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36" yWindow="4020" windowWidth="19416" windowHeight="7512" tabRatio="1000" firstSheet="1" activeTab="1"/>
  </bookViews>
  <sheets>
    <sheet name="Graph" sheetId="2" state="hidden" r:id="rId1"/>
    <sheet name="2008-2013" sheetId="1" r:id="rId2"/>
    <sheet name="Tot Bill %change" sheetId="3" state="hidden" r:id="rId3"/>
    <sheet name="non-fuel" sheetId="4" state="hidden" r:id="rId4"/>
    <sheet name="fuel" sheetId="5" state="hidden" r:id="rId5"/>
    <sheet name="Sheet1" sheetId="7" state="hidden" r:id="rId6"/>
    <sheet name="2014 - " sheetId="6" r:id="rId7"/>
  </sheets>
  <externalReferences>
    <externalReference r:id="rId8"/>
  </externalReferences>
  <definedNames>
    <definedName name="_xlnm.Print_Area" localSheetId="1">'2008-2013'!$A$1:$CB$68</definedName>
    <definedName name="_xlnm.Print_Area" localSheetId="6">'2014 - '!$A$4:$AA$66</definedName>
    <definedName name="_xlnm.Print_Titles" localSheetId="1">'2008-2013'!$A:$A</definedName>
    <definedName name="_xlnm.Print_Titles" localSheetId="6">'2014 - '!$A:$A,'2014 - '!$4:$4</definedName>
  </definedNames>
  <calcPr calcId="145621"/>
</workbook>
</file>

<file path=xl/calcChain.xml><?xml version="1.0" encoding="utf-8"?>
<calcChain xmlns="http://schemas.openxmlformats.org/spreadsheetml/2006/main">
  <c r="BO63" i="1" l="1"/>
  <c r="BP63" i="1"/>
  <c r="BQ63" i="1"/>
  <c r="BR63" i="1"/>
  <c r="BS63" i="1"/>
  <c r="BT63" i="1"/>
  <c r="BU63" i="1"/>
  <c r="BV63" i="1"/>
  <c r="BW63" i="1"/>
  <c r="BX63" i="1"/>
  <c r="BY63" i="1"/>
  <c r="P15" i="6" l="1"/>
  <c r="Q15" i="6"/>
  <c r="R15" i="6"/>
  <c r="S15" i="6"/>
  <c r="T15" i="6"/>
  <c r="U15" i="6"/>
  <c r="V15" i="6"/>
  <c r="W15" i="6"/>
  <c r="X15" i="6"/>
  <c r="Y15" i="6"/>
  <c r="Z15" i="6"/>
  <c r="O15" i="6"/>
  <c r="AA5" i="6" l="1"/>
  <c r="AA6" i="6"/>
  <c r="AA64" i="6" s="1"/>
  <c r="AA7" i="6"/>
  <c r="AA8" i="6"/>
  <c r="AA9" i="6"/>
  <c r="AA11" i="6"/>
  <c r="AA12" i="6"/>
  <c r="AA13" i="6"/>
  <c r="AA14" i="6"/>
  <c r="AA17" i="6"/>
  <c r="AA18" i="6"/>
  <c r="AA19" i="6"/>
  <c r="AA20" i="6"/>
  <c r="AA21" i="6"/>
  <c r="AA22" i="6"/>
  <c r="AA23" i="6"/>
  <c r="AA25" i="6"/>
  <c r="AA26" i="6"/>
  <c r="AA27" i="6"/>
  <c r="AA28" i="6"/>
  <c r="AA30" i="6"/>
  <c r="AA32" i="6"/>
  <c r="AA33" i="6"/>
  <c r="AA34" i="6"/>
  <c r="AA35" i="6"/>
  <c r="AA39" i="6"/>
  <c r="AA40" i="6"/>
  <c r="AA41" i="6"/>
  <c r="AA42" i="6"/>
  <c r="AA44" i="6"/>
  <c r="AA46" i="6"/>
  <c r="AA47" i="6"/>
  <c r="AA48" i="6"/>
  <c r="AA49" i="6"/>
  <c r="AA50" i="6"/>
  <c r="AA51" i="6"/>
  <c r="AA53" i="6"/>
  <c r="AA55" i="6"/>
  <c r="AA57" i="6"/>
  <c r="AA58" i="6"/>
  <c r="AA59" i="6"/>
  <c r="AA60" i="6"/>
  <c r="AA61" i="6"/>
  <c r="AA62" i="6"/>
  <c r="Z64" i="6"/>
  <c r="Q64" i="6" l="1"/>
  <c r="R64" i="6"/>
  <c r="S64" i="6"/>
  <c r="T64" i="6"/>
  <c r="U64" i="6"/>
  <c r="V64" i="6"/>
  <c r="W64" i="6"/>
  <c r="X64" i="6"/>
  <c r="Y64" i="6"/>
  <c r="O64" i="6" l="1"/>
  <c r="P64" i="6"/>
  <c r="CA10" i="1" l="1"/>
  <c r="CA15" i="1"/>
  <c r="CA23" i="1"/>
  <c r="CA28" i="1"/>
  <c r="CA30" i="1"/>
  <c r="CA35" i="1"/>
  <c r="CA36" i="1"/>
  <c r="CA37" i="1"/>
  <c r="CA42" i="1"/>
  <c r="CA44" i="1"/>
  <c r="CA51" i="1"/>
  <c r="CA53" i="1"/>
  <c r="CA55" i="1"/>
  <c r="AN64" i="1" l="1"/>
  <c r="BA64" i="1" l="1"/>
  <c r="BN64" i="1"/>
  <c r="BZ61" i="1" l="1"/>
  <c r="CA61" i="1" s="1"/>
  <c r="BZ60" i="1"/>
  <c r="CA60" i="1" s="1"/>
  <c r="BZ59" i="1"/>
  <c r="CA59" i="1" s="1"/>
  <c r="BZ58" i="1"/>
  <c r="CA58" i="1" s="1"/>
  <c r="BZ57" i="1"/>
  <c r="CA57" i="1" s="1"/>
  <c r="BZ56" i="1"/>
  <c r="CA56" i="1" s="1"/>
  <c r="BZ54" i="1"/>
  <c r="CA54" i="1" s="1"/>
  <c r="BZ52" i="1"/>
  <c r="CA52" i="1" s="1"/>
  <c r="BZ50" i="1"/>
  <c r="CA50" i="1" s="1"/>
  <c r="BZ49" i="1"/>
  <c r="CA49" i="1" s="1"/>
  <c r="BZ48" i="1"/>
  <c r="CA48" i="1" s="1"/>
  <c r="BZ47" i="1"/>
  <c r="CA47" i="1" s="1"/>
  <c r="BZ46" i="1"/>
  <c r="CA46" i="1" s="1"/>
  <c r="BZ45" i="1"/>
  <c r="CA45" i="1" s="1"/>
  <c r="BZ43" i="1"/>
  <c r="CA43" i="1" s="1"/>
  <c r="BZ41" i="1"/>
  <c r="CA41" i="1" s="1"/>
  <c r="BZ40" i="1"/>
  <c r="CA40" i="1" s="1"/>
  <c r="BZ39" i="1"/>
  <c r="CA39" i="1" s="1"/>
  <c r="BZ38" i="1"/>
  <c r="CA38" i="1" s="1"/>
  <c r="BZ34" i="1"/>
  <c r="CA34" i="1" s="1"/>
  <c r="BZ33" i="1"/>
  <c r="CA33" i="1" s="1"/>
  <c r="BZ32" i="1"/>
  <c r="CA32" i="1" s="1"/>
  <c r="BZ31" i="1"/>
  <c r="CA31" i="1" s="1"/>
  <c r="BZ29" i="1"/>
  <c r="CA29" i="1" s="1"/>
  <c r="BZ27" i="1"/>
  <c r="CA27" i="1" s="1"/>
  <c r="BZ26" i="1"/>
  <c r="CA26" i="1" s="1"/>
  <c r="BZ25" i="1"/>
  <c r="CA25" i="1" s="1"/>
  <c r="BZ24" i="1"/>
  <c r="CA24" i="1" s="1"/>
  <c r="BZ22" i="1"/>
  <c r="CA22" i="1" s="1"/>
  <c r="BZ21" i="1"/>
  <c r="CA21" i="1" s="1"/>
  <c r="BZ20" i="1"/>
  <c r="CA20" i="1" s="1"/>
  <c r="BZ19" i="1"/>
  <c r="CA19" i="1" s="1"/>
  <c r="BZ18" i="1"/>
  <c r="CA18" i="1" s="1"/>
  <c r="BZ17" i="1"/>
  <c r="CA17" i="1" s="1"/>
  <c r="BZ16" i="1"/>
  <c r="CA16" i="1" s="1"/>
  <c r="BZ14" i="1"/>
  <c r="CA14" i="1" s="1"/>
  <c r="BZ13" i="1"/>
  <c r="CA13" i="1" s="1"/>
  <c r="BZ12" i="1"/>
  <c r="CA12" i="1" s="1"/>
  <c r="BZ11" i="1"/>
  <c r="CA11" i="1" s="1"/>
  <c r="BZ9" i="1"/>
  <c r="CA9" i="1" s="1"/>
  <c r="BZ8" i="1"/>
  <c r="CA8" i="1" s="1"/>
  <c r="BZ7" i="1"/>
  <c r="CA7" i="1" s="1"/>
  <c r="BZ6" i="1"/>
  <c r="CA6" i="1" s="1"/>
  <c r="BZ5" i="1"/>
  <c r="CA5" i="1" l="1"/>
  <c r="CA63" i="1" s="1"/>
  <c r="BZ63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CA64" i="1" l="1"/>
  <c r="BN5" i="1"/>
  <c r="BN63" i="1" l="1"/>
  <c r="BI63" i="1"/>
  <c r="BN66" i="1" l="1"/>
  <c r="BH63" i="1"/>
  <c r="BG63" i="1"/>
  <c r="BE63" i="1"/>
  <c r="BF63" i="1"/>
  <c r="BD63" i="1"/>
  <c r="BC63" i="1"/>
  <c r="BB63" i="1"/>
  <c r="BA61" i="1" l="1"/>
  <c r="BA5" i="1"/>
  <c r="BA63" i="1" s="1"/>
  <c r="AZ63" i="1"/>
  <c r="AY63" i="1" l="1"/>
  <c r="N61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7" i="1"/>
  <c r="N36" i="1"/>
  <c r="N35" i="1"/>
  <c r="N34" i="1"/>
  <c r="N32" i="1"/>
  <c r="N31" i="1"/>
  <c r="N30" i="1"/>
  <c r="N29" i="1"/>
  <c r="N28" i="1"/>
  <c r="N27" i="1"/>
  <c r="N26" i="1"/>
  <c r="N24" i="1"/>
  <c r="N23" i="1"/>
  <c r="N22" i="1"/>
  <c r="N21" i="1"/>
  <c r="N20" i="1"/>
  <c r="N19" i="1"/>
  <c r="N18" i="1"/>
  <c r="N17" i="1"/>
  <c r="N15" i="1"/>
  <c r="N14" i="1"/>
  <c r="N13" i="1"/>
  <c r="N12" i="1"/>
  <c r="N11" i="1"/>
  <c r="N10" i="1"/>
  <c r="N9" i="1"/>
  <c r="N8" i="1"/>
  <c r="N7" i="1"/>
  <c r="N6" i="1"/>
  <c r="N5" i="1"/>
  <c r="L16" i="1"/>
  <c r="M16" i="1"/>
  <c r="C16" i="1"/>
  <c r="D16" i="1"/>
  <c r="E16" i="1"/>
  <c r="F16" i="1"/>
  <c r="G16" i="1"/>
  <c r="H16" i="1"/>
  <c r="I16" i="1"/>
  <c r="J16" i="1"/>
  <c r="K16" i="1"/>
  <c r="B16" i="1"/>
  <c r="N16" i="1" l="1"/>
  <c r="N63" i="1" s="1"/>
  <c r="I63" i="1"/>
  <c r="M63" i="1"/>
  <c r="B63" i="1"/>
  <c r="C63" i="1"/>
  <c r="D63" i="1"/>
  <c r="E63" i="1"/>
  <c r="F63" i="1"/>
  <c r="G63" i="1"/>
  <c r="H63" i="1"/>
  <c r="K63" i="1"/>
  <c r="L63" i="1"/>
  <c r="N64" i="1" l="1"/>
  <c r="J63" i="1"/>
  <c r="AA61" i="1" l="1"/>
  <c r="AA60" i="1"/>
  <c r="AA59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Z63" i="1"/>
  <c r="O63" i="1"/>
  <c r="P63" i="1"/>
  <c r="Q63" i="1"/>
  <c r="R63" i="1"/>
  <c r="S63" i="1"/>
  <c r="T63" i="1"/>
  <c r="U63" i="1"/>
  <c r="V63" i="1"/>
  <c r="W63" i="1"/>
  <c r="X63" i="1"/>
  <c r="Y63" i="1"/>
  <c r="AA64" i="1" l="1"/>
  <c r="AA63" i="1"/>
  <c r="AX63" i="1"/>
  <c r="AW63" i="1" l="1"/>
  <c r="AV63" i="1"/>
  <c r="AU63" i="1"/>
  <c r="AT63" i="1" l="1"/>
  <c r="AS63" i="1" l="1"/>
  <c r="AR63" i="1"/>
  <c r="AQ63" i="1" l="1"/>
  <c r="AO63" i="1" l="1"/>
  <c r="AP63" i="1"/>
  <c r="AC63" i="1" l="1"/>
  <c r="AD63" i="1"/>
  <c r="AE63" i="1"/>
  <c r="AF63" i="1"/>
  <c r="AG63" i="1"/>
  <c r="AH63" i="1"/>
  <c r="AI63" i="1"/>
  <c r="AJ63" i="1"/>
  <c r="AK63" i="1"/>
  <c r="AL63" i="1"/>
  <c r="AM63" i="1"/>
  <c r="AB63" i="1"/>
  <c r="P40" i="5"/>
  <c r="P39" i="5"/>
  <c r="P38" i="5"/>
  <c r="P37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7" i="4"/>
  <c r="P38" i="4"/>
  <c r="P39" i="4"/>
  <c r="P40" i="4"/>
  <c r="P3" i="4"/>
  <c r="P18" i="3"/>
  <c r="P55" i="3"/>
  <c r="P51" i="3"/>
  <c r="P31" i="3"/>
  <c r="P41" i="3"/>
  <c r="P2" i="3"/>
  <c r="P17" i="3"/>
  <c r="P56" i="3"/>
  <c r="P4" i="3"/>
  <c r="P45" i="3"/>
  <c r="P42" i="3"/>
  <c r="P38" i="3"/>
  <c r="P19" i="3"/>
  <c r="P7" i="3"/>
  <c r="P12" i="3"/>
  <c r="P34" i="3"/>
  <c r="P29" i="3"/>
  <c r="P25" i="3"/>
  <c r="P15" i="3"/>
  <c r="P49" i="3"/>
  <c r="P40" i="3"/>
  <c r="P26" i="3"/>
  <c r="P21" i="3"/>
  <c r="P44" i="3"/>
  <c r="P53" i="3"/>
  <c r="P20" i="3"/>
  <c r="P50" i="3"/>
  <c r="P8" i="3"/>
  <c r="P28" i="3"/>
  <c r="P43" i="3"/>
  <c r="P27" i="3"/>
  <c r="P46" i="3"/>
  <c r="P5" i="3"/>
  <c r="P35" i="3"/>
  <c r="P33" i="3"/>
  <c r="P11" i="3"/>
  <c r="P52" i="3"/>
  <c r="P54" i="3"/>
  <c r="P39" i="3"/>
  <c r="P47" i="3"/>
  <c r="P30" i="3"/>
  <c r="P16" i="3"/>
  <c r="P48" i="3"/>
  <c r="P6" i="3"/>
  <c r="P22" i="3"/>
  <c r="P24" i="3"/>
  <c r="P23" i="3"/>
  <c r="P36" i="3"/>
  <c r="P10" i="3"/>
  <c r="P9" i="3"/>
  <c r="P14" i="3"/>
  <c r="P57" i="3"/>
  <c r="P13" i="3"/>
  <c r="P32" i="3"/>
  <c r="P3" i="3"/>
  <c r="P37" i="3"/>
  <c r="N37" i="3"/>
  <c r="N18" i="3"/>
  <c r="N55" i="3"/>
  <c r="N51" i="3"/>
  <c r="N31" i="3"/>
  <c r="N41" i="3"/>
  <c r="N2" i="3"/>
  <c r="N17" i="3"/>
  <c r="N56" i="3"/>
  <c r="N4" i="3"/>
  <c r="N45" i="3"/>
  <c r="N42" i="3"/>
  <c r="N38" i="3"/>
  <c r="N19" i="3"/>
  <c r="N7" i="3"/>
  <c r="N12" i="3"/>
  <c r="N34" i="3"/>
  <c r="N29" i="3"/>
  <c r="N25" i="3"/>
  <c r="N15" i="3"/>
  <c r="N49" i="3"/>
  <c r="N40" i="3"/>
  <c r="N26" i="3"/>
  <c r="N21" i="3"/>
  <c r="N44" i="3"/>
  <c r="N53" i="3"/>
  <c r="N20" i="3"/>
  <c r="N50" i="3"/>
  <c r="N8" i="3"/>
  <c r="N28" i="3"/>
  <c r="N43" i="3"/>
  <c r="N27" i="3"/>
  <c r="N46" i="3"/>
  <c r="N5" i="3"/>
  <c r="N35" i="3"/>
  <c r="N33" i="3"/>
  <c r="N11" i="3"/>
  <c r="N52" i="3"/>
  <c r="N54" i="3"/>
  <c r="N39" i="3"/>
  <c r="N47" i="3"/>
  <c r="N30" i="3"/>
  <c r="N16" i="3"/>
  <c r="N48" i="3"/>
  <c r="N6" i="3"/>
  <c r="N22" i="3"/>
  <c r="N24" i="3"/>
  <c r="N23" i="3"/>
  <c r="N36" i="3"/>
  <c r="N10" i="3"/>
  <c r="N9" i="3"/>
  <c r="N14" i="3"/>
  <c r="N57" i="3"/>
  <c r="N13" i="3"/>
  <c r="N32" i="3"/>
  <c r="N3" i="3"/>
  <c r="AN6" i="1"/>
  <c r="AN14" i="1"/>
  <c r="AN11" i="1"/>
  <c r="AN9" i="1"/>
  <c r="AN13" i="1"/>
  <c r="AN8" i="1"/>
  <c r="AN10" i="1"/>
  <c r="AN19" i="1"/>
  <c r="AN15" i="1"/>
  <c r="AN16" i="1"/>
  <c r="AN12" i="1"/>
  <c r="AN20" i="1"/>
  <c r="AN17" i="1"/>
  <c r="AN7" i="1"/>
  <c r="AN18" i="1"/>
  <c r="AN61" i="1"/>
  <c r="AN5" i="1"/>
  <c r="AN63" i="1" l="1"/>
</calcChain>
</file>

<file path=xl/sharedStrings.xml><?xml version="1.0" encoding="utf-8"?>
<sst xmlns="http://schemas.openxmlformats.org/spreadsheetml/2006/main" count="784" uniqueCount="150">
  <si>
    <t>Utility</t>
  </si>
  <si>
    <t>Florida Power &amp; Light Company</t>
  </si>
  <si>
    <t>City of Green Cove Springs</t>
  </si>
  <si>
    <t>Tampa Electric Company</t>
  </si>
  <si>
    <t>City of Clewiston</t>
  </si>
  <si>
    <t>Kissimmee Utility Authority</t>
  </si>
  <si>
    <t>Lakeland Electric</t>
  </si>
  <si>
    <t>City of Moore Haven</t>
  </si>
  <si>
    <t>Clay Electric Cooperative, Inc</t>
  </si>
  <si>
    <t>Lee County Electric Cooperative, Inc</t>
  </si>
  <si>
    <t>City of Vero Beach</t>
  </si>
  <si>
    <t>Withlacoochee River Electric Cooperative, Inc</t>
  </si>
  <si>
    <t>Okefenoke Rural Electric Membership Corporation</t>
  </si>
  <si>
    <t>City of Wauchula</t>
  </si>
  <si>
    <t>New Smyrna Beach Utilities Commission</t>
  </si>
  <si>
    <t>Orlando Utilities Commission (OUC)</t>
  </si>
  <si>
    <t>Jacksonville Electric Authority (JEA)</t>
  </si>
  <si>
    <t>Central Florida Electric Cooperative, Inc</t>
  </si>
  <si>
    <t>City of Homestead</t>
  </si>
  <si>
    <t>Havana Power &amp; Light (City of Havana)</t>
  </si>
  <si>
    <t>Choctawhatchee Electric Cooperative, Inc</t>
  </si>
  <si>
    <t>Florida Keys Electric Cooperative, Inc</t>
  </si>
  <si>
    <t>Gulf Power Company</t>
  </si>
  <si>
    <t>Progress Energy Florida</t>
  </si>
  <si>
    <t>City of Winter Park</t>
  </si>
  <si>
    <t>City of St. Cloud</t>
  </si>
  <si>
    <t>Reedy Creek Improvement District</t>
  </si>
  <si>
    <t>Gulf Coast Electric Cooperative, Inc</t>
  </si>
  <si>
    <t>City of Quincy</t>
  </si>
  <si>
    <t>West Florida Electric Cooperative, Inc</t>
  </si>
  <si>
    <t>Suwannee Valley Electric Cooperative, Inc</t>
  </si>
  <si>
    <t>City of Alachua</t>
  </si>
  <si>
    <t>Gainesville Regional Utilities</t>
  </si>
  <si>
    <t>Sumter Electric Cooperative, Inc</t>
  </si>
  <si>
    <t>Florida Public Utilities Co - Fernandina Beach</t>
  </si>
  <si>
    <t>Talquin Electric Cooperative, Inc</t>
  </si>
  <si>
    <t>City of Tallahassee</t>
  </si>
  <si>
    <t>City of Leesburg</t>
  </si>
  <si>
    <t>City of Lake Worth</t>
  </si>
  <si>
    <t>City of Chattahoochee</t>
  </si>
  <si>
    <t>City of Starke</t>
  </si>
  <si>
    <t>City of Blountstown</t>
  </si>
  <si>
    <t>Glades Electric Cooperative, Inc</t>
  </si>
  <si>
    <t>Tri-County Electric Cooperative, Inc</t>
  </si>
  <si>
    <t>City of Newberry</t>
  </si>
  <si>
    <t>Escambia River Electric Cooperative, Inc</t>
  </si>
  <si>
    <t>Beaches Energy Services (Jacksonville Beach)</t>
  </si>
  <si>
    <t>City of Bartow</t>
  </si>
  <si>
    <t>City of Mount Dora</t>
  </si>
  <si>
    <t>Fort Pierce Utilities Authority</t>
  </si>
  <si>
    <t>City of Fort Meade</t>
  </si>
  <si>
    <t>Ocala Electric Utility</t>
  </si>
  <si>
    <t>Peace River Electric Cooperative, Inc</t>
  </si>
  <si>
    <t>Keys Energy Services (City of Key West)</t>
  </si>
  <si>
    <t>City of Bushnell</t>
  </si>
  <si>
    <t>City of Williston</t>
  </si>
  <si>
    <t>Florida Public Utilities Co - Marianna</t>
  </si>
  <si>
    <t>2010 AVG</t>
  </si>
  <si>
    <t>% Change  Jan - Jan</t>
  </si>
  <si>
    <t xml:space="preserve">            CITY</t>
  </si>
  <si>
    <t>ALACHUA</t>
  </si>
  <si>
    <t>BARTOW</t>
  </si>
  <si>
    <t>BLOUNTSTOWN</t>
  </si>
  <si>
    <t>BUSHNELL</t>
  </si>
  <si>
    <t>AR</t>
  </si>
  <si>
    <t>CHATTAHOOCHEE</t>
  </si>
  <si>
    <t>CLEWISTON</t>
  </si>
  <si>
    <t>FORT MEADE</t>
  </si>
  <si>
    <t>FORT PIERCE</t>
  </si>
  <si>
    <t>GAINESVILLE</t>
  </si>
  <si>
    <t>G</t>
  </si>
  <si>
    <t>GREEN COVE SPRINGS</t>
  </si>
  <si>
    <t>HAVANA</t>
  </si>
  <si>
    <t>HOMESTEAD</t>
  </si>
  <si>
    <t>JACKSONVILLE</t>
  </si>
  <si>
    <t>JACKSONVILLE BEACH</t>
  </si>
  <si>
    <t>KEY WEST</t>
  </si>
  <si>
    <t>G, AR</t>
  </si>
  <si>
    <t>KISSIMMEE</t>
  </si>
  <si>
    <t>LAKE WORTH</t>
  </si>
  <si>
    <t>LAKELAND</t>
  </si>
  <si>
    <t>LEESBURG</t>
  </si>
  <si>
    <t>MOORE HAVEN</t>
  </si>
  <si>
    <t>MOUNT DORA</t>
  </si>
  <si>
    <t>NEW SMYRNA BEACH</t>
  </si>
  <si>
    <t>NEWBERRY</t>
  </si>
  <si>
    <t>OCALA</t>
  </si>
  <si>
    <t>ORLANDO</t>
  </si>
  <si>
    <t>QUINCY</t>
  </si>
  <si>
    <t>ST. CLOUD</t>
  </si>
  <si>
    <t>STARKE</t>
  </si>
  <si>
    <t>TALLAHASSEE</t>
  </si>
  <si>
    <t>VERO BEACH</t>
  </si>
  <si>
    <t>WAUCHULA</t>
  </si>
  <si>
    <t>WILLISTON</t>
  </si>
  <si>
    <t>WINTER PARK</t>
  </si>
  <si>
    <t>FL POWER &amp; LIGHT *</t>
  </si>
  <si>
    <t>GULF POWER *</t>
  </si>
  <si>
    <t>PROGRESS ENERGY*</t>
  </si>
  <si>
    <t>TAMPA ELECTRIC**</t>
  </si>
  <si>
    <t>Non-fuel bill</t>
  </si>
  <si>
    <t>Fuel bill</t>
  </si>
  <si>
    <t>Jan - Jan change</t>
  </si>
  <si>
    <t>Change</t>
  </si>
  <si>
    <t>Transmission</t>
  </si>
  <si>
    <t>FPL</t>
  </si>
  <si>
    <t>PEF</t>
  </si>
  <si>
    <t>Florida Utility Average</t>
  </si>
  <si>
    <t>Minimum</t>
  </si>
  <si>
    <t>2011 Average</t>
  </si>
  <si>
    <t>2010 Average</t>
  </si>
  <si>
    <t>2012 Average</t>
  </si>
  <si>
    <t>Average</t>
  </si>
  <si>
    <t xml:space="preserve">Variance </t>
  </si>
  <si>
    <t>Duke Energy Florida</t>
  </si>
  <si>
    <t>CENTRAL FLORIDA</t>
  </si>
  <si>
    <t>CHOCTAWHATCHEE</t>
  </si>
  <si>
    <t>CLAY</t>
  </si>
  <si>
    <t>ESCAMBIA RIVER</t>
  </si>
  <si>
    <t>FLORIDA KEYS</t>
  </si>
  <si>
    <t>GLADES</t>
  </si>
  <si>
    <t>GULF COAST</t>
  </si>
  <si>
    <t>LEE COUNTY</t>
  </si>
  <si>
    <t>PEACE RIVER</t>
  </si>
  <si>
    <t>SUMTER</t>
  </si>
  <si>
    <t>SUWANNEE VALLEY</t>
  </si>
  <si>
    <t>TALQUIN</t>
  </si>
  <si>
    <t>TRI-COUNTY</t>
  </si>
  <si>
    <t>WEST FLORIDA</t>
  </si>
  <si>
    <t>WITHLACOOCHEE R.</t>
  </si>
  <si>
    <t>CO Ops ceased to be reported</t>
  </si>
  <si>
    <t>on May 1, 2013. Email from Denise</t>
  </si>
  <si>
    <t>Hill stating that they had refused</t>
  </si>
  <si>
    <t xml:space="preserve">to report to to problems with </t>
  </si>
  <si>
    <t xml:space="preserve">Gulf Power. </t>
  </si>
  <si>
    <t>Per FMEA - Denise Hill\</t>
  </si>
  <si>
    <t xml:space="preserve">Remaining Co Ops taken </t>
  </si>
  <si>
    <t>Bill Survey</t>
  </si>
  <si>
    <t xml:space="preserve">from most current JEA Typical </t>
  </si>
  <si>
    <t>2013 Average</t>
  </si>
  <si>
    <t>2014 Average</t>
  </si>
  <si>
    <t/>
  </si>
  <si>
    <t>2008 Average</t>
  </si>
  <si>
    <t>2009 Average</t>
  </si>
  <si>
    <t>Effective May 1, 2013, the coops ceased publicly reporting their data.</t>
  </si>
  <si>
    <t>FL IOU average</t>
  </si>
  <si>
    <t>2015 Avg</t>
  </si>
  <si>
    <t>OPC 006670</t>
  </si>
  <si>
    <t>FPL RC-16</t>
  </si>
  <si>
    <t>OPC 006671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</si>
</sst>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.00"/>
    <numFmt numFmtId="166" formatCode="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9"/>
      <name val="Times New Roman"/>
      <family val="1"/>
    </font>
    <font>
      <u/>
      <sz val="10"/>
      <name val="Arial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0" fillId="0" borderId="0" xfId="0" applyFill="1"/>
    <xf numFmtId="2" fontId="0" fillId="2" borderId="0" xfId="0" applyNumberFormat="1" applyFill="1"/>
    <xf numFmtId="0" fontId="4" fillId="3" borderId="0" xfId="0" applyFont="1" applyFill="1" applyAlignment="1">
      <alignment horizontal="center" wrapText="1"/>
    </xf>
    <xf numFmtId="10" fontId="0" fillId="3" borderId="0" xfId="2" applyNumberFormat="1" applyFont="1" applyFill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0" fillId="4" borderId="0" xfId="0" applyFill="1"/>
    <xf numFmtId="2" fontId="0" fillId="4" borderId="0" xfId="0" applyNumberFormat="1" applyFill="1"/>
    <xf numFmtId="10" fontId="5" fillId="4" borderId="0" xfId="2" applyNumberFormat="1" applyFont="1" applyFill="1"/>
    <xf numFmtId="4" fontId="0" fillId="0" borderId="0" xfId="0" applyNumberFormat="1"/>
    <xf numFmtId="4" fontId="0" fillId="4" borderId="0" xfId="0" applyNumberFormat="1" applyFill="1"/>
    <xf numFmtId="0" fontId="6" fillId="0" borderId="0" xfId="0" applyFont="1"/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/>
    <xf numFmtId="4" fontId="8" fillId="0" borderId="1" xfId="0" applyNumberFormat="1" applyFont="1" applyFill="1" applyBorder="1"/>
    <xf numFmtId="0" fontId="7" fillId="0" borderId="1" xfId="0" applyFont="1" applyBorder="1"/>
    <xf numFmtId="165" fontId="0" fillId="0" borderId="0" xfId="0" applyNumberFormat="1"/>
    <xf numFmtId="9" fontId="0" fillId="0" borderId="0" xfId="0" applyNumberFormat="1"/>
    <xf numFmtId="9" fontId="6" fillId="0" borderId="0" xfId="0" applyNumberFormat="1" applyFont="1"/>
    <xf numFmtId="0" fontId="0" fillId="0" borderId="0" xfId="0" applyBorder="1"/>
    <xf numFmtId="17" fontId="4" fillId="0" borderId="0" xfId="0" applyNumberFormat="1" applyFont="1" applyBorder="1" applyAlignment="1">
      <alignment horizontal="center"/>
    </xf>
    <xf numFmtId="9" fontId="6" fillId="0" borderId="0" xfId="0" applyNumberFormat="1" applyFont="1" applyBorder="1"/>
    <xf numFmtId="4" fontId="0" fillId="0" borderId="0" xfId="0" applyNumberFormat="1" applyBorder="1"/>
    <xf numFmtId="164" fontId="0" fillId="0" borderId="0" xfId="0" applyNumberFormat="1" applyBorder="1"/>
    <xf numFmtId="4" fontId="7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/>
    <xf numFmtId="4" fontId="7" fillId="0" borderId="0" xfId="0" applyNumberFormat="1" applyFont="1" applyBorder="1" applyAlignment="1">
      <alignment horizontal="right"/>
    </xf>
    <xf numFmtId="0" fontId="8" fillId="0" borderId="0" xfId="0" applyFont="1" applyFill="1" applyBorder="1"/>
    <xf numFmtId="4" fontId="8" fillId="0" borderId="0" xfId="0" applyNumberFormat="1" applyFont="1" applyFill="1" applyBorder="1"/>
    <xf numFmtId="2" fontId="7" fillId="0" borderId="0" xfId="0" applyNumberFormat="1" applyFont="1" applyBorder="1"/>
    <xf numFmtId="0" fontId="7" fillId="0" borderId="0" xfId="0" applyFont="1" applyBorder="1"/>
    <xf numFmtId="0" fontId="6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9" fontId="0" fillId="0" borderId="0" xfId="0" applyNumberForma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43" fontId="0" fillId="0" borderId="0" xfId="1" applyFont="1"/>
    <xf numFmtId="4" fontId="0" fillId="0" borderId="0" xfId="0" applyNumberFormat="1" applyFill="1"/>
    <xf numFmtId="4" fontId="10" fillId="0" borderId="1" xfId="0" applyNumberFormat="1" applyFont="1" applyBorder="1"/>
    <xf numFmtId="43" fontId="0" fillId="0" borderId="0" xfId="0" applyNumberFormat="1"/>
    <xf numFmtId="2" fontId="0" fillId="0" borderId="0" xfId="0" applyNumberFormat="1"/>
    <xf numFmtId="2" fontId="0" fillId="0" borderId="0" xfId="0" applyNumberFormat="1" applyBorder="1"/>
    <xf numFmtId="2" fontId="0" fillId="0" borderId="1" xfId="0" applyNumberFormat="1" applyBorder="1"/>
    <xf numFmtId="2" fontId="7" fillId="0" borderId="1" xfId="0" applyNumberFormat="1" applyFont="1" applyFill="1" applyBorder="1"/>
    <xf numFmtId="17" fontId="4" fillId="0" borderId="0" xfId="0" applyNumberFormat="1" applyFont="1"/>
    <xf numFmtId="2" fontId="0" fillId="0" borderId="0" xfId="0" applyNumberFormat="1" applyFill="1"/>
    <xf numFmtId="2" fontId="0" fillId="0" borderId="0" xfId="3" applyNumberFormat="1" applyFont="1" applyFill="1"/>
    <xf numFmtId="2" fontId="0" fillId="0" borderId="0" xfId="3" applyNumberFormat="1" applyFont="1"/>
    <xf numFmtId="166" fontId="0" fillId="0" borderId="0" xfId="0" applyNumberFormat="1" applyFill="1"/>
    <xf numFmtId="10" fontId="0" fillId="0" borderId="0" xfId="2" applyNumberFormat="1" applyFont="1"/>
    <xf numFmtId="2" fontId="0" fillId="5" borderId="0" xfId="0" applyNumberFormat="1" applyFill="1"/>
    <xf numFmtId="43" fontId="0" fillId="0" borderId="0" xfId="1" applyNumberFormat="1" applyFont="1" applyFill="1"/>
    <xf numFmtId="43" fontId="0" fillId="0" borderId="0" xfId="1" applyFont="1" applyFill="1"/>
    <xf numFmtId="2" fontId="0" fillId="0" borderId="0" xfId="1" applyNumberFormat="1" applyFont="1" applyFill="1"/>
    <xf numFmtId="0" fontId="12" fillId="0" borderId="0" xfId="0" applyNumberFormat="1" applyFont="1" applyAlignment="1"/>
    <xf numFmtId="0" fontId="2" fillId="5" borderId="0" xfId="0" applyNumberFormat="1" applyFont="1" applyFill="1" applyAlignment="1"/>
    <xf numFmtId="0" fontId="2" fillId="0" borderId="0" xfId="0" applyFont="1"/>
    <xf numFmtId="0" fontId="4" fillId="6" borderId="0" xfId="0" applyFont="1" applyFill="1"/>
    <xf numFmtId="2" fontId="4" fillId="6" borderId="0" xfId="0" applyNumberFormat="1" applyFont="1" applyFill="1"/>
    <xf numFmtId="2" fontId="4" fillId="6" borderId="0" xfId="3" applyNumberFormat="1" applyFont="1" applyFill="1"/>
    <xf numFmtId="43" fontId="4" fillId="6" borderId="0" xfId="1" applyNumberFormat="1" applyFont="1" applyFill="1"/>
    <xf numFmtId="43" fontId="4" fillId="6" borderId="0" xfId="1" applyFont="1" applyFill="1"/>
    <xf numFmtId="43" fontId="4" fillId="6" borderId="0" xfId="0" applyNumberFormat="1" applyFont="1" applyFill="1"/>
    <xf numFmtId="0" fontId="0" fillId="6" borderId="0" xfId="0" applyFill="1"/>
    <xf numFmtId="43" fontId="0" fillId="6" borderId="0" xfId="1" applyFont="1" applyFill="1"/>
    <xf numFmtId="0" fontId="4" fillId="0" borderId="2" xfId="0" applyFont="1" applyBorder="1"/>
    <xf numFmtId="14" fontId="4" fillId="0" borderId="2" xfId="0" applyNumberFormat="1" applyFont="1" applyBorder="1"/>
    <xf numFmtId="43" fontId="4" fillId="0" borderId="2" xfId="1" applyFont="1" applyBorder="1"/>
    <xf numFmtId="0" fontId="4" fillId="0" borderId="0" xfId="0" applyFont="1"/>
    <xf numFmtId="43" fontId="4" fillId="0" borderId="0" xfId="1" applyFont="1"/>
    <xf numFmtId="43" fontId="4" fillId="7" borderId="0" xfId="1" applyFont="1" applyFill="1"/>
    <xf numFmtId="43" fontId="0" fillId="7" borderId="0" xfId="1" applyFont="1" applyFill="1"/>
    <xf numFmtId="0" fontId="1" fillId="0" borderId="0" xfId="4"/>
    <xf numFmtId="14" fontId="1" fillId="0" borderId="0" xfId="4" applyNumberFormat="1"/>
    <xf numFmtId="2" fontId="1" fillId="0" borderId="0" xfId="4" applyNumberFormat="1"/>
    <xf numFmtId="0" fontId="4" fillId="7" borderId="0" xfId="0" applyFont="1" applyFill="1"/>
    <xf numFmtId="2" fontId="4" fillId="7" borderId="0" xfId="0" applyNumberFormat="1" applyFont="1" applyFill="1"/>
    <xf numFmtId="2" fontId="0" fillId="6" borderId="0" xfId="1" applyNumberFormat="1" applyFont="1" applyFill="1"/>
    <xf numFmtId="0" fontId="4" fillId="0" borderId="0" xfId="0" applyFont="1" applyFill="1"/>
    <xf numFmtId="0" fontId="0" fillId="7" borderId="0" xfId="0" applyFill="1"/>
    <xf numFmtId="0" fontId="0" fillId="0" borderId="0" xfId="0" applyFill="1" applyAlignment="1">
      <alignment horizontal="center"/>
    </xf>
    <xf numFmtId="17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17" fontId="0" fillId="0" borderId="0" xfId="0" applyNumberFormat="1" applyFill="1"/>
    <xf numFmtId="43" fontId="0" fillId="0" borderId="0" xfId="0" applyNumberFormat="1" applyFill="1"/>
    <xf numFmtId="2" fontId="12" fillId="0" borderId="0" xfId="0" applyNumberFormat="1" applyFont="1" applyFill="1"/>
    <xf numFmtId="166" fontId="0" fillId="0" borderId="0" xfId="3" applyNumberFormat="1" applyFont="1" applyFill="1"/>
    <xf numFmtId="17" fontId="2" fillId="0" borderId="0" xfId="0" applyNumberFormat="1" applyFont="1" applyFill="1" applyAlignment="1">
      <alignment horizontal="center" wrapText="1"/>
    </xf>
  </cellXfs>
  <cellStyles count="5">
    <cellStyle name="Comma" xfId="1" builtinId="3"/>
    <cellStyle name="Currency" xfId="3" builtinId="4"/>
    <cellStyle name="Normal" xfId="0" builtinId="0"/>
    <cellStyle name="Normal 2" xfId="4"/>
    <cellStyle name="Percent" xfId="2" builtinId="5"/>
  </cellStyles>
  <dxfs count="1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24120603015168"/>
          <c:y val="1.1627921647793679E-2"/>
          <c:w val="0.73668341708543106"/>
          <c:h val="0.922481784058291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8"/>
              <c:layout>
                <c:manualLayout>
                  <c:x val="-1.6977063796673682E-2"/>
                  <c:y val="-1.32746388844038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9"/>
              <c:layout>
                <c:manualLayout>
                  <c:x val="1.5870111713422601E-2"/>
                  <c:y val="-1.2981198998212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0"/>
              <c:layout>
                <c:manualLayout>
                  <c:x val="2.8808609979029492E-2"/>
                  <c:y val="-1.4833684060514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99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'2008-2013'!$A$5:$A$61</c:f>
              <c:strCache>
                <c:ptCount val="57"/>
                <c:pt idx="0">
                  <c:v>Florida Power &amp; Light Company</c:v>
                </c:pt>
                <c:pt idx="1">
                  <c:v>Tampa Electric Company</c:v>
                </c:pt>
                <c:pt idx="2">
                  <c:v>Jacksonville Electric Authority (JEA)</c:v>
                </c:pt>
                <c:pt idx="3">
                  <c:v>Clay Electric Cooperative, Inc</c:v>
                </c:pt>
                <c:pt idx="4">
                  <c:v>Lakeland Electric</c:v>
                </c:pt>
                <c:pt idx="5">
                  <c:v>Lee County Electric Cooperative, Inc</c:v>
                </c:pt>
                <c:pt idx="6">
                  <c:v>Kissimmee Utility Authority</c:v>
                </c:pt>
                <c:pt idx="7">
                  <c:v>City of Wauchula</c:v>
                </c:pt>
                <c:pt idx="8">
                  <c:v>City of Moore Haven</c:v>
                </c:pt>
                <c:pt idx="9">
                  <c:v>City of Clewiston</c:v>
                </c:pt>
                <c:pt idx="10">
                  <c:v>Withlacoochee River Electric Cooperative, Inc</c:v>
                </c:pt>
                <c:pt idx="11">
                  <c:v>Okefenoke Rural Electric Membership Corporation</c:v>
                </c:pt>
                <c:pt idx="12">
                  <c:v>Orlando Utilities Commission (OUC)</c:v>
                </c:pt>
                <c:pt idx="13">
                  <c:v>Florida Keys Electric Cooperative, Inc</c:v>
                </c:pt>
                <c:pt idx="14">
                  <c:v>City of Vero Beach</c:v>
                </c:pt>
                <c:pt idx="15">
                  <c:v>New Smyrna Beach Utilities Commission</c:v>
                </c:pt>
                <c:pt idx="16">
                  <c:v>City of Homestead</c:v>
                </c:pt>
                <c:pt idx="17">
                  <c:v>Gulf Power Company</c:v>
                </c:pt>
                <c:pt idx="18">
                  <c:v>Choctawhatchee Electric Cooperative, Inc</c:v>
                </c:pt>
                <c:pt idx="19">
                  <c:v>Duke Energy Florida</c:v>
                </c:pt>
                <c:pt idx="20">
                  <c:v>Reedy Creek Improvement District</c:v>
                </c:pt>
                <c:pt idx="21">
                  <c:v>City of St. Cloud</c:v>
                </c:pt>
                <c:pt idx="22">
                  <c:v>City of Alachua</c:v>
                </c:pt>
                <c:pt idx="23">
                  <c:v>Central Florida Electric Cooperative, Inc</c:v>
                </c:pt>
                <c:pt idx="24">
                  <c:v>City of Green Cove Springs</c:v>
                </c:pt>
                <c:pt idx="25">
                  <c:v>Suwannee Valley Electric Cooperative, Inc</c:v>
                </c:pt>
                <c:pt idx="26">
                  <c:v>City of Lake Worth</c:v>
                </c:pt>
                <c:pt idx="27">
                  <c:v>City of Winter Park</c:v>
                </c:pt>
                <c:pt idx="28">
                  <c:v>Florida Utility Average</c:v>
                </c:pt>
                <c:pt idx="29">
                  <c:v>City of Starke</c:v>
                </c:pt>
                <c:pt idx="30">
                  <c:v>Sumter Electric Cooperative, Inc</c:v>
                </c:pt>
                <c:pt idx="31">
                  <c:v>Talquin Electric Cooperative, Inc</c:v>
                </c:pt>
                <c:pt idx="32">
                  <c:v>Gulf Coast Electric Cooperative, Inc</c:v>
                </c:pt>
                <c:pt idx="33">
                  <c:v>Florida Public Utilities Co - Fernandina Beach</c:v>
                </c:pt>
                <c:pt idx="34">
                  <c:v>City of Quincy</c:v>
                </c:pt>
                <c:pt idx="35">
                  <c:v>City of Tallahassee</c:v>
                </c:pt>
                <c:pt idx="36">
                  <c:v>Gainesville Regional Utilities</c:v>
                </c:pt>
                <c:pt idx="37">
                  <c:v>West Florida Electric Cooperative, Inc</c:v>
                </c:pt>
                <c:pt idx="38">
                  <c:v>City of Leesburg</c:v>
                </c:pt>
                <c:pt idx="39">
                  <c:v>Tri-County Electric Cooperative, Inc</c:v>
                </c:pt>
                <c:pt idx="40">
                  <c:v>City of Blountstown</c:v>
                </c:pt>
                <c:pt idx="41">
                  <c:v>City of Chattahoochee</c:v>
                </c:pt>
                <c:pt idx="42">
                  <c:v>Havana Power &amp; Light (City of Havana)</c:v>
                </c:pt>
                <c:pt idx="43">
                  <c:v>Beaches Energy Services (Jacksonville Beach)</c:v>
                </c:pt>
                <c:pt idx="44">
                  <c:v>City of Bartow</c:v>
                </c:pt>
                <c:pt idx="45">
                  <c:v>Ocala Electric Utility</c:v>
                </c:pt>
                <c:pt idx="46">
                  <c:v>Escambia River Electric Cooperative, Inc</c:v>
                </c:pt>
                <c:pt idx="47">
                  <c:v>City of Newberry</c:v>
                </c:pt>
                <c:pt idx="48">
                  <c:v>Glades Electric Cooperative, Inc</c:v>
                </c:pt>
                <c:pt idx="49">
                  <c:v>City of Mount Dora</c:v>
                </c:pt>
                <c:pt idx="50">
                  <c:v>Peace River Electric Cooperative, Inc</c:v>
                </c:pt>
                <c:pt idx="51">
                  <c:v>Fort Pierce Utilities Authority</c:v>
                </c:pt>
                <c:pt idx="52">
                  <c:v>Keys Energy Services (City of Key West)</c:v>
                </c:pt>
                <c:pt idx="53">
                  <c:v>City of Williston</c:v>
                </c:pt>
                <c:pt idx="54">
                  <c:v>City of Bushnell</c:v>
                </c:pt>
                <c:pt idx="55">
                  <c:v>Florida Public Utilities Co - Marianna</c:v>
                </c:pt>
                <c:pt idx="56">
                  <c:v>City of Fort Meade</c:v>
                </c:pt>
              </c:strCache>
            </c:strRef>
          </c:cat>
          <c:val>
            <c:numRef>
              <c:f>'2008-2013'!$AB$5:$AB$61</c:f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strRef>
              <c:f>'2008-2013'!$A$5:$A$61</c:f>
              <c:strCache>
                <c:ptCount val="57"/>
                <c:pt idx="0">
                  <c:v>Florida Power &amp; Light Company</c:v>
                </c:pt>
                <c:pt idx="1">
                  <c:v>Tampa Electric Company</c:v>
                </c:pt>
                <c:pt idx="2">
                  <c:v>Jacksonville Electric Authority (JEA)</c:v>
                </c:pt>
                <c:pt idx="3">
                  <c:v>Clay Electric Cooperative, Inc</c:v>
                </c:pt>
                <c:pt idx="4">
                  <c:v>Lakeland Electric</c:v>
                </c:pt>
                <c:pt idx="5">
                  <c:v>Lee County Electric Cooperative, Inc</c:v>
                </c:pt>
                <c:pt idx="6">
                  <c:v>Kissimmee Utility Authority</c:v>
                </c:pt>
                <c:pt idx="7">
                  <c:v>City of Wauchula</c:v>
                </c:pt>
                <c:pt idx="8">
                  <c:v>City of Moore Haven</c:v>
                </c:pt>
                <c:pt idx="9">
                  <c:v>City of Clewiston</c:v>
                </c:pt>
                <c:pt idx="10">
                  <c:v>Withlacoochee River Electric Cooperative, Inc</c:v>
                </c:pt>
                <c:pt idx="11">
                  <c:v>Okefenoke Rural Electric Membership Corporation</c:v>
                </c:pt>
                <c:pt idx="12">
                  <c:v>Orlando Utilities Commission (OUC)</c:v>
                </c:pt>
                <c:pt idx="13">
                  <c:v>Florida Keys Electric Cooperative, Inc</c:v>
                </c:pt>
                <c:pt idx="14">
                  <c:v>City of Vero Beach</c:v>
                </c:pt>
                <c:pt idx="15">
                  <c:v>New Smyrna Beach Utilities Commission</c:v>
                </c:pt>
                <c:pt idx="16">
                  <c:v>City of Homestead</c:v>
                </c:pt>
                <c:pt idx="17">
                  <c:v>Gulf Power Company</c:v>
                </c:pt>
                <c:pt idx="18">
                  <c:v>Choctawhatchee Electric Cooperative, Inc</c:v>
                </c:pt>
                <c:pt idx="19">
                  <c:v>Duke Energy Florida</c:v>
                </c:pt>
                <c:pt idx="20">
                  <c:v>Reedy Creek Improvement District</c:v>
                </c:pt>
                <c:pt idx="21">
                  <c:v>City of St. Cloud</c:v>
                </c:pt>
                <c:pt idx="22">
                  <c:v>City of Alachua</c:v>
                </c:pt>
                <c:pt idx="23">
                  <c:v>Central Florida Electric Cooperative, Inc</c:v>
                </c:pt>
                <c:pt idx="24">
                  <c:v>City of Green Cove Springs</c:v>
                </c:pt>
                <c:pt idx="25">
                  <c:v>Suwannee Valley Electric Cooperative, Inc</c:v>
                </c:pt>
                <c:pt idx="26">
                  <c:v>City of Lake Worth</c:v>
                </c:pt>
                <c:pt idx="27">
                  <c:v>City of Winter Park</c:v>
                </c:pt>
                <c:pt idx="28">
                  <c:v>Florida Utility Average</c:v>
                </c:pt>
                <c:pt idx="29">
                  <c:v>City of Starke</c:v>
                </c:pt>
                <c:pt idx="30">
                  <c:v>Sumter Electric Cooperative, Inc</c:v>
                </c:pt>
                <c:pt idx="31">
                  <c:v>Talquin Electric Cooperative, Inc</c:v>
                </c:pt>
                <c:pt idx="32">
                  <c:v>Gulf Coast Electric Cooperative, Inc</c:v>
                </c:pt>
                <c:pt idx="33">
                  <c:v>Florida Public Utilities Co - Fernandina Beach</c:v>
                </c:pt>
                <c:pt idx="34">
                  <c:v>City of Quincy</c:v>
                </c:pt>
                <c:pt idx="35">
                  <c:v>City of Tallahassee</c:v>
                </c:pt>
                <c:pt idx="36">
                  <c:v>Gainesville Regional Utilities</c:v>
                </c:pt>
                <c:pt idx="37">
                  <c:v>West Florida Electric Cooperative, Inc</c:v>
                </c:pt>
                <c:pt idx="38">
                  <c:v>City of Leesburg</c:v>
                </c:pt>
                <c:pt idx="39">
                  <c:v>Tri-County Electric Cooperative, Inc</c:v>
                </c:pt>
                <c:pt idx="40">
                  <c:v>City of Blountstown</c:v>
                </c:pt>
                <c:pt idx="41">
                  <c:v>City of Chattahoochee</c:v>
                </c:pt>
                <c:pt idx="42">
                  <c:v>Havana Power &amp; Light (City of Havana)</c:v>
                </c:pt>
                <c:pt idx="43">
                  <c:v>Beaches Energy Services (Jacksonville Beach)</c:v>
                </c:pt>
                <c:pt idx="44">
                  <c:v>City of Bartow</c:v>
                </c:pt>
                <c:pt idx="45">
                  <c:v>Ocala Electric Utility</c:v>
                </c:pt>
                <c:pt idx="46">
                  <c:v>Escambia River Electric Cooperative, Inc</c:v>
                </c:pt>
                <c:pt idx="47">
                  <c:v>City of Newberry</c:v>
                </c:pt>
                <c:pt idx="48">
                  <c:v>Glades Electric Cooperative, Inc</c:v>
                </c:pt>
                <c:pt idx="49">
                  <c:v>City of Mount Dora</c:v>
                </c:pt>
                <c:pt idx="50">
                  <c:v>Peace River Electric Cooperative, Inc</c:v>
                </c:pt>
                <c:pt idx="51">
                  <c:v>Fort Pierce Utilities Authority</c:v>
                </c:pt>
                <c:pt idx="52">
                  <c:v>Keys Energy Services (City of Key West)</c:v>
                </c:pt>
                <c:pt idx="53">
                  <c:v>City of Williston</c:v>
                </c:pt>
                <c:pt idx="54">
                  <c:v>City of Bushnell</c:v>
                </c:pt>
                <c:pt idx="55">
                  <c:v>Florida Public Utilities Co - Marianna</c:v>
                </c:pt>
                <c:pt idx="56">
                  <c:v>City of Fort Meade</c:v>
                </c:pt>
              </c:strCache>
            </c:strRef>
          </c:cat>
          <c:val>
            <c:numRef>
              <c:f>'2008-2013'!$AC$5:$AC$61</c:f>
            </c:numRef>
          </c:val>
        </c:ser>
        <c:ser>
          <c:idx val="2"/>
          <c:order val="2"/>
          <c:invertIfNegative val="0"/>
          <c:dLbls>
            <c:delete val="1"/>
          </c:dLbls>
          <c:cat>
            <c:strRef>
              <c:f>'2008-2013'!$A$5:$A$61</c:f>
              <c:strCache>
                <c:ptCount val="57"/>
                <c:pt idx="0">
                  <c:v>Florida Power &amp; Light Company</c:v>
                </c:pt>
                <c:pt idx="1">
                  <c:v>Tampa Electric Company</c:v>
                </c:pt>
                <c:pt idx="2">
                  <c:v>Jacksonville Electric Authority (JEA)</c:v>
                </c:pt>
                <c:pt idx="3">
                  <c:v>Clay Electric Cooperative, Inc</c:v>
                </c:pt>
                <c:pt idx="4">
                  <c:v>Lakeland Electric</c:v>
                </c:pt>
                <c:pt idx="5">
                  <c:v>Lee County Electric Cooperative, Inc</c:v>
                </c:pt>
                <c:pt idx="6">
                  <c:v>Kissimmee Utility Authority</c:v>
                </c:pt>
                <c:pt idx="7">
                  <c:v>City of Wauchula</c:v>
                </c:pt>
                <c:pt idx="8">
                  <c:v>City of Moore Haven</c:v>
                </c:pt>
                <c:pt idx="9">
                  <c:v>City of Clewiston</c:v>
                </c:pt>
                <c:pt idx="10">
                  <c:v>Withlacoochee River Electric Cooperative, Inc</c:v>
                </c:pt>
                <c:pt idx="11">
                  <c:v>Okefenoke Rural Electric Membership Corporation</c:v>
                </c:pt>
                <c:pt idx="12">
                  <c:v>Orlando Utilities Commission (OUC)</c:v>
                </c:pt>
                <c:pt idx="13">
                  <c:v>Florida Keys Electric Cooperative, Inc</c:v>
                </c:pt>
                <c:pt idx="14">
                  <c:v>City of Vero Beach</c:v>
                </c:pt>
                <c:pt idx="15">
                  <c:v>New Smyrna Beach Utilities Commission</c:v>
                </c:pt>
                <c:pt idx="16">
                  <c:v>City of Homestead</c:v>
                </c:pt>
                <c:pt idx="17">
                  <c:v>Gulf Power Company</c:v>
                </c:pt>
                <c:pt idx="18">
                  <c:v>Choctawhatchee Electric Cooperative, Inc</c:v>
                </c:pt>
                <c:pt idx="19">
                  <c:v>Duke Energy Florida</c:v>
                </c:pt>
                <c:pt idx="20">
                  <c:v>Reedy Creek Improvement District</c:v>
                </c:pt>
                <c:pt idx="21">
                  <c:v>City of St. Cloud</c:v>
                </c:pt>
                <c:pt idx="22">
                  <c:v>City of Alachua</c:v>
                </c:pt>
                <c:pt idx="23">
                  <c:v>Central Florida Electric Cooperative, Inc</c:v>
                </c:pt>
                <c:pt idx="24">
                  <c:v>City of Green Cove Springs</c:v>
                </c:pt>
                <c:pt idx="25">
                  <c:v>Suwannee Valley Electric Cooperative, Inc</c:v>
                </c:pt>
                <c:pt idx="26">
                  <c:v>City of Lake Worth</c:v>
                </c:pt>
                <c:pt idx="27">
                  <c:v>City of Winter Park</c:v>
                </c:pt>
                <c:pt idx="28">
                  <c:v>Florida Utility Average</c:v>
                </c:pt>
                <c:pt idx="29">
                  <c:v>City of Starke</c:v>
                </c:pt>
                <c:pt idx="30">
                  <c:v>Sumter Electric Cooperative, Inc</c:v>
                </c:pt>
                <c:pt idx="31">
                  <c:v>Talquin Electric Cooperative, Inc</c:v>
                </c:pt>
                <c:pt idx="32">
                  <c:v>Gulf Coast Electric Cooperative, Inc</c:v>
                </c:pt>
                <c:pt idx="33">
                  <c:v>Florida Public Utilities Co - Fernandina Beach</c:v>
                </c:pt>
                <c:pt idx="34">
                  <c:v>City of Quincy</c:v>
                </c:pt>
                <c:pt idx="35">
                  <c:v>City of Tallahassee</c:v>
                </c:pt>
                <c:pt idx="36">
                  <c:v>Gainesville Regional Utilities</c:v>
                </c:pt>
                <c:pt idx="37">
                  <c:v>West Florida Electric Cooperative, Inc</c:v>
                </c:pt>
                <c:pt idx="38">
                  <c:v>City of Leesburg</c:v>
                </c:pt>
                <c:pt idx="39">
                  <c:v>Tri-County Electric Cooperative, Inc</c:v>
                </c:pt>
                <c:pt idx="40">
                  <c:v>City of Blountstown</c:v>
                </c:pt>
                <c:pt idx="41">
                  <c:v>City of Chattahoochee</c:v>
                </c:pt>
                <c:pt idx="42">
                  <c:v>Havana Power &amp; Light (City of Havana)</c:v>
                </c:pt>
                <c:pt idx="43">
                  <c:v>Beaches Energy Services (Jacksonville Beach)</c:v>
                </c:pt>
                <c:pt idx="44">
                  <c:v>City of Bartow</c:v>
                </c:pt>
                <c:pt idx="45">
                  <c:v>Ocala Electric Utility</c:v>
                </c:pt>
                <c:pt idx="46">
                  <c:v>Escambia River Electric Cooperative, Inc</c:v>
                </c:pt>
                <c:pt idx="47">
                  <c:v>City of Newberry</c:v>
                </c:pt>
                <c:pt idx="48">
                  <c:v>Glades Electric Cooperative, Inc</c:v>
                </c:pt>
                <c:pt idx="49">
                  <c:v>City of Mount Dora</c:v>
                </c:pt>
                <c:pt idx="50">
                  <c:v>Peace River Electric Cooperative, Inc</c:v>
                </c:pt>
                <c:pt idx="51">
                  <c:v>Fort Pierce Utilities Authority</c:v>
                </c:pt>
                <c:pt idx="52">
                  <c:v>Keys Energy Services (City of Key West)</c:v>
                </c:pt>
                <c:pt idx="53">
                  <c:v>City of Williston</c:v>
                </c:pt>
                <c:pt idx="54">
                  <c:v>City of Bushnell</c:v>
                </c:pt>
                <c:pt idx="55">
                  <c:v>Florida Public Utilities Co - Marianna</c:v>
                </c:pt>
                <c:pt idx="56">
                  <c:v>City of Fort Meade</c:v>
                </c:pt>
              </c:strCache>
            </c:strRef>
          </c:cat>
          <c:val>
            <c:numRef>
              <c:f>'2008-2013'!$AD$5:$AD$61</c:f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'2008-2013'!$A$5:$A$61</c:f>
              <c:strCache>
                <c:ptCount val="57"/>
                <c:pt idx="0">
                  <c:v>Florida Power &amp; Light Company</c:v>
                </c:pt>
                <c:pt idx="1">
                  <c:v>Tampa Electric Company</c:v>
                </c:pt>
                <c:pt idx="2">
                  <c:v>Jacksonville Electric Authority (JEA)</c:v>
                </c:pt>
                <c:pt idx="3">
                  <c:v>Clay Electric Cooperative, Inc</c:v>
                </c:pt>
                <c:pt idx="4">
                  <c:v>Lakeland Electric</c:v>
                </c:pt>
                <c:pt idx="5">
                  <c:v>Lee County Electric Cooperative, Inc</c:v>
                </c:pt>
                <c:pt idx="6">
                  <c:v>Kissimmee Utility Authority</c:v>
                </c:pt>
                <c:pt idx="7">
                  <c:v>City of Wauchula</c:v>
                </c:pt>
                <c:pt idx="8">
                  <c:v>City of Moore Haven</c:v>
                </c:pt>
                <c:pt idx="9">
                  <c:v>City of Clewiston</c:v>
                </c:pt>
                <c:pt idx="10">
                  <c:v>Withlacoochee River Electric Cooperative, Inc</c:v>
                </c:pt>
                <c:pt idx="11">
                  <c:v>Okefenoke Rural Electric Membership Corporation</c:v>
                </c:pt>
                <c:pt idx="12">
                  <c:v>Orlando Utilities Commission (OUC)</c:v>
                </c:pt>
                <c:pt idx="13">
                  <c:v>Florida Keys Electric Cooperative, Inc</c:v>
                </c:pt>
                <c:pt idx="14">
                  <c:v>City of Vero Beach</c:v>
                </c:pt>
                <c:pt idx="15">
                  <c:v>New Smyrna Beach Utilities Commission</c:v>
                </c:pt>
                <c:pt idx="16">
                  <c:v>City of Homestead</c:v>
                </c:pt>
                <c:pt idx="17">
                  <c:v>Gulf Power Company</c:v>
                </c:pt>
                <c:pt idx="18">
                  <c:v>Choctawhatchee Electric Cooperative, Inc</c:v>
                </c:pt>
                <c:pt idx="19">
                  <c:v>Duke Energy Florida</c:v>
                </c:pt>
                <c:pt idx="20">
                  <c:v>Reedy Creek Improvement District</c:v>
                </c:pt>
                <c:pt idx="21">
                  <c:v>City of St. Cloud</c:v>
                </c:pt>
                <c:pt idx="22">
                  <c:v>City of Alachua</c:v>
                </c:pt>
                <c:pt idx="23">
                  <c:v>Central Florida Electric Cooperative, Inc</c:v>
                </c:pt>
                <c:pt idx="24">
                  <c:v>City of Green Cove Springs</c:v>
                </c:pt>
                <c:pt idx="25">
                  <c:v>Suwannee Valley Electric Cooperative, Inc</c:v>
                </c:pt>
                <c:pt idx="26">
                  <c:v>City of Lake Worth</c:v>
                </c:pt>
                <c:pt idx="27">
                  <c:v>City of Winter Park</c:v>
                </c:pt>
                <c:pt idx="28">
                  <c:v>Florida Utility Average</c:v>
                </c:pt>
                <c:pt idx="29">
                  <c:v>City of Starke</c:v>
                </c:pt>
                <c:pt idx="30">
                  <c:v>Sumter Electric Cooperative, Inc</c:v>
                </c:pt>
                <c:pt idx="31">
                  <c:v>Talquin Electric Cooperative, Inc</c:v>
                </c:pt>
                <c:pt idx="32">
                  <c:v>Gulf Coast Electric Cooperative, Inc</c:v>
                </c:pt>
                <c:pt idx="33">
                  <c:v>Florida Public Utilities Co - Fernandina Beach</c:v>
                </c:pt>
                <c:pt idx="34">
                  <c:v>City of Quincy</c:v>
                </c:pt>
                <c:pt idx="35">
                  <c:v>City of Tallahassee</c:v>
                </c:pt>
                <c:pt idx="36">
                  <c:v>Gainesville Regional Utilities</c:v>
                </c:pt>
                <c:pt idx="37">
                  <c:v>West Florida Electric Cooperative, Inc</c:v>
                </c:pt>
                <c:pt idx="38">
                  <c:v>City of Leesburg</c:v>
                </c:pt>
                <c:pt idx="39">
                  <c:v>Tri-County Electric Cooperative, Inc</c:v>
                </c:pt>
                <c:pt idx="40">
                  <c:v>City of Blountstown</c:v>
                </c:pt>
                <c:pt idx="41">
                  <c:v>City of Chattahoochee</c:v>
                </c:pt>
                <c:pt idx="42">
                  <c:v>Havana Power &amp; Light (City of Havana)</c:v>
                </c:pt>
                <c:pt idx="43">
                  <c:v>Beaches Energy Services (Jacksonville Beach)</c:v>
                </c:pt>
                <c:pt idx="44">
                  <c:v>City of Bartow</c:v>
                </c:pt>
                <c:pt idx="45">
                  <c:v>Ocala Electric Utility</c:v>
                </c:pt>
                <c:pt idx="46">
                  <c:v>Escambia River Electric Cooperative, Inc</c:v>
                </c:pt>
                <c:pt idx="47">
                  <c:v>City of Newberry</c:v>
                </c:pt>
                <c:pt idx="48">
                  <c:v>Glades Electric Cooperative, Inc</c:v>
                </c:pt>
                <c:pt idx="49">
                  <c:v>City of Mount Dora</c:v>
                </c:pt>
                <c:pt idx="50">
                  <c:v>Peace River Electric Cooperative, Inc</c:v>
                </c:pt>
                <c:pt idx="51">
                  <c:v>Fort Pierce Utilities Authority</c:v>
                </c:pt>
                <c:pt idx="52">
                  <c:v>Keys Energy Services (City of Key West)</c:v>
                </c:pt>
                <c:pt idx="53">
                  <c:v>City of Williston</c:v>
                </c:pt>
                <c:pt idx="54">
                  <c:v>City of Bushnell</c:v>
                </c:pt>
                <c:pt idx="55">
                  <c:v>Florida Public Utilities Co - Marianna</c:v>
                </c:pt>
                <c:pt idx="56">
                  <c:v>City of Fort Meade</c:v>
                </c:pt>
              </c:strCache>
            </c:strRef>
          </c:cat>
          <c:val>
            <c:numRef>
              <c:f>'2008-2013'!$AE$5:$AE$61</c:f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strRef>
              <c:f>'2008-2013'!$A$5:$A$61</c:f>
              <c:strCache>
                <c:ptCount val="57"/>
                <c:pt idx="0">
                  <c:v>Florida Power &amp; Light Company</c:v>
                </c:pt>
                <c:pt idx="1">
                  <c:v>Tampa Electric Company</c:v>
                </c:pt>
                <c:pt idx="2">
                  <c:v>Jacksonville Electric Authority (JEA)</c:v>
                </c:pt>
                <c:pt idx="3">
                  <c:v>Clay Electric Cooperative, Inc</c:v>
                </c:pt>
                <c:pt idx="4">
                  <c:v>Lakeland Electric</c:v>
                </c:pt>
                <c:pt idx="5">
                  <c:v>Lee County Electric Cooperative, Inc</c:v>
                </c:pt>
                <c:pt idx="6">
                  <c:v>Kissimmee Utility Authority</c:v>
                </c:pt>
                <c:pt idx="7">
                  <c:v>City of Wauchula</c:v>
                </c:pt>
                <c:pt idx="8">
                  <c:v>City of Moore Haven</c:v>
                </c:pt>
                <c:pt idx="9">
                  <c:v>City of Clewiston</c:v>
                </c:pt>
                <c:pt idx="10">
                  <c:v>Withlacoochee River Electric Cooperative, Inc</c:v>
                </c:pt>
                <c:pt idx="11">
                  <c:v>Okefenoke Rural Electric Membership Corporation</c:v>
                </c:pt>
                <c:pt idx="12">
                  <c:v>Orlando Utilities Commission (OUC)</c:v>
                </c:pt>
                <c:pt idx="13">
                  <c:v>Florida Keys Electric Cooperative, Inc</c:v>
                </c:pt>
                <c:pt idx="14">
                  <c:v>City of Vero Beach</c:v>
                </c:pt>
                <c:pt idx="15">
                  <c:v>New Smyrna Beach Utilities Commission</c:v>
                </c:pt>
                <c:pt idx="16">
                  <c:v>City of Homestead</c:v>
                </c:pt>
                <c:pt idx="17">
                  <c:v>Gulf Power Company</c:v>
                </c:pt>
                <c:pt idx="18">
                  <c:v>Choctawhatchee Electric Cooperative, Inc</c:v>
                </c:pt>
                <c:pt idx="19">
                  <c:v>Duke Energy Florida</c:v>
                </c:pt>
                <c:pt idx="20">
                  <c:v>Reedy Creek Improvement District</c:v>
                </c:pt>
                <c:pt idx="21">
                  <c:v>City of St. Cloud</c:v>
                </c:pt>
                <c:pt idx="22">
                  <c:v>City of Alachua</c:v>
                </c:pt>
                <c:pt idx="23">
                  <c:v>Central Florida Electric Cooperative, Inc</c:v>
                </c:pt>
                <c:pt idx="24">
                  <c:v>City of Green Cove Springs</c:v>
                </c:pt>
                <c:pt idx="25">
                  <c:v>Suwannee Valley Electric Cooperative, Inc</c:v>
                </c:pt>
                <c:pt idx="26">
                  <c:v>City of Lake Worth</c:v>
                </c:pt>
                <c:pt idx="27">
                  <c:v>City of Winter Park</c:v>
                </c:pt>
                <c:pt idx="28">
                  <c:v>Florida Utility Average</c:v>
                </c:pt>
                <c:pt idx="29">
                  <c:v>City of Starke</c:v>
                </c:pt>
                <c:pt idx="30">
                  <c:v>Sumter Electric Cooperative, Inc</c:v>
                </c:pt>
                <c:pt idx="31">
                  <c:v>Talquin Electric Cooperative, Inc</c:v>
                </c:pt>
                <c:pt idx="32">
                  <c:v>Gulf Coast Electric Cooperative, Inc</c:v>
                </c:pt>
                <c:pt idx="33">
                  <c:v>Florida Public Utilities Co - Fernandina Beach</c:v>
                </c:pt>
                <c:pt idx="34">
                  <c:v>City of Quincy</c:v>
                </c:pt>
                <c:pt idx="35">
                  <c:v>City of Tallahassee</c:v>
                </c:pt>
                <c:pt idx="36">
                  <c:v>Gainesville Regional Utilities</c:v>
                </c:pt>
                <c:pt idx="37">
                  <c:v>West Florida Electric Cooperative, Inc</c:v>
                </c:pt>
                <c:pt idx="38">
                  <c:v>City of Leesburg</c:v>
                </c:pt>
                <c:pt idx="39">
                  <c:v>Tri-County Electric Cooperative, Inc</c:v>
                </c:pt>
                <c:pt idx="40">
                  <c:v>City of Blountstown</c:v>
                </c:pt>
                <c:pt idx="41">
                  <c:v>City of Chattahoochee</c:v>
                </c:pt>
                <c:pt idx="42">
                  <c:v>Havana Power &amp; Light (City of Havana)</c:v>
                </c:pt>
                <c:pt idx="43">
                  <c:v>Beaches Energy Services (Jacksonville Beach)</c:v>
                </c:pt>
                <c:pt idx="44">
                  <c:v>City of Bartow</c:v>
                </c:pt>
                <c:pt idx="45">
                  <c:v>Ocala Electric Utility</c:v>
                </c:pt>
                <c:pt idx="46">
                  <c:v>Escambia River Electric Cooperative, Inc</c:v>
                </c:pt>
                <c:pt idx="47">
                  <c:v>City of Newberry</c:v>
                </c:pt>
                <c:pt idx="48">
                  <c:v>Glades Electric Cooperative, Inc</c:v>
                </c:pt>
                <c:pt idx="49">
                  <c:v>City of Mount Dora</c:v>
                </c:pt>
                <c:pt idx="50">
                  <c:v>Peace River Electric Cooperative, Inc</c:v>
                </c:pt>
                <c:pt idx="51">
                  <c:v>Fort Pierce Utilities Authority</c:v>
                </c:pt>
                <c:pt idx="52">
                  <c:v>Keys Energy Services (City of Key West)</c:v>
                </c:pt>
                <c:pt idx="53">
                  <c:v>City of Williston</c:v>
                </c:pt>
                <c:pt idx="54">
                  <c:v>City of Bushnell</c:v>
                </c:pt>
                <c:pt idx="55">
                  <c:v>Florida Public Utilities Co - Marianna</c:v>
                </c:pt>
                <c:pt idx="56">
                  <c:v>City of Fort Meade</c:v>
                </c:pt>
              </c:strCache>
            </c:strRef>
          </c:cat>
          <c:val>
            <c:numRef>
              <c:f>'2008-2013'!$AF$5:$AF$61</c:f>
            </c:numRef>
          </c:val>
        </c:ser>
        <c:ser>
          <c:idx val="5"/>
          <c:order val="5"/>
          <c:invertIfNegative val="0"/>
          <c:dLbls>
            <c:delete val="1"/>
          </c:dLbls>
          <c:cat>
            <c:strRef>
              <c:f>'2008-2013'!$A$5:$A$61</c:f>
              <c:strCache>
                <c:ptCount val="57"/>
                <c:pt idx="0">
                  <c:v>Florida Power &amp; Light Company</c:v>
                </c:pt>
                <c:pt idx="1">
                  <c:v>Tampa Electric Company</c:v>
                </c:pt>
                <c:pt idx="2">
                  <c:v>Jacksonville Electric Authority (JEA)</c:v>
                </c:pt>
                <c:pt idx="3">
                  <c:v>Clay Electric Cooperative, Inc</c:v>
                </c:pt>
                <c:pt idx="4">
                  <c:v>Lakeland Electric</c:v>
                </c:pt>
                <c:pt idx="5">
                  <c:v>Lee County Electric Cooperative, Inc</c:v>
                </c:pt>
                <c:pt idx="6">
                  <c:v>Kissimmee Utility Authority</c:v>
                </c:pt>
                <c:pt idx="7">
                  <c:v>City of Wauchula</c:v>
                </c:pt>
                <c:pt idx="8">
                  <c:v>City of Moore Haven</c:v>
                </c:pt>
                <c:pt idx="9">
                  <c:v>City of Clewiston</c:v>
                </c:pt>
                <c:pt idx="10">
                  <c:v>Withlacoochee River Electric Cooperative, Inc</c:v>
                </c:pt>
                <c:pt idx="11">
                  <c:v>Okefenoke Rural Electric Membership Corporation</c:v>
                </c:pt>
                <c:pt idx="12">
                  <c:v>Orlando Utilities Commission (OUC)</c:v>
                </c:pt>
                <c:pt idx="13">
                  <c:v>Florida Keys Electric Cooperative, Inc</c:v>
                </c:pt>
                <c:pt idx="14">
                  <c:v>City of Vero Beach</c:v>
                </c:pt>
                <c:pt idx="15">
                  <c:v>New Smyrna Beach Utilities Commission</c:v>
                </c:pt>
                <c:pt idx="16">
                  <c:v>City of Homestead</c:v>
                </c:pt>
                <c:pt idx="17">
                  <c:v>Gulf Power Company</c:v>
                </c:pt>
                <c:pt idx="18">
                  <c:v>Choctawhatchee Electric Cooperative, Inc</c:v>
                </c:pt>
                <c:pt idx="19">
                  <c:v>Duke Energy Florida</c:v>
                </c:pt>
                <c:pt idx="20">
                  <c:v>Reedy Creek Improvement District</c:v>
                </c:pt>
                <c:pt idx="21">
                  <c:v>City of St. Cloud</c:v>
                </c:pt>
                <c:pt idx="22">
                  <c:v>City of Alachua</c:v>
                </c:pt>
                <c:pt idx="23">
                  <c:v>Central Florida Electric Cooperative, Inc</c:v>
                </c:pt>
                <c:pt idx="24">
                  <c:v>City of Green Cove Springs</c:v>
                </c:pt>
                <c:pt idx="25">
                  <c:v>Suwannee Valley Electric Cooperative, Inc</c:v>
                </c:pt>
                <c:pt idx="26">
                  <c:v>City of Lake Worth</c:v>
                </c:pt>
                <c:pt idx="27">
                  <c:v>City of Winter Park</c:v>
                </c:pt>
                <c:pt idx="28">
                  <c:v>Florida Utility Average</c:v>
                </c:pt>
                <c:pt idx="29">
                  <c:v>City of Starke</c:v>
                </c:pt>
                <c:pt idx="30">
                  <c:v>Sumter Electric Cooperative, Inc</c:v>
                </c:pt>
                <c:pt idx="31">
                  <c:v>Talquin Electric Cooperative, Inc</c:v>
                </c:pt>
                <c:pt idx="32">
                  <c:v>Gulf Coast Electric Cooperative, Inc</c:v>
                </c:pt>
                <c:pt idx="33">
                  <c:v>Florida Public Utilities Co - Fernandina Beach</c:v>
                </c:pt>
                <c:pt idx="34">
                  <c:v>City of Quincy</c:v>
                </c:pt>
                <c:pt idx="35">
                  <c:v>City of Tallahassee</c:v>
                </c:pt>
                <c:pt idx="36">
                  <c:v>Gainesville Regional Utilities</c:v>
                </c:pt>
                <c:pt idx="37">
                  <c:v>West Florida Electric Cooperative, Inc</c:v>
                </c:pt>
                <c:pt idx="38">
                  <c:v>City of Leesburg</c:v>
                </c:pt>
                <c:pt idx="39">
                  <c:v>Tri-County Electric Cooperative, Inc</c:v>
                </c:pt>
                <c:pt idx="40">
                  <c:v>City of Blountstown</c:v>
                </c:pt>
                <c:pt idx="41">
                  <c:v>City of Chattahoochee</c:v>
                </c:pt>
                <c:pt idx="42">
                  <c:v>Havana Power &amp; Light (City of Havana)</c:v>
                </c:pt>
                <c:pt idx="43">
                  <c:v>Beaches Energy Services (Jacksonville Beach)</c:v>
                </c:pt>
                <c:pt idx="44">
                  <c:v>City of Bartow</c:v>
                </c:pt>
                <c:pt idx="45">
                  <c:v>Ocala Electric Utility</c:v>
                </c:pt>
                <c:pt idx="46">
                  <c:v>Escambia River Electric Cooperative, Inc</c:v>
                </c:pt>
                <c:pt idx="47">
                  <c:v>City of Newberry</c:v>
                </c:pt>
                <c:pt idx="48">
                  <c:v>Glades Electric Cooperative, Inc</c:v>
                </c:pt>
                <c:pt idx="49">
                  <c:v>City of Mount Dora</c:v>
                </c:pt>
                <c:pt idx="50">
                  <c:v>Peace River Electric Cooperative, Inc</c:v>
                </c:pt>
                <c:pt idx="51">
                  <c:v>Fort Pierce Utilities Authority</c:v>
                </c:pt>
                <c:pt idx="52">
                  <c:v>Keys Energy Services (City of Key West)</c:v>
                </c:pt>
                <c:pt idx="53">
                  <c:v>City of Williston</c:v>
                </c:pt>
                <c:pt idx="54">
                  <c:v>City of Bushnell</c:v>
                </c:pt>
                <c:pt idx="55">
                  <c:v>Florida Public Utilities Co - Marianna</c:v>
                </c:pt>
                <c:pt idx="56">
                  <c:v>City of Fort Meade</c:v>
                </c:pt>
              </c:strCache>
            </c:strRef>
          </c:cat>
          <c:val>
            <c:numRef>
              <c:f>'2008-2013'!$AG$5:$AG$61</c:f>
            </c:numRef>
          </c:val>
        </c:ser>
        <c:ser>
          <c:idx val="6"/>
          <c:order val="6"/>
          <c:invertIfNegative val="0"/>
          <c:dLbls>
            <c:delete val="1"/>
          </c:dLbls>
          <c:cat>
            <c:strRef>
              <c:f>'2008-2013'!$A$5:$A$61</c:f>
              <c:strCache>
                <c:ptCount val="57"/>
                <c:pt idx="0">
                  <c:v>Florida Power &amp; Light Company</c:v>
                </c:pt>
                <c:pt idx="1">
                  <c:v>Tampa Electric Company</c:v>
                </c:pt>
                <c:pt idx="2">
                  <c:v>Jacksonville Electric Authority (JEA)</c:v>
                </c:pt>
                <c:pt idx="3">
                  <c:v>Clay Electric Cooperative, Inc</c:v>
                </c:pt>
                <c:pt idx="4">
                  <c:v>Lakeland Electric</c:v>
                </c:pt>
                <c:pt idx="5">
                  <c:v>Lee County Electric Cooperative, Inc</c:v>
                </c:pt>
                <c:pt idx="6">
                  <c:v>Kissimmee Utility Authority</c:v>
                </c:pt>
                <c:pt idx="7">
                  <c:v>City of Wauchula</c:v>
                </c:pt>
                <c:pt idx="8">
                  <c:v>City of Moore Haven</c:v>
                </c:pt>
                <c:pt idx="9">
                  <c:v>City of Clewiston</c:v>
                </c:pt>
                <c:pt idx="10">
                  <c:v>Withlacoochee River Electric Cooperative, Inc</c:v>
                </c:pt>
                <c:pt idx="11">
                  <c:v>Okefenoke Rural Electric Membership Corporation</c:v>
                </c:pt>
                <c:pt idx="12">
                  <c:v>Orlando Utilities Commission (OUC)</c:v>
                </c:pt>
                <c:pt idx="13">
                  <c:v>Florida Keys Electric Cooperative, Inc</c:v>
                </c:pt>
                <c:pt idx="14">
                  <c:v>City of Vero Beach</c:v>
                </c:pt>
                <c:pt idx="15">
                  <c:v>New Smyrna Beach Utilities Commission</c:v>
                </c:pt>
                <c:pt idx="16">
                  <c:v>City of Homestead</c:v>
                </c:pt>
                <c:pt idx="17">
                  <c:v>Gulf Power Company</c:v>
                </c:pt>
                <c:pt idx="18">
                  <c:v>Choctawhatchee Electric Cooperative, Inc</c:v>
                </c:pt>
                <c:pt idx="19">
                  <c:v>Duke Energy Florida</c:v>
                </c:pt>
                <c:pt idx="20">
                  <c:v>Reedy Creek Improvement District</c:v>
                </c:pt>
                <c:pt idx="21">
                  <c:v>City of St. Cloud</c:v>
                </c:pt>
                <c:pt idx="22">
                  <c:v>City of Alachua</c:v>
                </c:pt>
                <c:pt idx="23">
                  <c:v>Central Florida Electric Cooperative, Inc</c:v>
                </c:pt>
                <c:pt idx="24">
                  <c:v>City of Green Cove Springs</c:v>
                </c:pt>
                <c:pt idx="25">
                  <c:v>Suwannee Valley Electric Cooperative, Inc</c:v>
                </c:pt>
                <c:pt idx="26">
                  <c:v>City of Lake Worth</c:v>
                </c:pt>
                <c:pt idx="27">
                  <c:v>City of Winter Park</c:v>
                </c:pt>
                <c:pt idx="28">
                  <c:v>Florida Utility Average</c:v>
                </c:pt>
                <c:pt idx="29">
                  <c:v>City of Starke</c:v>
                </c:pt>
                <c:pt idx="30">
                  <c:v>Sumter Electric Cooperative, Inc</c:v>
                </c:pt>
                <c:pt idx="31">
                  <c:v>Talquin Electric Cooperative, Inc</c:v>
                </c:pt>
                <c:pt idx="32">
                  <c:v>Gulf Coast Electric Cooperative, Inc</c:v>
                </c:pt>
                <c:pt idx="33">
                  <c:v>Florida Public Utilities Co - Fernandina Beach</c:v>
                </c:pt>
                <c:pt idx="34">
                  <c:v>City of Quincy</c:v>
                </c:pt>
                <c:pt idx="35">
                  <c:v>City of Tallahassee</c:v>
                </c:pt>
                <c:pt idx="36">
                  <c:v>Gainesville Regional Utilities</c:v>
                </c:pt>
                <c:pt idx="37">
                  <c:v>West Florida Electric Cooperative, Inc</c:v>
                </c:pt>
                <c:pt idx="38">
                  <c:v>City of Leesburg</c:v>
                </c:pt>
                <c:pt idx="39">
                  <c:v>Tri-County Electric Cooperative, Inc</c:v>
                </c:pt>
                <c:pt idx="40">
                  <c:v>City of Blountstown</c:v>
                </c:pt>
                <c:pt idx="41">
                  <c:v>City of Chattahoochee</c:v>
                </c:pt>
                <c:pt idx="42">
                  <c:v>Havana Power &amp; Light (City of Havana)</c:v>
                </c:pt>
                <c:pt idx="43">
                  <c:v>Beaches Energy Services (Jacksonville Beach)</c:v>
                </c:pt>
                <c:pt idx="44">
                  <c:v>City of Bartow</c:v>
                </c:pt>
                <c:pt idx="45">
                  <c:v>Ocala Electric Utility</c:v>
                </c:pt>
                <c:pt idx="46">
                  <c:v>Escambia River Electric Cooperative, Inc</c:v>
                </c:pt>
                <c:pt idx="47">
                  <c:v>City of Newberry</c:v>
                </c:pt>
                <c:pt idx="48">
                  <c:v>Glades Electric Cooperative, Inc</c:v>
                </c:pt>
                <c:pt idx="49">
                  <c:v>City of Mount Dora</c:v>
                </c:pt>
                <c:pt idx="50">
                  <c:v>Peace River Electric Cooperative, Inc</c:v>
                </c:pt>
                <c:pt idx="51">
                  <c:v>Fort Pierce Utilities Authority</c:v>
                </c:pt>
                <c:pt idx="52">
                  <c:v>Keys Energy Services (City of Key West)</c:v>
                </c:pt>
                <c:pt idx="53">
                  <c:v>City of Williston</c:v>
                </c:pt>
                <c:pt idx="54">
                  <c:v>City of Bushnell</c:v>
                </c:pt>
                <c:pt idx="55">
                  <c:v>Florida Public Utilities Co - Marianna</c:v>
                </c:pt>
                <c:pt idx="56">
                  <c:v>City of Fort Meade</c:v>
                </c:pt>
              </c:strCache>
            </c:strRef>
          </c:cat>
          <c:val>
            <c:numRef>
              <c:f>'2008-2013'!$AH$5:$AH$61</c:f>
            </c:numRef>
          </c:val>
        </c:ser>
        <c:ser>
          <c:idx val="7"/>
          <c:order val="7"/>
          <c:invertIfNegative val="0"/>
          <c:dLbls>
            <c:delete val="1"/>
          </c:dLbls>
          <c:cat>
            <c:strRef>
              <c:f>'2008-2013'!$A$5:$A$61</c:f>
              <c:strCache>
                <c:ptCount val="57"/>
                <c:pt idx="0">
                  <c:v>Florida Power &amp; Light Company</c:v>
                </c:pt>
                <c:pt idx="1">
                  <c:v>Tampa Electric Company</c:v>
                </c:pt>
                <c:pt idx="2">
                  <c:v>Jacksonville Electric Authority (JEA)</c:v>
                </c:pt>
                <c:pt idx="3">
                  <c:v>Clay Electric Cooperative, Inc</c:v>
                </c:pt>
                <c:pt idx="4">
                  <c:v>Lakeland Electric</c:v>
                </c:pt>
                <c:pt idx="5">
                  <c:v>Lee County Electric Cooperative, Inc</c:v>
                </c:pt>
                <c:pt idx="6">
                  <c:v>Kissimmee Utility Authority</c:v>
                </c:pt>
                <c:pt idx="7">
                  <c:v>City of Wauchula</c:v>
                </c:pt>
                <c:pt idx="8">
                  <c:v>City of Moore Haven</c:v>
                </c:pt>
                <c:pt idx="9">
                  <c:v>City of Clewiston</c:v>
                </c:pt>
                <c:pt idx="10">
                  <c:v>Withlacoochee River Electric Cooperative, Inc</c:v>
                </c:pt>
                <c:pt idx="11">
                  <c:v>Okefenoke Rural Electric Membership Corporation</c:v>
                </c:pt>
                <c:pt idx="12">
                  <c:v>Orlando Utilities Commission (OUC)</c:v>
                </c:pt>
                <c:pt idx="13">
                  <c:v>Florida Keys Electric Cooperative, Inc</c:v>
                </c:pt>
                <c:pt idx="14">
                  <c:v>City of Vero Beach</c:v>
                </c:pt>
                <c:pt idx="15">
                  <c:v>New Smyrna Beach Utilities Commission</c:v>
                </c:pt>
                <c:pt idx="16">
                  <c:v>City of Homestead</c:v>
                </c:pt>
                <c:pt idx="17">
                  <c:v>Gulf Power Company</c:v>
                </c:pt>
                <c:pt idx="18">
                  <c:v>Choctawhatchee Electric Cooperative, Inc</c:v>
                </c:pt>
                <c:pt idx="19">
                  <c:v>Duke Energy Florida</c:v>
                </c:pt>
                <c:pt idx="20">
                  <c:v>Reedy Creek Improvement District</c:v>
                </c:pt>
                <c:pt idx="21">
                  <c:v>City of St. Cloud</c:v>
                </c:pt>
                <c:pt idx="22">
                  <c:v>City of Alachua</c:v>
                </c:pt>
                <c:pt idx="23">
                  <c:v>Central Florida Electric Cooperative, Inc</c:v>
                </c:pt>
                <c:pt idx="24">
                  <c:v>City of Green Cove Springs</c:v>
                </c:pt>
                <c:pt idx="25">
                  <c:v>Suwannee Valley Electric Cooperative, Inc</c:v>
                </c:pt>
                <c:pt idx="26">
                  <c:v>City of Lake Worth</c:v>
                </c:pt>
                <c:pt idx="27">
                  <c:v>City of Winter Park</c:v>
                </c:pt>
                <c:pt idx="28">
                  <c:v>Florida Utility Average</c:v>
                </c:pt>
                <c:pt idx="29">
                  <c:v>City of Starke</c:v>
                </c:pt>
                <c:pt idx="30">
                  <c:v>Sumter Electric Cooperative, Inc</c:v>
                </c:pt>
                <c:pt idx="31">
                  <c:v>Talquin Electric Cooperative, Inc</c:v>
                </c:pt>
                <c:pt idx="32">
                  <c:v>Gulf Coast Electric Cooperative, Inc</c:v>
                </c:pt>
                <c:pt idx="33">
                  <c:v>Florida Public Utilities Co - Fernandina Beach</c:v>
                </c:pt>
                <c:pt idx="34">
                  <c:v>City of Quincy</c:v>
                </c:pt>
                <c:pt idx="35">
                  <c:v>City of Tallahassee</c:v>
                </c:pt>
                <c:pt idx="36">
                  <c:v>Gainesville Regional Utilities</c:v>
                </c:pt>
                <c:pt idx="37">
                  <c:v>West Florida Electric Cooperative, Inc</c:v>
                </c:pt>
                <c:pt idx="38">
                  <c:v>City of Leesburg</c:v>
                </c:pt>
                <c:pt idx="39">
                  <c:v>Tri-County Electric Cooperative, Inc</c:v>
                </c:pt>
                <c:pt idx="40">
                  <c:v>City of Blountstown</c:v>
                </c:pt>
                <c:pt idx="41">
                  <c:v>City of Chattahoochee</c:v>
                </c:pt>
                <c:pt idx="42">
                  <c:v>Havana Power &amp; Light (City of Havana)</c:v>
                </c:pt>
                <c:pt idx="43">
                  <c:v>Beaches Energy Services (Jacksonville Beach)</c:v>
                </c:pt>
                <c:pt idx="44">
                  <c:v>City of Bartow</c:v>
                </c:pt>
                <c:pt idx="45">
                  <c:v>Ocala Electric Utility</c:v>
                </c:pt>
                <c:pt idx="46">
                  <c:v>Escambia River Electric Cooperative, Inc</c:v>
                </c:pt>
                <c:pt idx="47">
                  <c:v>City of Newberry</c:v>
                </c:pt>
                <c:pt idx="48">
                  <c:v>Glades Electric Cooperative, Inc</c:v>
                </c:pt>
                <c:pt idx="49">
                  <c:v>City of Mount Dora</c:v>
                </c:pt>
                <c:pt idx="50">
                  <c:v>Peace River Electric Cooperative, Inc</c:v>
                </c:pt>
                <c:pt idx="51">
                  <c:v>Fort Pierce Utilities Authority</c:v>
                </c:pt>
                <c:pt idx="52">
                  <c:v>Keys Energy Services (City of Key West)</c:v>
                </c:pt>
                <c:pt idx="53">
                  <c:v>City of Williston</c:v>
                </c:pt>
                <c:pt idx="54">
                  <c:v>City of Bushnell</c:v>
                </c:pt>
                <c:pt idx="55">
                  <c:v>Florida Public Utilities Co - Marianna</c:v>
                </c:pt>
                <c:pt idx="56">
                  <c:v>City of Fort Meade</c:v>
                </c:pt>
              </c:strCache>
            </c:strRef>
          </c:cat>
          <c:val>
            <c:numRef>
              <c:f>'2008-2013'!$AI$5:$AI$61</c:f>
            </c:numRef>
          </c:val>
        </c:ser>
        <c:ser>
          <c:idx val="8"/>
          <c:order val="8"/>
          <c:invertIfNegative val="0"/>
          <c:dLbls>
            <c:delete val="1"/>
          </c:dLbls>
          <c:cat>
            <c:strRef>
              <c:f>'2008-2013'!$A$5:$A$61</c:f>
              <c:strCache>
                <c:ptCount val="57"/>
                <c:pt idx="0">
                  <c:v>Florida Power &amp; Light Company</c:v>
                </c:pt>
                <c:pt idx="1">
                  <c:v>Tampa Electric Company</c:v>
                </c:pt>
                <c:pt idx="2">
                  <c:v>Jacksonville Electric Authority (JEA)</c:v>
                </c:pt>
                <c:pt idx="3">
                  <c:v>Clay Electric Cooperative, Inc</c:v>
                </c:pt>
                <c:pt idx="4">
                  <c:v>Lakeland Electric</c:v>
                </c:pt>
                <c:pt idx="5">
                  <c:v>Lee County Electric Cooperative, Inc</c:v>
                </c:pt>
                <c:pt idx="6">
                  <c:v>Kissimmee Utility Authority</c:v>
                </c:pt>
                <c:pt idx="7">
                  <c:v>City of Wauchula</c:v>
                </c:pt>
                <c:pt idx="8">
                  <c:v>City of Moore Haven</c:v>
                </c:pt>
                <c:pt idx="9">
                  <c:v>City of Clewiston</c:v>
                </c:pt>
                <c:pt idx="10">
                  <c:v>Withlacoochee River Electric Cooperative, Inc</c:v>
                </c:pt>
                <c:pt idx="11">
                  <c:v>Okefenoke Rural Electric Membership Corporation</c:v>
                </c:pt>
                <c:pt idx="12">
                  <c:v>Orlando Utilities Commission (OUC)</c:v>
                </c:pt>
                <c:pt idx="13">
                  <c:v>Florida Keys Electric Cooperative, Inc</c:v>
                </c:pt>
                <c:pt idx="14">
                  <c:v>City of Vero Beach</c:v>
                </c:pt>
                <c:pt idx="15">
                  <c:v>New Smyrna Beach Utilities Commission</c:v>
                </c:pt>
                <c:pt idx="16">
                  <c:v>City of Homestead</c:v>
                </c:pt>
                <c:pt idx="17">
                  <c:v>Gulf Power Company</c:v>
                </c:pt>
                <c:pt idx="18">
                  <c:v>Choctawhatchee Electric Cooperative, Inc</c:v>
                </c:pt>
                <c:pt idx="19">
                  <c:v>Duke Energy Florida</c:v>
                </c:pt>
                <c:pt idx="20">
                  <c:v>Reedy Creek Improvement District</c:v>
                </c:pt>
                <c:pt idx="21">
                  <c:v>City of St. Cloud</c:v>
                </c:pt>
                <c:pt idx="22">
                  <c:v>City of Alachua</c:v>
                </c:pt>
                <c:pt idx="23">
                  <c:v>Central Florida Electric Cooperative, Inc</c:v>
                </c:pt>
                <c:pt idx="24">
                  <c:v>City of Green Cove Springs</c:v>
                </c:pt>
                <c:pt idx="25">
                  <c:v>Suwannee Valley Electric Cooperative, Inc</c:v>
                </c:pt>
                <c:pt idx="26">
                  <c:v>City of Lake Worth</c:v>
                </c:pt>
                <c:pt idx="27">
                  <c:v>City of Winter Park</c:v>
                </c:pt>
                <c:pt idx="28">
                  <c:v>Florida Utility Average</c:v>
                </c:pt>
                <c:pt idx="29">
                  <c:v>City of Starke</c:v>
                </c:pt>
                <c:pt idx="30">
                  <c:v>Sumter Electric Cooperative, Inc</c:v>
                </c:pt>
                <c:pt idx="31">
                  <c:v>Talquin Electric Cooperative, Inc</c:v>
                </c:pt>
                <c:pt idx="32">
                  <c:v>Gulf Coast Electric Cooperative, Inc</c:v>
                </c:pt>
                <c:pt idx="33">
                  <c:v>Florida Public Utilities Co - Fernandina Beach</c:v>
                </c:pt>
                <c:pt idx="34">
                  <c:v>City of Quincy</c:v>
                </c:pt>
                <c:pt idx="35">
                  <c:v>City of Tallahassee</c:v>
                </c:pt>
                <c:pt idx="36">
                  <c:v>Gainesville Regional Utilities</c:v>
                </c:pt>
                <c:pt idx="37">
                  <c:v>West Florida Electric Cooperative, Inc</c:v>
                </c:pt>
                <c:pt idx="38">
                  <c:v>City of Leesburg</c:v>
                </c:pt>
                <c:pt idx="39">
                  <c:v>Tri-County Electric Cooperative, Inc</c:v>
                </c:pt>
                <c:pt idx="40">
                  <c:v>City of Blountstown</c:v>
                </c:pt>
                <c:pt idx="41">
                  <c:v>City of Chattahoochee</c:v>
                </c:pt>
                <c:pt idx="42">
                  <c:v>Havana Power &amp; Light (City of Havana)</c:v>
                </c:pt>
                <c:pt idx="43">
                  <c:v>Beaches Energy Services (Jacksonville Beach)</c:v>
                </c:pt>
                <c:pt idx="44">
                  <c:v>City of Bartow</c:v>
                </c:pt>
                <c:pt idx="45">
                  <c:v>Ocala Electric Utility</c:v>
                </c:pt>
                <c:pt idx="46">
                  <c:v>Escambia River Electric Cooperative, Inc</c:v>
                </c:pt>
                <c:pt idx="47">
                  <c:v>City of Newberry</c:v>
                </c:pt>
                <c:pt idx="48">
                  <c:v>Glades Electric Cooperative, Inc</c:v>
                </c:pt>
                <c:pt idx="49">
                  <c:v>City of Mount Dora</c:v>
                </c:pt>
                <c:pt idx="50">
                  <c:v>Peace River Electric Cooperative, Inc</c:v>
                </c:pt>
                <c:pt idx="51">
                  <c:v>Fort Pierce Utilities Authority</c:v>
                </c:pt>
                <c:pt idx="52">
                  <c:v>Keys Energy Services (City of Key West)</c:v>
                </c:pt>
                <c:pt idx="53">
                  <c:v>City of Williston</c:v>
                </c:pt>
                <c:pt idx="54">
                  <c:v>City of Bushnell</c:v>
                </c:pt>
                <c:pt idx="55">
                  <c:v>Florida Public Utilities Co - Marianna</c:v>
                </c:pt>
                <c:pt idx="56">
                  <c:v>City of Fort Meade</c:v>
                </c:pt>
              </c:strCache>
            </c:strRef>
          </c:cat>
          <c:val>
            <c:numRef>
              <c:f>'2008-2013'!$AJ$5:$AJ$61</c:f>
            </c:numRef>
          </c:val>
        </c:ser>
        <c:ser>
          <c:idx val="9"/>
          <c:order val="9"/>
          <c:invertIfNegative val="0"/>
          <c:dLbls>
            <c:delete val="1"/>
          </c:dLbls>
          <c:cat>
            <c:strRef>
              <c:f>'2008-2013'!$A$5:$A$61</c:f>
              <c:strCache>
                <c:ptCount val="57"/>
                <c:pt idx="0">
                  <c:v>Florida Power &amp; Light Company</c:v>
                </c:pt>
                <c:pt idx="1">
                  <c:v>Tampa Electric Company</c:v>
                </c:pt>
                <c:pt idx="2">
                  <c:v>Jacksonville Electric Authority (JEA)</c:v>
                </c:pt>
                <c:pt idx="3">
                  <c:v>Clay Electric Cooperative, Inc</c:v>
                </c:pt>
                <c:pt idx="4">
                  <c:v>Lakeland Electric</c:v>
                </c:pt>
                <c:pt idx="5">
                  <c:v>Lee County Electric Cooperative, Inc</c:v>
                </c:pt>
                <c:pt idx="6">
                  <c:v>Kissimmee Utility Authority</c:v>
                </c:pt>
                <c:pt idx="7">
                  <c:v>City of Wauchula</c:v>
                </c:pt>
                <c:pt idx="8">
                  <c:v>City of Moore Haven</c:v>
                </c:pt>
                <c:pt idx="9">
                  <c:v>City of Clewiston</c:v>
                </c:pt>
                <c:pt idx="10">
                  <c:v>Withlacoochee River Electric Cooperative, Inc</c:v>
                </c:pt>
                <c:pt idx="11">
                  <c:v>Okefenoke Rural Electric Membership Corporation</c:v>
                </c:pt>
                <c:pt idx="12">
                  <c:v>Orlando Utilities Commission (OUC)</c:v>
                </c:pt>
                <c:pt idx="13">
                  <c:v>Florida Keys Electric Cooperative, Inc</c:v>
                </c:pt>
                <c:pt idx="14">
                  <c:v>City of Vero Beach</c:v>
                </c:pt>
                <c:pt idx="15">
                  <c:v>New Smyrna Beach Utilities Commission</c:v>
                </c:pt>
                <c:pt idx="16">
                  <c:v>City of Homestead</c:v>
                </c:pt>
                <c:pt idx="17">
                  <c:v>Gulf Power Company</c:v>
                </c:pt>
                <c:pt idx="18">
                  <c:v>Choctawhatchee Electric Cooperative, Inc</c:v>
                </c:pt>
                <c:pt idx="19">
                  <c:v>Duke Energy Florida</c:v>
                </c:pt>
                <c:pt idx="20">
                  <c:v>Reedy Creek Improvement District</c:v>
                </c:pt>
                <c:pt idx="21">
                  <c:v>City of St. Cloud</c:v>
                </c:pt>
                <c:pt idx="22">
                  <c:v>City of Alachua</c:v>
                </c:pt>
                <c:pt idx="23">
                  <c:v>Central Florida Electric Cooperative, Inc</c:v>
                </c:pt>
                <c:pt idx="24">
                  <c:v>City of Green Cove Springs</c:v>
                </c:pt>
                <c:pt idx="25">
                  <c:v>Suwannee Valley Electric Cooperative, Inc</c:v>
                </c:pt>
                <c:pt idx="26">
                  <c:v>City of Lake Worth</c:v>
                </c:pt>
                <c:pt idx="27">
                  <c:v>City of Winter Park</c:v>
                </c:pt>
                <c:pt idx="28">
                  <c:v>Florida Utility Average</c:v>
                </c:pt>
                <c:pt idx="29">
                  <c:v>City of Starke</c:v>
                </c:pt>
                <c:pt idx="30">
                  <c:v>Sumter Electric Cooperative, Inc</c:v>
                </c:pt>
                <c:pt idx="31">
                  <c:v>Talquin Electric Cooperative, Inc</c:v>
                </c:pt>
                <c:pt idx="32">
                  <c:v>Gulf Coast Electric Cooperative, Inc</c:v>
                </c:pt>
                <c:pt idx="33">
                  <c:v>Florida Public Utilities Co - Fernandina Beach</c:v>
                </c:pt>
                <c:pt idx="34">
                  <c:v>City of Quincy</c:v>
                </c:pt>
                <c:pt idx="35">
                  <c:v>City of Tallahassee</c:v>
                </c:pt>
                <c:pt idx="36">
                  <c:v>Gainesville Regional Utilities</c:v>
                </c:pt>
                <c:pt idx="37">
                  <c:v>West Florida Electric Cooperative, Inc</c:v>
                </c:pt>
                <c:pt idx="38">
                  <c:v>City of Leesburg</c:v>
                </c:pt>
                <c:pt idx="39">
                  <c:v>Tri-County Electric Cooperative, Inc</c:v>
                </c:pt>
                <c:pt idx="40">
                  <c:v>City of Blountstown</c:v>
                </c:pt>
                <c:pt idx="41">
                  <c:v>City of Chattahoochee</c:v>
                </c:pt>
                <c:pt idx="42">
                  <c:v>Havana Power &amp; Light (City of Havana)</c:v>
                </c:pt>
                <c:pt idx="43">
                  <c:v>Beaches Energy Services (Jacksonville Beach)</c:v>
                </c:pt>
                <c:pt idx="44">
                  <c:v>City of Bartow</c:v>
                </c:pt>
                <c:pt idx="45">
                  <c:v>Ocala Electric Utility</c:v>
                </c:pt>
                <c:pt idx="46">
                  <c:v>Escambia River Electric Cooperative, Inc</c:v>
                </c:pt>
                <c:pt idx="47">
                  <c:v>City of Newberry</c:v>
                </c:pt>
                <c:pt idx="48">
                  <c:v>Glades Electric Cooperative, Inc</c:v>
                </c:pt>
                <c:pt idx="49">
                  <c:v>City of Mount Dora</c:v>
                </c:pt>
                <c:pt idx="50">
                  <c:v>Peace River Electric Cooperative, Inc</c:v>
                </c:pt>
                <c:pt idx="51">
                  <c:v>Fort Pierce Utilities Authority</c:v>
                </c:pt>
                <c:pt idx="52">
                  <c:v>Keys Energy Services (City of Key West)</c:v>
                </c:pt>
                <c:pt idx="53">
                  <c:v>City of Williston</c:v>
                </c:pt>
                <c:pt idx="54">
                  <c:v>City of Bushnell</c:v>
                </c:pt>
                <c:pt idx="55">
                  <c:v>Florida Public Utilities Co - Marianna</c:v>
                </c:pt>
                <c:pt idx="56">
                  <c:v>City of Fort Meade</c:v>
                </c:pt>
              </c:strCache>
            </c:strRef>
          </c:cat>
          <c:val>
            <c:numRef>
              <c:f>'2008-2013'!$AK$5:$AK$61</c:f>
            </c:numRef>
          </c:val>
        </c:ser>
        <c:ser>
          <c:idx val="10"/>
          <c:order val="10"/>
          <c:invertIfNegative val="0"/>
          <c:dLbls>
            <c:delete val="1"/>
          </c:dLbls>
          <c:cat>
            <c:strRef>
              <c:f>'2008-2013'!$A$5:$A$61</c:f>
              <c:strCache>
                <c:ptCount val="57"/>
                <c:pt idx="0">
                  <c:v>Florida Power &amp; Light Company</c:v>
                </c:pt>
                <c:pt idx="1">
                  <c:v>Tampa Electric Company</c:v>
                </c:pt>
                <c:pt idx="2">
                  <c:v>Jacksonville Electric Authority (JEA)</c:v>
                </c:pt>
                <c:pt idx="3">
                  <c:v>Clay Electric Cooperative, Inc</c:v>
                </c:pt>
                <c:pt idx="4">
                  <c:v>Lakeland Electric</c:v>
                </c:pt>
                <c:pt idx="5">
                  <c:v>Lee County Electric Cooperative, Inc</c:v>
                </c:pt>
                <c:pt idx="6">
                  <c:v>Kissimmee Utility Authority</c:v>
                </c:pt>
                <c:pt idx="7">
                  <c:v>City of Wauchula</c:v>
                </c:pt>
                <c:pt idx="8">
                  <c:v>City of Moore Haven</c:v>
                </c:pt>
                <c:pt idx="9">
                  <c:v>City of Clewiston</c:v>
                </c:pt>
                <c:pt idx="10">
                  <c:v>Withlacoochee River Electric Cooperative, Inc</c:v>
                </c:pt>
                <c:pt idx="11">
                  <c:v>Okefenoke Rural Electric Membership Corporation</c:v>
                </c:pt>
                <c:pt idx="12">
                  <c:v>Orlando Utilities Commission (OUC)</c:v>
                </c:pt>
                <c:pt idx="13">
                  <c:v>Florida Keys Electric Cooperative, Inc</c:v>
                </c:pt>
                <c:pt idx="14">
                  <c:v>City of Vero Beach</c:v>
                </c:pt>
                <c:pt idx="15">
                  <c:v>New Smyrna Beach Utilities Commission</c:v>
                </c:pt>
                <c:pt idx="16">
                  <c:v>City of Homestead</c:v>
                </c:pt>
                <c:pt idx="17">
                  <c:v>Gulf Power Company</c:v>
                </c:pt>
                <c:pt idx="18">
                  <c:v>Choctawhatchee Electric Cooperative, Inc</c:v>
                </c:pt>
                <c:pt idx="19">
                  <c:v>Duke Energy Florida</c:v>
                </c:pt>
                <c:pt idx="20">
                  <c:v>Reedy Creek Improvement District</c:v>
                </c:pt>
                <c:pt idx="21">
                  <c:v>City of St. Cloud</c:v>
                </c:pt>
                <c:pt idx="22">
                  <c:v>City of Alachua</c:v>
                </c:pt>
                <c:pt idx="23">
                  <c:v>Central Florida Electric Cooperative, Inc</c:v>
                </c:pt>
                <c:pt idx="24">
                  <c:v>City of Green Cove Springs</c:v>
                </c:pt>
                <c:pt idx="25">
                  <c:v>Suwannee Valley Electric Cooperative, Inc</c:v>
                </c:pt>
                <c:pt idx="26">
                  <c:v>City of Lake Worth</c:v>
                </c:pt>
                <c:pt idx="27">
                  <c:v>City of Winter Park</c:v>
                </c:pt>
                <c:pt idx="28">
                  <c:v>Florida Utility Average</c:v>
                </c:pt>
                <c:pt idx="29">
                  <c:v>City of Starke</c:v>
                </c:pt>
                <c:pt idx="30">
                  <c:v>Sumter Electric Cooperative, Inc</c:v>
                </c:pt>
                <c:pt idx="31">
                  <c:v>Talquin Electric Cooperative, Inc</c:v>
                </c:pt>
                <c:pt idx="32">
                  <c:v>Gulf Coast Electric Cooperative, Inc</c:v>
                </c:pt>
                <c:pt idx="33">
                  <c:v>Florida Public Utilities Co - Fernandina Beach</c:v>
                </c:pt>
                <c:pt idx="34">
                  <c:v>City of Quincy</c:v>
                </c:pt>
                <c:pt idx="35">
                  <c:v>City of Tallahassee</c:v>
                </c:pt>
                <c:pt idx="36">
                  <c:v>Gainesville Regional Utilities</c:v>
                </c:pt>
                <c:pt idx="37">
                  <c:v>West Florida Electric Cooperative, Inc</c:v>
                </c:pt>
                <c:pt idx="38">
                  <c:v>City of Leesburg</c:v>
                </c:pt>
                <c:pt idx="39">
                  <c:v>Tri-County Electric Cooperative, Inc</c:v>
                </c:pt>
                <c:pt idx="40">
                  <c:v>City of Blountstown</c:v>
                </c:pt>
                <c:pt idx="41">
                  <c:v>City of Chattahoochee</c:v>
                </c:pt>
                <c:pt idx="42">
                  <c:v>Havana Power &amp; Light (City of Havana)</c:v>
                </c:pt>
                <c:pt idx="43">
                  <c:v>Beaches Energy Services (Jacksonville Beach)</c:v>
                </c:pt>
                <c:pt idx="44">
                  <c:v>City of Bartow</c:v>
                </c:pt>
                <c:pt idx="45">
                  <c:v>Ocala Electric Utility</c:v>
                </c:pt>
                <c:pt idx="46">
                  <c:v>Escambia River Electric Cooperative, Inc</c:v>
                </c:pt>
                <c:pt idx="47">
                  <c:v>City of Newberry</c:v>
                </c:pt>
                <c:pt idx="48">
                  <c:v>Glades Electric Cooperative, Inc</c:v>
                </c:pt>
                <c:pt idx="49">
                  <c:v>City of Mount Dora</c:v>
                </c:pt>
                <c:pt idx="50">
                  <c:v>Peace River Electric Cooperative, Inc</c:v>
                </c:pt>
                <c:pt idx="51">
                  <c:v>Fort Pierce Utilities Authority</c:v>
                </c:pt>
                <c:pt idx="52">
                  <c:v>Keys Energy Services (City of Key West)</c:v>
                </c:pt>
                <c:pt idx="53">
                  <c:v>City of Williston</c:v>
                </c:pt>
                <c:pt idx="54">
                  <c:v>City of Bushnell</c:v>
                </c:pt>
                <c:pt idx="55">
                  <c:v>Florida Public Utilities Co - Marianna</c:v>
                </c:pt>
                <c:pt idx="56">
                  <c:v>City of Fort Meade</c:v>
                </c:pt>
              </c:strCache>
            </c:strRef>
          </c:cat>
          <c:val>
            <c:numRef>
              <c:f>'2008-2013'!$AL$5:$AL$61</c:f>
            </c:numRef>
          </c:val>
        </c:ser>
        <c:ser>
          <c:idx val="11"/>
          <c:order val="11"/>
          <c:invertIfNegative val="0"/>
          <c:dLbls>
            <c:delete val="1"/>
          </c:dLbls>
          <c:cat>
            <c:strRef>
              <c:f>'2008-2013'!$A$5:$A$61</c:f>
              <c:strCache>
                <c:ptCount val="57"/>
                <c:pt idx="0">
                  <c:v>Florida Power &amp; Light Company</c:v>
                </c:pt>
                <c:pt idx="1">
                  <c:v>Tampa Electric Company</c:v>
                </c:pt>
                <c:pt idx="2">
                  <c:v>Jacksonville Electric Authority (JEA)</c:v>
                </c:pt>
                <c:pt idx="3">
                  <c:v>Clay Electric Cooperative, Inc</c:v>
                </c:pt>
                <c:pt idx="4">
                  <c:v>Lakeland Electric</c:v>
                </c:pt>
                <c:pt idx="5">
                  <c:v>Lee County Electric Cooperative, Inc</c:v>
                </c:pt>
                <c:pt idx="6">
                  <c:v>Kissimmee Utility Authority</c:v>
                </c:pt>
                <c:pt idx="7">
                  <c:v>City of Wauchula</c:v>
                </c:pt>
                <c:pt idx="8">
                  <c:v>City of Moore Haven</c:v>
                </c:pt>
                <c:pt idx="9">
                  <c:v>City of Clewiston</c:v>
                </c:pt>
                <c:pt idx="10">
                  <c:v>Withlacoochee River Electric Cooperative, Inc</c:v>
                </c:pt>
                <c:pt idx="11">
                  <c:v>Okefenoke Rural Electric Membership Corporation</c:v>
                </c:pt>
                <c:pt idx="12">
                  <c:v>Orlando Utilities Commission (OUC)</c:v>
                </c:pt>
                <c:pt idx="13">
                  <c:v>Florida Keys Electric Cooperative, Inc</c:v>
                </c:pt>
                <c:pt idx="14">
                  <c:v>City of Vero Beach</c:v>
                </c:pt>
                <c:pt idx="15">
                  <c:v>New Smyrna Beach Utilities Commission</c:v>
                </c:pt>
                <c:pt idx="16">
                  <c:v>City of Homestead</c:v>
                </c:pt>
                <c:pt idx="17">
                  <c:v>Gulf Power Company</c:v>
                </c:pt>
                <c:pt idx="18">
                  <c:v>Choctawhatchee Electric Cooperative, Inc</c:v>
                </c:pt>
                <c:pt idx="19">
                  <c:v>Duke Energy Florida</c:v>
                </c:pt>
                <c:pt idx="20">
                  <c:v>Reedy Creek Improvement District</c:v>
                </c:pt>
                <c:pt idx="21">
                  <c:v>City of St. Cloud</c:v>
                </c:pt>
                <c:pt idx="22">
                  <c:v>City of Alachua</c:v>
                </c:pt>
                <c:pt idx="23">
                  <c:v>Central Florida Electric Cooperative, Inc</c:v>
                </c:pt>
                <c:pt idx="24">
                  <c:v>City of Green Cove Springs</c:v>
                </c:pt>
                <c:pt idx="25">
                  <c:v>Suwannee Valley Electric Cooperative, Inc</c:v>
                </c:pt>
                <c:pt idx="26">
                  <c:v>City of Lake Worth</c:v>
                </c:pt>
                <c:pt idx="27">
                  <c:v>City of Winter Park</c:v>
                </c:pt>
                <c:pt idx="28">
                  <c:v>Florida Utility Average</c:v>
                </c:pt>
                <c:pt idx="29">
                  <c:v>City of Starke</c:v>
                </c:pt>
                <c:pt idx="30">
                  <c:v>Sumter Electric Cooperative, Inc</c:v>
                </c:pt>
                <c:pt idx="31">
                  <c:v>Talquin Electric Cooperative, Inc</c:v>
                </c:pt>
                <c:pt idx="32">
                  <c:v>Gulf Coast Electric Cooperative, Inc</c:v>
                </c:pt>
                <c:pt idx="33">
                  <c:v>Florida Public Utilities Co - Fernandina Beach</c:v>
                </c:pt>
                <c:pt idx="34">
                  <c:v>City of Quincy</c:v>
                </c:pt>
                <c:pt idx="35">
                  <c:v>City of Tallahassee</c:v>
                </c:pt>
                <c:pt idx="36">
                  <c:v>Gainesville Regional Utilities</c:v>
                </c:pt>
                <c:pt idx="37">
                  <c:v>West Florida Electric Cooperative, Inc</c:v>
                </c:pt>
                <c:pt idx="38">
                  <c:v>City of Leesburg</c:v>
                </c:pt>
                <c:pt idx="39">
                  <c:v>Tri-County Electric Cooperative, Inc</c:v>
                </c:pt>
                <c:pt idx="40">
                  <c:v>City of Blountstown</c:v>
                </c:pt>
                <c:pt idx="41">
                  <c:v>City of Chattahoochee</c:v>
                </c:pt>
                <c:pt idx="42">
                  <c:v>Havana Power &amp; Light (City of Havana)</c:v>
                </c:pt>
                <c:pt idx="43">
                  <c:v>Beaches Energy Services (Jacksonville Beach)</c:v>
                </c:pt>
                <c:pt idx="44">
                  <c:v>City of Bartow</c:v>
                </c:pt>
                <c:pt idx="45">
                  <c:v>Ocala Electric Utility</c:v>
                </c:pt>
                <c:pt idx="46">
                  <c:v>Escambia River Electric Cooperative, Inc</c:v>
                </c:pt>
                <c:pt idx="47">
                  <c:v>City of Newberry</c:v>
                </c:pt>
                <c:pt idx="48">
                  <c:v>Glades Electric Cooperative, Inc</c:v>
                </c:pt>
                <c:pt idx="49">
                  <c:v>City of Mount Dora</c:v>
                </c:pt>
                <c:pt idx="50">
                  <c:v>Peace River Electric Cooperative, Inc</c:v>
                </c:pt>
                <c:pt idx="51">
                  <c:v>Fort Pierce Utilities Authority</c:v>
                </c:pt>
                <c:pt idx="52">
                  <c:v>Keys Energy Services (City of Key West)</c:v>
                </c:pt>
                <c:pt idx="53">
                  <c:v>City of Williston</c:v>
                </c:pt>
                <c:pt idx="54">
                  <c:v>City of Bushnell</c:v>
                </c:pt>
                <c:pt idx="55">
                  <c:v>Florida Public Utilities Co - Marianna</c:v>
                </c:pt>
                <c:pt idx="56">
                  <c:v>City of Fort Meade</c:v>
                </c:pt>
              </c:strCache>
            </c:strRef>
          </c:cat>
          <c:val>
            <c:numRef>
              <c:f>'2008-2013'!$AM$5:$AM$61</c:f>
            </c:numRef>
          </c:val>
        </c:ser>
        <c:ser>
          <c:idx val="12"/>
          <c:order val="12"/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99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'2008-2013'!$A$5:$A$61</c:f>
              <c:strCache>
                <c:ptCount val="57"/>
                <c:pt idx="0">
                  <c:v>Florida Power &amp; Light Company</c:v>
                </c:pt>
                <c:pt idx="1">
                  <c:v>Tampa Electric Company</c:v>
                </c:pt>
                <c:pt idx="2">
                  <c:v>Jacksonville Electric Authority (JEA)</c:v>
                </c:pt>
                <c:pt idx="3">
                  <c:v>Clay Electric Cooperative, Inc</c:v>
                </c:pt>
                <c:pt idx="4">
                  <c:v>Lakeland Electric</c:v>
                </c:pt>
                <c:pt idx="5">
                  <c:v>Lee County Electric Cooperative, Inc</c:v>
                </c:pt>
                <c:pt idx="6">
                  <c:v>Kissimmee Utility Authority</c:v>
                </c:pt>
                <c:pt idx="7">
                  <c:v>City of Wauchula</c:v>
                </c:pt>
                <c:pt idx="8">
                  <c:v>City of Moore Haven</c:v>
                </c:pt>
                <c:pt idx="9">
                  <c:v>City of Clewiston</c:v>
                </c:pt>
                <c:pt idx="10">
                  <c:v>Withlacoochee River Electric Cooperative, Inc</c:v>
                </c:pt>
                <c:pt idx="11">
                  <c:v>Okefenoke Rural Electric Membership Corporation</c:v>
                </c:pt>
                <c:pt idx="12">
                  <c:v>Orlando Utilities Commission (OUC)</c:v>
                </c:pt>
                <c:pt idx="13">
                  <c:v>Florida Keys Electric Cooperative, Inc</c:v>
                </c:pt>
                <c:pt idx="14">
                  <c:v>City of Vero Beach</c:v>
                </c:pt>
                <c:pt idx="15">
                  <c:v>New Smyrna Beach Utilities Commission</c:v>
                </c:pt>
                <c:pt idx="16">
                  <c:v>City of Homestead</c:v>
                </c:pt>
                <c:pt idx="17">
                  <c:v>Gulf Power Company</c:v>
                </c:pt>
                <c:pt idx="18">
                  <c:v>Choctawhatchee Electric Cooperative, Inc</c:v>
                </c:pt>
                <c:pt idx="19">
                  <c:v>Duke Energy Florida</c:v>
                </c:pt>
                <c:pt idx="20">
                  <c:v>Reedy Creek Improvement District</c:v>
                </c:pt>
                <c:pt idx="21">
                  <c:v>City of St. Cloud</c:v>
                </c:pt>
                <c:pt idx="22">
                  <c:v>City of Alachua</c:v>
                </c:pt>
                <c:pt idx="23">
                  <c:v>Central Florida Electric Cooperative, Inc</c:v>
                </c:pt>
                <c:pt idx="24">
                  <c:v>City of Green Cove Springs</c:v>
                </c:pt>
                <c:pt idx="25">
                  <c:v>Suwannee Valley Electric Cooperative, Inc</c:v>
                </c:pt>
                <c:pt idx="26">
                  <c:v>City of Lake Worth</c:v>
                </c:pt>
                <c:pt idx="27">
                  <c:v>City of Winter Park</c:v>
                </c:pt>
                <c:pt idx="28">
                  <c:v>Florida Utility Average</c:v>
                </c:pt>
                <c:pt idx="29">
                  <c:v>City of Starke</c:v>
                </c:pt>
                <c:pt idx="30">
                  <c:v>Sumter Electric Cooperative, Inc</c:v>
                </c:pt>
                <c:pt idx="31">
                  <c:v>Talquin Electric Cooperative, Inc</c:v>
                </c:pt>
                <c:pt idx="32">
                  <c:v>Gulf Coast Electric Cooperative, Inc</c:v>
                </c:pt>
                <c:pt idx="33">
                  <c:v>Florida Public Utilities Co - Fernandina Beach</c:v>
                </c:pt>
                <c:pt idx="34">
                  <c:v>City of Quincy</c:v>
                </c:pt>
                <c:pt idx="35">
                  <c:v>City of Tallahassee</c:v>
                </c:pt>
                <c:pt idx="36">
                  <c:v>Gainesville Regional Utilities</c:v>
                </c:pt>
                <c:pt idx="37">
                  <c:v>West Florida Electric Cooperative, Inc</c:v>
                </c:pt>
                <c:pt idx="38">
                  <c:v>City of Leesburg</c:v>
                </c:pt>
                <c:pt idx="39">
                  <c:v>Tri-County Electric Cooperative, Inc</c:v>
                </c:pt>
                <c:pt idx="40">
                  <c:v>City of Blountstown</c:v>
                </c:pt>
                <c:pt idx="41">
                  <c:v>City of Chattahoochee</c:v>
                </c:pt>
                <c:pt idx="42">
                  <c:v>Havana Power &amp; Light (City of Havana)</c:v>
                </c:pt>
                <c:pt idx="43">
                  <c:v>Beaches Energy Services (Jacksonville Beach)</c:v>
                </c:pt>
                <c:pt idx="44">
                  <c:v>City of Bartow</c:v>
                </c:pt>
                <c:pt idx="45">
                  <c:v>Ocala Electric Utility</c:v>
                </c:pt>
                <c:pt idx="46">
                  <c:v>Escambia River Electric Cooperative, Inc</c:v>
                </c:pt>
                <c:pt idx="47">
                  <c:v>City of Newberry</c:v>
                </c:pt>
                <c:pt idx="48">
                  <c:v>Glades Electric Cooperative, Inc</c:v>
                </c:pt>
                <c:pt idx="49">
                  <c:v>City of Mount Dora</c:v>
                </c:pt>
                <c:pt idx="50">
                  <c:v>Peace River Electric Cooperative, Inc</c:v>
                </c:pt>
                <c:pt idx="51">
                  <c:v>Fort Pierce Utilities Authority</c:v>
                </c:pt>
                <c:pt idx="52">
                  <c:v>Keys Energy Services (City of Key West)</c:v>
                </c:pt>
                <c:pt idx="53">
                  <c:v>City of Williston</c:v>
                </c:pt>
                <c:pt idx="54">
                  <c:v>City of Bushnell</c:v>
                </c:pt>
                <c:pt idx="55">
                  <c:v>Florida Public Utilities Co - Marianna</c:v>
                </c:pt>
                <c:pt idx="56">
                  <c:v>City of Fort Meade</c:v>
                </c:pt>
              </c:strCache>
            </c:strRef>
          </c:cat>
          <c:val>
            <c:numRef>
              <c:f>'2008-2013'!$AN$5:$AN$61</c:f>
              <c:numCache>
                <c:formatCode>0.00</c:formatCode>
                <c:ptCount val="57"/>
                <c:pt idx="0">
                  <c:v>94.837499999999991</c:v>
                </c:pt>
                <c:pt idx="1">
                  <c:v>111.14749999999999</c:v>
                </c:pt>
                <c:pt idx="2">
                  <c:v>115.7625</c:v>
                </c:pt>
                <c:pt idx="3">
                  <c:v>115.98083333333335</c:v>
                </c:pt>
                <c:pt idx="4">
                  <c:v>116.17416666666664</c:v>
                </c:pt>
                <c:pt idx="5">
                  <c:v>117.08999999999999</c:v>
                </c:pt>
                <c:pt idx="6">
                  <c:v>118.57333333333332</c:v>
                </c:pt>
                <c:pt idx="7">
                  <c:v>118.94</c:v>
                </c:pt>
                <c:pt idx="8">
                  <c:v>119.05166666666666</c:v>
                </c:pt>
                <c:pt idx="9">
                  <c:v>120.98916666666669</c:v>
                </c:pt>
                <c:pt idx="10">
                  <c:v>121.67000000000002</c:v>
                </c:pt>
                <c:pt idx="11">
                  <c:v>122.35999999999997</c:v>
                </c:pt>
                <c:pt idx="12">
                  <c:v>122.89000000000003</c:v>
                </c:pt>
                <c:pt idx="13">
                  <c:v>124.15166666666669</c:v>
                </c:pt>
                <c:pt idx="14">
                  <c:v>124.39666666666669</c:v>
                </c:pt>
                <c:pt idx="15">
                  <c:v>124.5783333333333</c:v>
                </c:pt>
                <c:pt idx="16">
                  <c:v>125.3683333333333</c:v>
                </c:pt>
                <c:pt idx="17">
                  <c:v>126.17000000000002</c:v>
                </c:pt>
                <c:pt idx="18">
                  <c:v>126.41583333333334</c:v>
                </c:pt>
                <c:pt idx="19">
                  <c:v>126.93500000000002</c:v>
                </c:pt>
                <c:pt idx="20">
                  <c:v>127.3125</c:v>
                </c:pt>
                <c:pt idx="21">
                  <c:v>127.80999999999996</c:v>
                </c:pt>
                <c:pt idx="22">
                  <c:v>128.035</c:v>
                </c:pt>
                <c:pt idx="23">
                  <c:v>128.88666666666666</c:v>
                </c:pt>
                <c:pt idx="24">
                  <c:v>129.03583333333333</c:v>
                </c:pt>
                <c:pt idx="25">
                  <c:v>130.17749999999998</c:v>
                </c:pt>
                <c:pt idx="26">
                  <c:v>130.30749999999998</c:v>
                </c:pt>
                <c:pt idx="27">
                  <c:v>130.58249999999995</c:v>
                </c:pt>
                <c:pt idx="28">
                  <c:v>130.84166666666667</c:v>
                </c:pt>
                <c:pt idx="29">
                  <c:v>131.03249999999997</c:v>
                </c:pt>
                <c:pt idx="30">
                  <c:v>131.32999999999998</c:v>
                </c:pt>
                <c:pt idx="31">
                  <c:v>131.52500000000001</c:v>
                </c:pt>
                <c:pt idx="32">
                  <c:v>131.65</c:v>
                </c:pt>
                <c:pt idx="33">
                  <c:v>131.82999999999998</c:v>
                </c:pt>
                <c:pt idx="34">
                  <c:v>131.88083333333333</c:v>
                </c:pt>
                <c:pt idx="35">
                  <c:v>132.58166666666662</c:v>
                </c:pt>
                <c:pt idx="36">
                  <c:v>133.15</c:v>
                </c:pt>
                <c:pt idx="37">
                  <c:v>133.44499999999996</c:v>
                </c:pt>
                <c:pt idx="38">
                  <c:v>133.68833333333336</c:v>
                </c:pt>
                <c:pt idx="39">
                  <c:v>134.69333333333336</c:v>
                </c:pt>
                <c:pt idx="40">
                  <c:v>135.08999999999997</c:v>
                </c:pt>
                <c:pt idx="41">
                  <c:v>136.19666666666666</c:v>
                </c:pt>
                <c:pt idx="42">
                  <c:v>138.94666666666666</c:v>
                </c:pt>
                <c:pt idx="43">
                  <c:v>140.2525</c:v>
                </c:pt>
                <c:pt idx="44">
                  <c:v>140.57916666666668</c:v>
                </c:pt>
                <c:pt idx="45">
                  <c:v>140.73750000000004</c:v>
                </c:pt>
                <c:pt idx="46">
                  <c:v>140.85583333333332</c:v>
                </c:pt>
                <c:pt idx="47">
                  <c:v>140.99333333333334</c:v>
                </c:pt>
                <c:pt idx="48">
                  <c:v>142.27000000000001</c:v>
                </c:pt>
                <c:pt idx="49">
                  <c:v>142.31500000000003</c:v>
                </c:pt>
                <c:pt idx="50">
                  <c:v>142.54999999999998</c:v>
                </c:pt>
                <c:pt idx="51">
                  <c:v>143.59833333333333</c:v>
                </c:pt>
                <c:pt idx="52">
                  <c:v>144.60499999999999</c:v>
                </c:pt>
                <c:pt idx="53">
                  <c:v>149.23749999999998</c:v>
                </c:pt>
                <c:pt idx="54">
                  <c:v>152.14583333333334</c:v>
                </c:pt>
                <c:pt idx="55">
                  <c:v>155.54</c:v>
                </c:pt>
                <c:pt idx="56">
                  <c:v>158.77083333333334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4850176"/>
        <c:axId val="384865408"/>
      </c:barChart>
      <c:catAx>
        <c:axId val="384850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25400">
            <a:solidFill>
              <a:srgbClr val="FF66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86540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84865408"/>
        <c:scaling>
          <c:orientation val="minMax"/>
          <c:max val="200"/>
          <c:min val="50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numFmt formatCode="\$#,##0_);\(\$#,##0\)" sourceLinked="0"/>
        <c:majorTickMark val="none"/>
        <c:minorTickMark val="none"/>
        <c:tickLblPos val="nextTo"/>
        <c:spPr>
          <a:ln w="25400">
            <a:solidFill>
              <a:srgbClr val="333399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850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78" r="0.75000000000000278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333375</xdr:colOff>
      <xdr:row>45</xdr:row>
      <xdr:rowOff>85725</xdr:rowOff>
    </xdr:to>
    <xdr:graphicFrame macro="">
      <xdr:nvGraphicFramePr>
        <xdr:cNvPr id="10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T/BILL_COMPARISONS/RESIDENTIAL_BILL_COMPARISON_PRESENTATIONS/2013/December%202013/DRAFT_FMEA_Utility_Residential_Rate_Comparison_December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_FPL_in_avg"/>
      <sheetName val="Data FMEA"/>
      <sheetName val="FPUC"/>
      <sheetName val="Clay "/>
      <sheetName val="Reedy_Creek"/>
      <sheetName val="Okefenoke"/>
      <sheetName val="Keys"/>
      <sheetName val="Table_PP"/>
      <sheetName val="Data For Table"/>
      <sheetName val="Chart_P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Florida Power &amp; Light Company</v>
          </cell>
          <cell r="B5">
            <v>95.11</v>
          </cell>
        </row>
        <row r="6">
          <cell r="A6" t="str">
            <v>Lakeland Electric</v>
          </cell>
          <cell r="B6">
            <v>103.07</v>
          </cell>
        </row>
        <row r="7">
          <cell r="A7" t="str">
            <v>City of Lake Worth</v>
          </cell>
          <cell r="B7">
            <v>107.69</v>
          </cell>
        </row>
        <row r="8">
          <cell r="A8" t="str">
            <v>Tampa Electric Company</v>
          </cell>
          <cell r="B8">
            <v>108.25999999999999</v>
          </cell>
        </row>
        <row r="9">
          <cell r="A9" t="str">
            <v>City of Quincy</v>
          </cell>
          <cell r="B9">
            <v>108.36</v>
          </cell>
        </row>
        <row r="10">
          <cell r="A10" t="str">
            <v>City of Clewiston</v>
          </cell>
          <cell r="B10">
            <v>109.69</v>
          </cell>
        </row>
        <row r="11">
          <cell r="A11" t="str">
            <v>New Smyrna Beach Utilities Commission</v>
          </cell>
          <cell r="B11">
            <v>109.81</v>
          </cell>
        </row>
        <row r="12">
          <cell r="A12" t="str">
            <v>City of Wauchula</v>
          </cell>
          <cell r="B12">
            <v>111.41000000000001</v>
          </cell>
        </row>
        <row r="13">
          <cell r="A13" t="str">
            <v>Kissimmee Utility Authority</v>
          </cell>
          <cell r="B13">
            <v>112.11999999999999</v>
          </cell>
        </row>
        <row r="14">
          <cell r="A14" t="str">
            <v>Orlando Utilities Commission (OUC)</v>
          </cell>
          <cell r="B14">
            <v>112.24000000000001</v>
          </cell>
        </row>
        <row r="15">
          <cell r="A15" t="str">
            <v>City of Winter Park</v>
          </cell>
          <cell r="B15">
            <v>112.80999999999999</v>
          </cell>
        </row>
        <row r="16">
          <cell r="A16" t="str">
            <v>Duke Energy Florida</v>
          </cell>
          <cell r="B16">
            <v>116.06</v>
          </cell>
        </row>
        <row r="17">
          <cell r="A17" t="str">
            <v>Clay Electric Cooperative, Inc</v>
          </cell>
          <cell r="B17">
            <v>116.41</v>
          </cell>
        </row>
        <row r="18">
          <cell r="A18" t="str">
            <v>City of St. Cloud</v>
          </cell>
          <cell r="B18">
            <v>116.73</v>
          </cell>
        </row>
        <row r="19">
          <cell r="A19" t="str">
            <v>City of Williston</v>
          </cell>
          <cell r="B19">
            <v>118.09</v>
          </cell>
        </row>
        <row r="20">
          <cell r="A20" t="str">
            <v>Gulf Power Company</v>
          </cell>
          <cell r="B20">
            <v>118.88</v>
          </cell>
        </row>
        <row r="21">
          <cell r="A21" t="str">
            <v>City of Tallahassee</v>
          </cell>
          <cell r="B21">
            <v>118.91</v>
          </cell>
        </row>
        <row r="22">
          <cell r="A22" t="str">
            <v>Jacksonville Electric Authority (JEA)</v>
          </cell>
          <cell r="B22">
            <v>118.92999999999999</v>
          </cell>
        </row>
        <row r="23">
          <cell r="A23" t="str">
            <v>City of Chattahoochee</v>
          </cell>
          <cell r="B23">
            <v>120.83999999999999</v>
          </cell>
        </row>
        <row r="24">
          <cell r="A24" t="str">
            <v>Havana Power &amp; Light (City of Havana)</v>
          </cell>
          <cell r="B24">
            <v>120.94</v>
          </cell>
        </row>
        <row r="25">
          <cell r="A25" t="str">
            <v>Florida Utility Average</v>
          </cell>
          <cell r="B25">
            <v>121.61</v>
          </cell>
        </row>
        <row r="26">
          <cell r="A26" t="str">
            <v>Ocala Electric Utility</v>
          </cell>
          <cell r="B26">
            <v>121.68</v>
          </cell>
        </row>
        <row r="27">
          <cell r="A27" t="str">
            <v>Florida Keys Electric Cooperative, Inc</v>
          </cell>
          <cell r="B27">
            <v>121.69000000000001</v>
          </cell>
        </row>
        <row r="28">
          <cell r="A28" t="str">
            <v>City of Blountstown</v>
          </cell>
          <cell r="B28">
            <v>121.89999999999999</v>
          </cell>
        </row>
        <row r="29">
          <cell r="A29" t="str">
            <v>City of Homestead</v>
          </cell>
          <cell r="B29">
            <v>122.07</v>
          </cell>
        </row>
        <row r="30">
          <cell r="A30" t="str">
            <v>City of Moore Haven</v>
          </cell>
          <cell r="B30">
            <v>122.77</v>
          </cell>
        </row>
        <row r="31">
          <cell r="A31" t="str">
            <v>Okefenoke Rural Electric Membership Corporation</v>
          </cell>
          <cell r="B31">
            <v>122.97</v>
          </cell>
        </row>
        <row r="32">
          <cell r="A32" t="str">
            <v>City of Mount Dora</v>
          </cell>
          <cell r="B32">
            <v>123.85</v>
          </cell>
        </row>
        <row r="33">
          <cell r="A33" t="str">
            <v>Fort Pierce Utilities Authority</v>
          </cell>
          <cell r="B33">
            <v>123.94</v>
          </cell>
        </row>
        <row r="34">
          <cell r="A34" t="str">
            <v>City of Starke</v>
          </cell>
          <cell r="B34">
            <v>124.05</v>
          </cell>
        </row>
        <row r="35">
          <cell r="A35" t="str">
            <v>Reedy Creek Improvement District</v>
          </cell>
          <cell r="B35">
            <v>125.49</v>
          </cell>
        </row>
        <row r="36">
          <cell r="A36" t="str">
            <v>City of Alachua</v>
          </cell>
          <cell r="B36">
            <v>127.69</v>
          </cell>
        </row>
        <row r="37">
          <cell r="A37" t="str">
            <v>Beaches Energy Services (Jacksonville Beach)</v>
          </cell>
          <cell r="B37">
            <v>128.10999999999999</v>
          </cell>
        </row>
        <row r="38">
          <cell r="A38" t="str">
            <v>City of Fort Meade</v>
          </cell>
          <cell r="B38">
            <v>129.81</v>
          </cell>
        </row>
        <row r="39">
          <cell r="A39" t="str">
            <v>City of Bartow</v>
          </cell>
          <cell r="B39">
            <v>132.02000000000001</v>
          </cell>
        </row>
        <row r="40">
          <cell r="A40" t="str">
            <v>City of Newberry</v>
          </cell>
          <cell r="B40">
            <v>133.33000000000001</v>
          </cell>
        </row>
        <row r="41">
          <cell r="A41" t="str">
            <v>City of Green Cove Springs</v>
          </cell>
          <cell r="B41">
            <v>133.85</v>
          </cell>
        </row>
        <row r="42">
          <cell r="A42" t="str">
            <v>City of Vero Beach</v>
          </cell>
          <cell r="B42">
            <v>134.29000000000002</v>
          </cell>
        </row>
        <row r="43">
          <cell r="A43" t="str">
            <v>Florida Public Utilities Co - Fernandina Beach</v>
          </cell>
          <cell r="B43">
            <v>134.35000000000002</v>
          </cell>
        </row>
        <row r="44">
          <cell r="A44" t="str">
            <v>City of Leesburg</v>
          </cell>
          <cell r="B44">
            <v>135.26</v>
          </cell>
        </row>
        <row r="45">
          <cell r="A45" t="str">
            <v>Florida Public Utilities Co - Marianna</v>
          </cell>
          <cell r="B45">
            <v>135.34</v>
          </cell>
        </row>
        <row r="46">
          <cell r="A46" t="str">
            <v>Keys Energy Services (City of Key West)</v>
          </cell>
          <cell r="B46">
            <v>136.21</v>
          </cell>
        </row>
        <row r="47">
          <cell r="A47" t="str">
            <v>City of Bushnell</v>
          </cell>
          <cell r="B47">
            <v>137.49</v>
          </cell>
        </row>
        <row r="48">
          <cell r="A48" t="str">
            <v>Gainesville Regional Utilities</v>
          </cell>
          <cell r="B48">
            <v>144.77000000000001</v>
          </cell>
        </row>
        <row r="49">
          <cell r="A49">
            <v>0</v>
          </cell>
          <cell r="B49">
            <v>0</v>
          </cell>
        </row>
        <row r="50">
          <cell r="A50" t="str">
            <v>23 bills above
Florida Utility Average</v>
          </cell>
          <cell r="B50">
            <v>144.77000000000001</v>
          </cell>
        </row>
        <row r="51">
          <cell r="A51" t="str">
            <v>Florida Utility Average</v>
          </cell>
          <cell r="B51">
            <v>121.61</v>
          </cell>
        </row>
        <row r="52">
          <cell r="A52" t="str">
            <v>20 bills below
Florida Utility Average</v>
          </cell>
          <cell r="B52">
            <v>121.89999999999999</v>
          </cell>
        </row>
        <row r="53">
          <cell r="A53">
            <v>0</v>
          </cell>
          <cell r="B53">
            <v>95.11</v>
          </cell>
        </row>
        <row r="54"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A61">
            <v>0</v>
          </cell>
          <cell r="B61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R18" sqref="R18"/>
    </sheetView>
  </sheetViews>
  <sheetFormatPr defaultRowHeight="13.2" x14ac:dyDescent="0.25"/>
  <sheetData/>
  <phoneticPr fontId="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B84"/>
  <sheetViews>
    <sheetView tabSelected="1" view="pageBreakPreview" zoomScale="130" zoomScaleNormal="75" zoomScaleSheetLayoutView="130" workbookViewId="0">
      <pane xSplit="1" ySplit="4" topLeftCell="AA5" activePane="bottomRight" state="frozen"/>
      <selection pane="topRight" activeCell="B1" sqref="B1"/>
      <selection pane="bottomLeft" activeCell="A4" sqref="A4"/>
      <selection pane="bottomRight" sqref="A1:A2"/>
    </sheetView>
  </sheetViews>
  <sheetFormatPr defaultRowHeight="13.2" x14ac:dyDescent="0.25"/>
  <cols>
    <col min="1" max="1" width="41.6640625" customWidth="1"/>
    <col min="2" max="4" width="7.33203125" hidden="1" customWidth="1"/>
    <col min="5" max="5" width="6.6640625" hidden="1" customWidth="1"/>
    <col min="6" max="6" width="7.6640625" hidden="1" customWidth="1"/>
    <col min="7" max="8" width="6.6640625" hidden="1" customWidth="1"/>
    <col min="9" max="9" width="7.33203125" hidden="1" customWidth="1"/>
    <col min="10" max="10" width="6.6640625" hidden="1" customWidth="1"/>
    <col min="11" max="11" width="8.44140625" hidden="1" customWidth="1"/>
    <col min="12" max="12" width="7.5546875" hidden="1" customWidth="1"/>
    <col min="13" max="13" width="8.109375" style="48" hidden="1" customWidth="1"/>
    <col min="14" max="14" width="11.5546875" hidden="1" customWidth="1"/>
    <col min="15" max="18" width="7.5546875" hidden="1" customWidth="1"/>
    <col min="19" max="19" width="8.6640625" hidden="1" customWidth="1"/>
    <col min="20" max="21" width="7.5546875" hidden="1" customWidth="1"/>
    <col min="22" max="22" width="8.5546875" hidden="1" customWidth="1"/>
    <col min="23" max="23" width="9.109375" hidden="1" customWidth="1"/>
    <col min="24" max="25" width="7.5546875" hidden="1" customWidth="1"/>
    <col min="26" max="26" width="8.5546875" hidden="1" customWidth="1"/>
    <col min="27" max="27" width="11.5546875" customWidth="1"/>
    <col min="28" max="28" width="7" hidden="1" customWidth="1"/>
    <col min="29" max="29" width="8" hidden="1" customWidth="1"/>
    <col min="30" max="30" width="7.5546875" hidden="1" customWidth="1"/>
    <col min="31" max="39" width="9.109375" hidden="1" customWidth="1"/>
    <col min="40" max="40" width="10.109375" customWidth="1"/>
    <col min="41" max="52" width="9.109375" hidden="1" customWidth="1"/>
    <col min="53" max="53" width="9.109375" customWidth="1"/>
    <col min="54" max="65" width="9.109375" hidden="1" customWidth="1"/>
    <col min="66" max="66" width="9.109375" customWidth="1"/>
    <col min="67" max="78" width="0" hidden="1" customWidth="1"/>
  </cols>
  <sheetData>
    <row r="1" spans="1:80" x14ac:dyDescent="0.25">
      <c r="A1" s="69" t="s">
        <v>147</v>
      </c>
    </row>
    <row r="2" spans="1:80" x14ac:dyDescent="0.25">
      <c r="A2" s="69" t="s">
        <v>148</v>
      </c>
    </row>
    <row r="4" spans="1:80" ht="26.4" x14ac:dyDescent="0.25">
      <c r="A4" s="81" t="s">
        <v>0</v>
      </c>
      <c r="B4" s="82">
        <v>39448</v>
      </c>
      <c r="C4" s="82">
        <v>39479</v>
      </c>
      <c r="D4" s="82">
        <v>39508</v>
      </c>
      <c r="E4" s="82">
        <v>39539</v>
      </c>
      <c r="F4" s="82">
        <v>39569</v>
      </c>
      <c r="G4" s="82">
        <v>39600</v>
      </c>
      <c r="H4" s="82">
        <v>39630</v>
      </c>
      <c r="I4" s="82">
        <v>39661</v>
      </c>
      <c r="J4" s="82">
        <v>39692</v>
      </c>
      <c r="K4" s="82">
        <v>39722</v>
      </c>
      <c r="L4" s="82">
        <v>39753</v>
      </c>
      <c r="M4" s="82">
        <v>39783</v>
      </c>
      <c r="N4" s="83" t="s">
        <v>142</v>
      </c>
      <c r="O4" s="82">
        <v>39814</v>
      </c>
      <c r="P4" s="82">
        <v>39845</v>
      </c>
      <c r="Q4" s="82">
        <v>39873</v>
      </c>
      <c r="R4" s="82">
        <v>39904</v>
      </c>
      <c r="S4" s="82">
        <v>39934</v>
      </c>
      <c r="T4" s="82">
        <v>39965</v>
      </c>
      <c r="U4" s="82">
        <v>39995</v>
      </c>
      <c r="V4" s="82">
        <v>40026</v>
      </c>
      <c r="W4" s="82">
        <v>40057</v>
      </c>
      <c r="X4" s="82">
        <v>40087</v>
      </c>
      <c r="Y4" s="82">
        <v>40118</v>
      </c>
      <c r="Z4" s="82">
        <v>40148</v>
      </c>
      <c r="AA4" s="83" t="s">
        <v>143</v>
      </c>
      <c r="AB4" s="82">
        <v>40179</v>
      </c>
      <c r="AC4" s="82">
        <v>40210</v>
      </c>
      <c r="AD4" s="82">
        <v>40238</v>
      </c>
      <c r="AE4" s="82">
        <v>40269</v>
      </c>
      <c r="AF4" s="82">
        <v>40299</v>
      </c>
      <c r="AG4" s="82">
        <v>40330</v>
      </c>
      <c r="AH4" s="82">
        <v>40360</v>
      </c>
      <c r="AI4" s="82">
        <v>40391</v>
      </c>
      <c r="AJ4" s="82">
        <v>40422</v>
      </c>
      <c r="AK4" s="82">
        <v>40452</v>
      </c>
      <c r="AL4" s="82">
        <v>40483</v>
      </c>
      <c r="AM4" s="82">
        <v>40513</v>
      </c>
      <c r="AN4" s="84" t="s">
        <v>110</v>
      </c>
      <c r="AO4" s="82">
        <v>40544</v>
      </c>
      <c r="AP4" s="82">
        <v>40575</v>
      </c>
      <c r="AQ4" s="82">
        <v>40603</v>
      </c>
      <c r="AR4" s="82">
        <v>40634</v>
      </c>
      <c r="AS4" s="82">
        <v>40664</v>
      </c>
      <c r="AT4" s="82">
        <v>40695</v>
      </c>
      <c r="AU4" s="82">
        <v>40725</v>
      </c>
      <c r="AV4" s="85">
        <v>40756</v>
      </c>
      <c r="AW4" s="85">
        <v>40787</v>
      </c>
      <c r="AX4" s="85">
        <v>40817</v>
      </c>
      <c r="AY4" s="85">
        <v>40848</v>
      </c>
      <c r="AZ4" s="85">
        <v>40878</v>
      </c>
      <c r="BA4" s="84" t="s">
        <v>109</v>
      </c>
      <c r="BB4" s="85">
        <v>40909</v>
      </c>
      <c r="BC4" s="85">
        <v>40940</v>
      </c>
      <c r="BD4" s="85">
        <v>40969</v>
      </c>
      <c r="BE4" s="85">
        <v>41000</v>
      </c>
      <c r="BF4" s="85">
        <v>41030</v>
      </c>
      <c r="BG4" s="85">
        <v>41061</v>
      </c>
      <c r="BH4" s="85">
        <v>41091</v>
      </c>
      <c r="BI4" s="85">
        <v>41122</v>
      </c>
      <c r="BJ4" s="85">
        <v>41153</v>
      </c>
      <c r="BK4" s="85">
        <v>41183</v>
      </c>
      <c r="BL4" s="85">
        <v>41214</v>
      </c>
      <c r="BM4" s="85">
        <v>41244</v>
      </c>
      <c r="BN4" s="84" t="s">
        <v>111</v>
      </c>
      <c r="BO4" s="85">
        <v>41275</v>
      </c>
      <c r="BP4" s="85">
        <v>41306</v>
      </c>
      <c r="BQ4" s="85">
        <v>41334</v>
      </c>
      <c r="BR4" s="85">
        <v>41365</v>
      </c>
      <c r="BS4" s="85">
        <v>41395</v>
      </c>
      <c r="BT4" s="85">
        <v>41426</v>
      </c>
      <c r="BU4" s="85">
        <v>41456</v>
      </c>
      <c r="BV4" s="85">
        <v>41487</v>
      </c>
      <c r="BW4" s="85">
        <v>41518</v>
      </c>
      <c r="BX4" s="85">
        <v>41548</v>
      </c>
      <c r="BY4" s="85">
        <v>41579</v>
      </c>
      <c r="BZ4" s="85">
        <v>41609</v>
      </c>
      <c r="CA4" s="89" t="s">
        <v>139</v>
      </c>
      <c r="CB4" s="1"/>
    </row>
    <row r="5" spans="1:80" x14ac:dyDescent="0.25">
      <c r="A5" s="1" t="s">
        <v>1</v>
      </c>
      <c r="B5" s="1">
        <v>102.49</v>
      </c>
      <c r="C5" s="1">
        <v>102.49</v>
      </c>
      <c r="D5" s="1">
        <v>102.49</v>
      </c>
      <c r="E5" s="1">
        <v>102.49</v>
      </c>
      <c r="F5" s="1">
        <v>102.63</v>
      </c>
      <c r="G5" s="1">
        <v>102.63</v>
      </c>
      <c r="H5" s="1">
        <v>102.63</v>
      </c>
      <c r="I5" s="1">
        <v>110.77</v>
      </c>
      <c r="J5" s="1">
        <v>110.77</v>
      </c>
      <c r="K5" s="1">
        <v>110.77</v>
      </c>
      <c r="L5" s="1">
        <v>111.12</v>
      </c>
      <c r="M5" s="47">
        <v>111.12</v>
      </c>
      <c r="N5" s="46">
        <f t="shared" ref="N5:N61" si="0">SUM(B5:M5)/12</f>
        <v>106.0333333333333</v>
      </c>
      <c r="O5" s="46">
        <v>109.55</v>
      </c>
      <c r="P5" s="46">
        <v>109.55</v>
      </c>
      <c r="Q5" s="46">
        <v>109.55</v>
      </c>
      <c r="R5" s="46">
        <v>109.55</v>
      </c>
      <c r="S5" s="46">
        <v>108.49</v>
      </c>
      <c r="T5" s="46">
        <v>107.05</v>
      </c>
      <c r="U5" s="46">
        <v>107.05</v>
      </c>
      <c r="V5" s="46">
        <v>107.05</v>
      </c>
      <c r="W5" s="46">
        <v>108.49</v>
      </c>
      <c r="X5" s="46">
        <v>108.49</v>
      </c>
      <c r="Y5" s="46">
        <v>110.72</v>
      </c>
      <c r="Z5" s="46">
        <v>110.72</v>
      </c>
      <c r="AA5" s="46">
        <f t="shared" ref="AA5:AA58" si="1">SUM(O5:Z5)/12</f>
        <v>108.85499999999998</v>
      </c>
      <c r="AB5" s="1">
        <v>95.43</v>
      </c>
      <c r="AC5" s="1">
        <v>95.43</v>
      </c>
      <c r="AD5" s="1">
        <v>94.44</v>
      </c>
      <c r="AE5" s="1">
        <v>94.44</v>
      </c>
      <c r="AF5" s="1">
        <v>94.36</v>
      </c>
      <c r="AG5" s="1">
        <v>94.36</v>
      </c>
      <c r="AH5" s="1">
        <v>94.36</v>
      </c>
      <c r="AI5" s="1">
        <v>95.07</v>
      </c>
      <c r="AJ5" s="1">
        <v>95.07</v>
      </c>
      <c r="AK5" s="1">
        <v>95.07</v>
      </c>
      <c r="AL5" s="1">
        <v>95.01</v>
      </c>
      <c r="AM5" s="1">
        <v>95.01</v>
      </c>
      <c r="AN5" s="46">
        <f t="shared" ref="AN5:AN60" si="2">SUM(AB5:AM5)/12</f>
        <v>94.837499999999991</v>
      </c>
      <c r="AO5" s="52">
        <v>95.009999999999991</v>
      </c>
      <c r="AP5" s="53">
        <v>95.009999999999991</v>
      </c>
      <c r="AQ5" s="1">
        <v>96.44</v>
      </c>
      <c r="AR5" s="53">
        <v>96.44</v>
      </c>
      <c r="AS5" s="53">
        <v>96.44</v>
      </c>
      <c r="AT5" s="46">
        <v>96.64</v>
      </c>
      <c r="AU5" s="46">
        <v>96.64</v>
      </c>
      <c r="AV5" s="1">
        <v>96.64</v>
      </c>
      <c r="AW5" s="1">
        <v>96.539999999999992</v>
      </c>
      <c r="AX5" s="46">
        <v>96.539999999999992</v>
      </c>
      <c r="AY5" s="46">
        <v>96.539999999999992</v>
      </c>
      <c r="AZ5" s="46">
        <v>96.539999999999992</v>
      </c>
      <c r="BA5" s="86">
        <f>AVERAGE(AO5:AZ5)</f>
        <v>96.284999999999982</v>
      </c>
      <c r="BB5" s="46">
        <v>94.62</v>
      </c>
      <c r="BC5" s="46">
        <v>94.62</v>
      </c>
      <c r="BD5" s="46">
        <v>94.62</v>
      </c>
      <c r="BE5" s="46">
        <v>94.62</v>
      </c>
      <c r="BF5" s="46">
        <v>95.08</v>
      </c>
      <c r="BG5" s="46">
        <v>95.08</v>
      </c>
      <c r="BH5" s="46">
        <v>94.72</v>
      </c>
      <c r="BI5" s="46">
        <v>94.72</v>
      </c>
      <c r="BJ5" s="1">
        <v>94.72</v>
      </c>
      <c r="BK5" s="1">
        <v>94.75</v>
      </c>
      <c r="BL5" s="1">
        <v>94.75</v>
      </c>
      <c r="BM5" s="1">
        <v>94.75</v>
      </c>
      <c r="BN5" s="86">
        <f>AVERAGE(BB5:BM5)</f>
        <v>94.754166666666677</v>
      </c>
      <c r="BO5" s="87">
        <v>94.25</v>
      </c>
      <c r="BP5" s="87">
        <v>94.25</v>
      </c>
      <c r="BQ5" s="87">
        <v>95.46</v>
      </c>
      <c r="BR5" s="87">
        <v>95.46</v>
      </c>
      <c r="BS5" s="87">
        <v>95.62</v>
      </c>
      <c r="BT5" s="87">
        <v>95.62</v>
      </c>
      <c r="BU5" s="87">
        <v>95.62</v>
      </c>
      <c r="BV5" s="87">
        <v>95.62</v>
      </c>
      <c r="BW5" s="87">
        <v>95.11</v>
      </c>
      <c r="BX5" s="87">
        <v>95.11</v>
      </c>
      <c r="BY5" s="87">
        <v>95.11</v>
      </c>
      <c r="BZ5" s="87">
        <f>VLOOKUP($A5,'[1]Data For Table'!$A$5:$B$61,2,FALSE)</f>
        <v>95.11</v>
      </c>
      <c r="CA5" s="46">
        <f>AVERAGE(BO5:BZ5)</f>
        <v>95.194999999999993</v>
      </c>
      <c r="CB5" s="1"/>
    </row>
    <row r="6" spans="1:80" x14ac:dyDescent="0.25">
      <c r="A6" s="1" t="s">
        <v>3</v>
      </c>
      <c r="B6" s="1">
        <v>114.38</v>
      </c>
      <c r="C6" s="1">
        <v>114.38</v>
      </c>
      <c r="D6" s="1">
        <v>114.38</v>
      </c>
      <c r="E6" s="1">
        <v>114.38</v>
      </c>
      <c r="F6" s="1">
        <v>114.38</v>
      </c>
      <c r="G6" s="1">
        <v>114.38</v>
      </c>
      <c r="H6" s="1">
        <v>114.38</v>
      </c>
      <c r="I6" s="1">
        <v>114.38</v>
      </c>
      <c r="J6" s="1">
        <v>114.38</v>
      </c>
      <c r="K6" s="1">
        <v>114.38</v>
      </c>
      <c r="L6" s="1">
        <v>114.38</v>
      </c>
      <c r="M6" s="47">
        <v>114.38000000000001</v>
      </c>
      <c r="N6" s="46">
        <f t="shared" si="0"/>
        <v>114.38000000000004</v>
      </c>
      <c r="O6" s="46">
        <v>128.44</v>
      </c>
      <c r="P6" s="46">
        <v>128.44</v>
      </c>
      <c r="Q6" s="46">
        <v>128.44</v>
      </c>
      <c r="R6" s="46">
        <v>128.44</v>
      </c>
      <c r="S6" s="46">
        <v>114.06</v>
      </c>
      <c r="T6" s="46">
        <v>114.06</v>
      </c>
      <c r="U6" s="46">
        <v>114.06</v>
      </c>
      <c r="V6" s="46">
        <v>114.06</v>
      </c>
      <c r="W6" s="46">
        <v>114.67</v>
      </c>
      <c r="X6" s="46">
        <v>114.67</v>
      </c>
      <c r="Y6" s="46">
        <v>114.67</v>
      </c>
      <c r="Z6" s="46">
        <v>114.67</v>
      </c>
      <c r="AA6" s="46">
        <f t="shared" si="1"/>
        <v>119.05666666666667</v>
      </c>
      <c r="AB6" s="1">
        <v>112.73</v>
      </c>
      <c r="AC6" s="1">
        <v>112.73</v>
      </c>
      <c r="AD6" s="1">
        <v>112.73</v>
      </c>
      <c r="AE6" s="1">
        <v>112.73</v>
      </c>
      <c r="AF6" s="1">
        <v>112.73</v>
      </c>
      <c r="AG6" s="1">
        <v>112.73</v>
      </c>
      <c r="AH6" s="1">
        <v>112.73</v>
      </c>
      <c r="AI6" s="1">
        <v>112.73</v>
      </c>
      <c r="AJ6" s="1">
        <v>112.73</v>
      </c>
      <c r="AK6" s="1">
        <v>112.73</v>
      </c>
      <c r="AL6" s="1">
        <v>93.74</v>
      </c>
      <c r="AM6" s="1">
        <v>112.73</v>
      </c>
      <c r="AN6" s="46">
        <f t="shared" si="2"/>
        <v>111.14749999999999</v>
      </c>
      <c r="AO6" s="52">
        <v>107.02000000000001</v>
      </c>
      <c r="AP6" s="53">
        <v>107.02000000000001</v>
      </c>
      <c r="AQ6" s="1">
        <v>107.02000000000001</v>
      </c>
      <c r="AR6" s="53">
        <v>107.02000000000001</v>
      </c>
      <c r="AS6" s="53">
        <v>107.02000000000001</v>
      </c>
      <c r="AT6" s="46">
        <v>107.02000000000001</v>
      </c>
      <c r="AU6" s="46">
        <v>107.02000000000001</v>
      </c>
      <c r="AV6" s="1">
        <v>107.02000000000001</v>
      </c>
      <c r="AW6" s="1">
        <v>107.02000000000001</v>
      </c>
      <c r="AX6" s="46">
        <v>107.02000000000001</v>
      </c>
      <c r="AY6" s="46">
        <v>107.02000000000001</v>
      </c>
      <c r="AZ6" s="46">
        <v>107.02000000000001</v>
      </c>
      <c r="BA6" s="86">
        <f t="shared" ref="BA6:BA61" si="3">AVERAGE(AO6:AZ6)</f>
        <v>107.02</v>
      </c>
      <c r="BB6" s="46">
        <v>106.9</v>
      </c>
      <c r="BC6" s="46">
        <v>106.9</v>
      </c>
      <c r="BD6" s="46">
        <v>106.9</v>
      </c>
      <c r="BE6" s="46">
        <v>106.9</v>
      </c>
      <c r="BF6" s="46">
        <v>106.9</v>
      </c>
      <c r="BG6" s="46">
        <v>106.9</v>
      </c>
      <c r="BH6" s="46">
        <v>106.9</v>
      </c>
      <c r="BI6" s="46">
        <v>106.9</v>
      </c>
      <c r="BJ6" s="1">
        <v>106.9</v>
      </c>
      <c r="BK6" s="1">
        <v>106.9</v>
      </c>
      <c r="BL6" s="1">
        <v>106.9</v>
      </c>
      <c r="BM6" s="1">
        <v>106.9</v>
      </c>
      <c r="BN6" s="86">
        <f t="shared" ref="BN6:BN61" si="4">AVERAGE(BB6:BM6)</f>
        <v>106.90000000000002</v>
      </c>
      <c r="BO6" s="46">
        <v>102.58</v>
      </c>
      <c r="BP6" s="46">
        <v>102.58</v>
      </c>
      <c r="BQ6" s="46">
        <v>102.58</v>
      </c>
      <c r="BR6" s="46">
        <v>102.58</v>
      </c>
      <c r="BS6" s="46">
        <v>102.58</v>
      </c>
      <c r="BT6" s="46">
        <v>102.58</v>
      </c>
      <c r="BU6" s="46">
        <v>102.58</v>
      </c>
      <c r="BV6" s="46">
        <v>102.58</v>
      </c>
      <c r="BW6" s="46">
        <v>102.58</v>
      </c>
      <c r="BX6" s="46">
        <v>102.58</v>
      </c>
      <c r="BY6" s="46">
        <v>108.25999999999999</v>
      </c>
      <c r="BZ6" s="46">
        <f>VLOOKUP($A6,'[1]Data For Table'!$A$5:$B$61,2,FALSE)</f>
        <v>108.25999999999999</v>
      </c>
      <c r="CA6" s="46">
        <f t="shared" ref="CA6:CA61" si="5">AVERAGE(BO6:BZ6)</f>
        <v>103.52666666666669</v>
      </c>
      <c r="CB6" s="1"/>
    </row>
    <row r="7" spans="1:80" x14ac:dyDescent="0.25">
      <c r="A7" s="1" t="s">
        <v>16</v>
      </c>
      <c r="B7" s="1">
        <v>98.39</v>
      </c>
      <c r="C7" s="1">
        <v>98.39</v>
      </c>
      <c r="D7" s="1">
        <v>98.39</v>
      </c>
      <c r="E7" s="1">
        <v>98.39</v>
      </c>
      <c r="F7" s="1">
        <v>98.39</v>
      </c>
      <c r="G7" s="1">
        <v>98.39</v>
      </c>
      <c r="H7" s="1">
        <v>113.77</v>
      </c>
      <c r="I7" s="1">
        <v>113.77</v>
      </c>
      <c r="J7" s="1">
        <v>113.77</v>
      </c>
      <c r="K7" s="1">
        <v>116.11</v>
      </c>
      <c r="L7" s="1">
        <v>116.11</v>
      </c>
      <c r="M7" s="47">
        <v>119.09</v>
      </c>
      <c r="N7" s="46">
        <f t="shared" si="0"/>
        <v>106.91333333333331</v>
      </c>
      <c r="O7" s="46">
        <v>119.09</v>
      </c>
      <c r="P7" s="46">
        <v>119.09</v>
      </c>
      <c r="Q7" s="46">
        <v>119.09</v>
      </c>
      <c r="R7" s="46">
        <v>119.09</v>
      </c>
      <c r="S7" s="46">
        <v>119.09</v>
      </c>
      <c r="T7" s="46">
        <v>119.09</v>
      </c>
      <c r="U7" s="46">
        <v>119.09</v>
      </c>
      <c r="V7" s="46">
        <v>119.09</v>
      </c>
      <c r="W7" s="46">
        <v>119.09</v>
      </c>
      <c r="X7" s="46">
        <v>113.29</v>
      </c>
      <c r="Y7" s="46">
        <v>113.29</v>
      </c>
      <c r="Z7" s="46">
        <v>113.29</v>
      </c>
      <c r="AA7" s="46">
        <f t="shared" si="1"/>
        <v>117.64</v>
      </c>
      <c r="AB7" s="1">
        <v>113.29</v>
      </c>
      <c r="AC7" s="1">
        <v>113.29</v>
      </c>
      <c r="AD7" s="1">
        <v>113.29</v>
      </c>
      <c r="AE7" s="1">
        <v>113.29</v>
      </c>
      <c r="AF7" s="1">
        <v>113.29</v>
      </c>
      <c r="AG7" s="1">
        <v>113.29</v>
      </c>
      <c r="AH7" s="1">
        <v>113.29</v>
      </c>
      <c r="AI7" s="1">
        <v>113.29</v>
      </c>
      <c r="AJ7" s="1">
        <v>113.29</v>
      </c>
      <c r="AK7" s="1">
        <v>123.18</v>
      </c>
      <c r="AL7" s="1">
        <v>123.18</v>
      </c>
      <c r="AM7" s="1">
        <v>123.18</v>
      </c>
      <c r="AN7" s="46">
        <f t="shared" si="2"/>
        <v>115.7625</v>
      </c>
      <c r="AO7" s="52">
        <v>123.17999999999999</v>
      </c>
      <c r="AP7" s="53">
        <v>123.17999999999999</v>
      </c>
      <c r="AQ7" s="1">
        <v>123.17999999999999</v>
      </c>
      <c r="AR7" s="53">
        <v>123.17999999999999</v>
      </c>
      <c r="AS7" s="53">
        <v>123.17999999999999</v>
      </c>
      <c r="AT7" s="46">
        <v>123.17999999999999</v>
      </c>
      <c r="AU7" s="46">
        <v>123.17999999999999</v>
      </c>
      <c r="AV7" s="1">
        <v>123.17999999999999</v>
      </c>
      <c r="AW7" s="1">
        <v>123.17999999999999</v>
      </c>
      <c r="AX7" s="46">
        <v>123.17999999999999</v>
      </c>
      <c r="AY7" s="46">
        <v>123.17999999999999</v>
      </c>
      <c r="AZ7" s="46">
        <v>123.17999999999999</v>
      </c>
      <c r="BA7" s="86">
        <f t="shared" si="3"/>
        <v>123.18</v>
      </c>
      <c r="BB7" s="46">
        <v>123.17999999999999</v>
      </c>
      <c r="BC7" s="46">
        <v>123.17999999999999</v>
      </c>
      <c r="BD7" s="46">
        <v>123.17999999999999</v>
      </c>
      <c r="BE7" s="46">
        <v>123.17999999999999</v>
      </c>
      <c r="BF7" s="46">
        <v>123.17999999999999</v>
      </c>
      <c r="BG7" s="46">
        <v>123.17999999999999</v>
      </c>
      <c r="BH7" s="46">
        <v>118.92999999999999</v>
      </c>
      <c r="BI7" s="46">
        <v>118.92999999999999</v>
      </c>
      <c r="BJ7" s="1">
        <v>118.92999999999999</v>
      </c>
      <c r="BK7" s="1">
        <v>118.92999999999999</v>
      </c>
      <c r="BL7" s="1">
        <v>118.92999999999999</v>
      </c>
      <c r="BM7" s="1">
        <v>118.92999999999999</v>
      </c>
      <c r="BN7" s="86">
        <f t="shared" si="4"/>
        <v>121.05500000000001</v>
      </c>
      <c r="BO7" s="46">
        <v>118.92999999999999</v>
      </c>
      <c r="BP7" s="46">
        <v>118.92999999999999</v>
      </c>
      <c r="BQ7" s="46">
        <v>118.92999999999999</v>
      </c>
      <c r="BR7" s="46">
        <v>118.92999999999999</v>
      </c>
      <c r="BS7" s="46">
        <v>118.92999999999999</v>
      </c>
      <c r="BT7" s="46">
        <v>118.92999999999999</v>
      </c>
      <c r="BU7" s="46">
        <v>118.92999999999999</v>
      </c>
      <c r="BV7" s="46">
        <v>118.92999999999999</v>
      </c>
      <c r="BW7" s="46">
        <v>118.92999999999999</v>
      </c>
      <c r="BX7" s="46">
        <v>118.92999999999999</v>
      </c>
      <c r="BY7" s="46">
        <v>118.92999999999999</v>
      </c>
      <c r="BZ7" s="46">
        <f>VLOOKUP($A7,'[1]Data For Table'!$A$5:$B$61,2,FALSE)</f>
        <v>118.92999999999999</v>
      </c>
      <c r="CA7" s="46">
        <f t="shared" si="5"/>
        <v>118.93</v>
      </c>
      <c r="CB7" s="1"/>
    </row>
    <row r="8" spans="1:80" x14ac:dyDescent="0.25">
      <c r="A8" s="1" t="s">
        <v>8</v>
      </c>
      <c r="B8" s="46">
        <v>99.999997500000006</v>
      </c>
      <c r="C8" s="46">
        <v>99.999997500000006</v>
      </c>
      <c r="D8" s="46">
        <v>101.0256385</v>
      </c>
      <c r="E8" s="46">
        <v>102.05127950000001</v>
      </c>
      <c r="F8" s="46">
        <v>104.3076897</v>
      </c>
      <c r="G8" s="46">
        <v>104.3076897</v>
      </c>
      <c r="H8" s="46">
        <v>107.38461270000001</v>
      </c>
      <c r="I8" s="46">
        <v>108.4102537</v>
      </c>
      <c r="J8" s="46">
        <v>108.4102537</v>
      </c>
      <c r="K8" s="46">
        <v>108.4102537</v>
      </c>
      <c r="L8" s="46">
        <v>108.4102537</v>
      </c>
      <c r="M8" s="47">
        <v>112.10256129999999</v>
      </c>
      <c r="N8" s="46">
        <f t="shared" si="0"/>
        <v>105.40170676666668</v>
      </c>
      <c r="O8" s="46">
        <v>112.1</v>
      </c>
      <c r="P8" s="46">
        <v>112.1</v>
      </c>
      <c r="Q8" s="46">
        <v>112.1</v>
      </c>
      <c r="R8" s="46">
        <v>112.1</v>
      </c>
      <c r="S8" s="46">
        <v>112.1</v>
      </c>
      <c r="T8" s="46">
        <v>112.1</v>
      </c>
      <c r="U8" s="46">
        <v>112.1</v>
      </c>
      <c r="V8" s="46">
        <v>112.1</v>
      </c>
      <c r="W8" s="46">
        <v>112.1</v>
      </c>
      <c r="X8" s="46">
        <v>112.1</v>
      </c>
      <c r="Y8" s="46">
        <v>114.15</v>
      </c>
      <c r="Z8" s="46">
        <v>114.15</v>
      </c>
      <c r="AA8" s="46">
        <f t="shared" si="1"/>
        <v>112.44166666666668</v>
      </c>
      <c r="AB8" s="1">
        <v>115.38</v>
      </c>
      <c r="AC8" s="1">
        <v>115.38</v>
      </c>
      <c r="AD8" s="1">
        <v>115.38</v>
      </c>
      <c r="AE8" s="1">
        <v>115.38</v>
      </c>
      <c r="AF8" s="1">
        <v>115.38</v>
      </c>
      <c r="AG8" s="1">
        <v>116.41</v>
      </c>
      <c r="AH8" s="1">
        <v>116.41</v>
      </c>
      <c r="AI8" s="1">
        <v>116.41</v>
      </c>
      <c r="AJ8" s="1">
        <v>116.41</v>
      </c>
      <c r="AK8" s="1">
        <v>116.41</v>
      </c>
      <c r="AL8" s="1">
        <v>116.41</v>
      </c>
      <c r="AM8" s="1">
        <v>116.41</v>
      </c>
      <c r="AN8" s="46">
        <f t="shared" si="2"/>
        <v>115.98083333333335</v>
      </c>
      <c r="AO8" s="52">
        <v>117.23000000000002</v>
      </c>
      <c r="AP8" s="53">
        <v>117.23</v>
      </c>
      <c r="AQ8" s="1">
        <v>117.23000000000002</v>
      </c>
      <c r="AR8" s="53">
        <v>117.23000000000002</v>
      </c>
      <c r="AS8" s="53">
        <v>117.23000000000002</v>
      </c>
      <c r="AT8" s="46">
        <v>117.23000000000002</v>
      </c>
      <c r="AU8" s="46">
        <v>117.23000000000002</v>
      </c>
      <c r="AV8" s="1">
        <v>117.23000000000002</v>
      </c>
      <c r="AW8" s="1">
        <v>117.23000000000002</v>
      </c>
      <c r="AX8" s="46">
        <v>115.69000000000001</v>
      </c>
      <c r="AY8" s="46">
        <v>115.69000000000001</v>
      </c>
      <c r="AZ8" s="46">
        <v>115.69000000000001</v>
      </c>
      <c r="BA8" s="86">
        <f t="shared" si="3"/>
        <v>116.84500000000003</v>
      </c>
      <c r="BB8" s="46">
        <v>115.69000000000001</v>
      </c>
      <c r="BC8" s="46">
        <v>115.69000000000001</v>
      </c>
      <c r="BD8" s="46">
        <v>115.69000000000001</v>
      </c>
      <c r="BE8" s="46">
        <v>115.69000000000001</v>
      </c>
      <c r="BF8" s="46">
        <v>114.67000000000002</v>
      </c>
      <c r="BG8" s="46">
        <v>113.64000000000001</v>
      </c>
      <c r="BH8" s="46">
        <v>113.64000000000001</v>
      </c>
      <c r="BI8" s="46">
        <v>113.64000000000001</v>
      </c>
      <c r="BJ8" s="1">
        <v>113.64</v>
      </c>
      <c r="BK8" s="1">
        <v>113.64000000000001</v>
      </c>
      <c r="BL8" s="1">
        <v>113.64000000000001</v>
      </c>
      <c r="BM8" s="1">
        <v>108.51</v>
      </c>
      <c r="BN8" s="86">
        <f t="shared" si="4"/>
        <v>113.98166666666668</v>
      </c>
      <c r="BO8" s="46">
        <v>111.79000000000002</v>
      </c>
      <c r="BP8" s="46">
        <v>111.79000000000002</v>
      </c>
      <c r="BQ8" s="46">
        <v>111.79000000000002</v>
      </c>
      <c r="BR8" s="46">
        <v>111.79000000000002</v>
      </c>
      <c r="BS8" s="46">
        <v>111.79000000000002</v>
      </c>
      <c r="BT8" s="46">
        <v>111.79</v>
      </c>
      <c r="BU8" s="46">
        <v>111.79</v>
      </c>
      <c r="BV8" s="46">
        <v>111.79</v>
      </c>
      <c r="BW8" s="46">
        <v>111.79</v>
      </c>
      <c r="BX8" s="46">
        <v>116.41</v>
      </c>
      <c r="BY8" s="46">
        <v>116.41</v>
      </c>
      <c r="BZ8" s="46">
        <f>VLOOKUP($A8,'[1]Data For Table'!$A$5:$B$61,2,FALSE)</f>
        <v>116.41</v>
      </c>
      <c r="CA8" s="46">
        <f t="shared" si="5"/>
        <v>112.94500000000001</v>
      </c>
      <c r="CB8" s="1"/>
    </row>
    <row r="9" spans="1:80" x14ac:dyDescent="0.25">
      <c r="A9" s="1" t="s">
        <v>6</v>
      </c>
      <c r="B9" s="1">
        <v>121.26</v>
      </c>
      <c r="C9" s="1">
        <v>121.26</v>
      </c>
      <c r="D9" s="1">
        <v>121.26</v>
      </c>
      <c r="E9" s="1">
        <v>125.16</v>
      </c>
      <c r="F9" s="1">
        <v>125.16</v>
      </c>
      <c r="G9" s="1">
        <v>125.16</v>
      </c>
      <c r="H9" s="1">
        <v>134.29</v>
      </c>
      <c r="I9" s="1">
        <v>134.29</v>
      </c>
      <c r="J9" s="1">
        <v>134.29</v>
      </c>
      <c r="K9" s="1">
        <v>124.39</v>
      </c>
      <c r="L9" s="1">
        <v>124.39</v>
      </c>
      <c r="M9" s="47">
        <v>127.58</v>
      </c>
      <c r="N9" s="46">
        <f t="shared" si="0"/>
        <v>126.54083333333334</v>
      </c>
      <c r="O9" s="46">
        <v>122.45</v>
      </c>
      <c r="P9" s="46">
        <v>122.45</v>
      </c>
      <c r="Q9" s="46">
        <v>122.45</v>
      </c>
      <c r="R9" s="46">
        <v>118.35</v>
      </c>
      <c r="S9" s="46">
        <v>118.35</v>
      </c>
      <c r="T9" s="46">
        <v>118.35</v>
      </c>
      <c r="U9" s="46">
        <v>116.14</v>
      </c>
      <c r="V9" s="46">
        <v>116.14</v>
      </c>
      <c r="W9" s="46">
        <v>116.14</v>
      </c>
      <c r="X9" s="46">
        <v>116.71</v>
      </c>
      <c r="Y9" s="46">
        <v>116.71</v>
      </c>
      <c r="Z9" s="46">
        <v>116.71</v>
      </c>
      <c r="AA9" s="46">
        <f t="shared" si="1"/>
        <v>118.41250000000002</v>
      </c>
      <c r="AB9" s="1">
        <v>117.53</v>
      </c>
      <c r="AC9" s="1">
        <v>117.53</v>
      </c>
      <c r="AD9" s="1">
        <v>117.53</v>
      </c>
      <c r="AE9" s="1">
        <v>120.14</v>
      </c>
      <c r="AF9" s="1">
        <v>120.14</v>
      </c>
      <c r="AG9" s="1">
        <v>113.63</v>
      </c>
      <c r="AH9" s="1">
        <v>113.63</v>
      </c>
      <c r="AI9" s="1">
        <v>113.63</v>
      </c>
      <c r="AJ9" s="1">
        <v>113.63</v>
      </c>
      <c r="AK9" s="1">
        <v>115.58</v>
      </c>
      <c r="AL9" s="1">
        <v>115.56</v>
      </c>
      <c r="AM9" s="1">
        <v>115.56</v>
      </c>
      <c r="AN9" s="46">
        <f t="shared" si="2"/>
        <v>116.17416666666664</v>
      </c>
      <c r="AO9" s="52">
        <v>114.89</v>
      </c>
      <c r="AP9" s="53">
        <v>114.89</v>
      </c>
      <c r="AQ9" s="1">
        <v>114.89</v>
      </c>
      <c r="AR9" s="53">
        <v>114.89</v>
      </c>
      <c r="AS9" s="53">
        <v>112.83999999999999</v>
      </c>
      <c r="AT9" s="46">
        <v>112.83999999999999</v>
      </c>
      <c r="AU9" s="46">
        <v>112.99</v>
      </c>
      <c r="AV9" s="1">
        <v>112.99</v>
      </c>
      <c r="AW9" s="1">
        <v>112.99</v>
      </c>
      <c r="AX9" s="46">
        <v>112.11999999999999</v>
      </c>
      <c r="AY9" s="46">
        <v>112.11999999999999</v>
      </c>
      <c r="AZ9" s="46">
        <v>112.11999999999999</v>
      </c>
      <c r="BA9" s="86">
        <f t="shared" si="3"/>
        <v>113.38083333333331</v>
      </c>
      <c r="BB9" s="46">
        <v>106.28</v>
      </c>
      <c r="BC9" s="46">
        <v>106.28</v>
      </c>
      <c r="BD9" s="46">
        <v>106.28</v>
      </c>
      <c r="BE9" s="46">
        <v>100.53</v>
      </c>
      <c r="BF9" s="46">
        <v>100.53</v>
      </c>
      <c r="BG9" s="46">
        <v>100.53</v>
      </c>
      <c r="BH9" s="46">
        <v>104.33</v>
      </c>
      <c r="BI9" s="46">
        <v>104.33</v>
      </c>
      <c r="BJ9" s="1">
        <v>104.33</v>
      </c>
      <c r="BK9" s="1">
        <v>104.73</v>
      </c>
      <c r="BL9" s="1">
        <v>104.73</v>
      </c>
      <c r="BM9" s="1">
        <v>104.73</v>
      </c>
      <c r="BN9" s="86">
        <f t="shared" si="4"/>
        <v>103.96750000000002</v>
      </c>
      <c r="BO9" s="46">
        <v>104.16</v>
      </c>
      <c r="BP9" s="46">
        <v>104.16</v>
      </c>
      <c r="BQ9" s="46">
        <v>104.16</v>
      </c>
      <c r="BR9" s="46">
        <v>103.24</v>
      </c>
      <c r="BS9" s="46">
        <v>103.24</v>
      </c>
      <c r="BT9" s="46">
        <v>103.24</v>
      </c>
      <c r="BU9" s="46">
        <v>103.24</v>
      </c>
      <c r="BV9" s="46">
        <v>103.24</v>
      </c>
      <c r="BW9" s="46">
        <v>103.24</v>
      </c>
      <c r="BX9" s="46">
        <v>103.07</v>
      </c>
      <c r="BY9" s="46">
        <v>103.07</v>
      </c>
      <c r="BZ9" s="46">
        <f>VLOOKUP($A9,'[1]Data For Table'!$A$5:$B$61,2,FALSE)</f>
        <v>103.07</v>
      </c>
      <c r="CA9" s="46">
        <f t="shared" si="5"/>
        <v>103.42749999999999</v>
      </c>
      <c r="CB9" s="1"/>
    </row>
    <row r="10" spans="1:80" x14ac:dyDescent="0.25">
      <c r="A10" s="1" t="s">
        <v>9</v>
      </c>
      <c r="B10" s="46">
        <v>107.89743320000001</v>
      </c>
      <c r="C10" s="46">
        <v>107.89743320000001</v>
      </c>
      <c r="D10" s="46">
        <v>107.89743320000001</v>
      </c>
      <c r="E10" s="46">
        <v>107.89743320000001</v>
      </c>
      <c r="F10" s="46">
        <v>107.89743320000001</v>
      </c>
      <c r="G10" s="46">
        <v>107.89743320000001</v>
      </c>
      <c r="H10" s="46">
        <v>109.0256383</v>
      </c>
      <c r="I10" s="46">
        <v>109.0256383</v>
      </c>
      <c r="J10" s="46">
        <v>112.77948436</v>
      </c>
      <c r="K10" s="46">
        <v>112.77948436</v>
      </c>
      <c r="L10" s="46">
        <v>112.77948436</v>
      </c>
      <c r="M10" s="47">
        <v>112.77948436</v>
      </c>
      <c r="N10" s="46">
        <f t="shared" si="0"/>
        <v>109.71281777</v>
      </c>
      <c r="O10" s="46">
        <v>117.09</v>
      </c>
      <c r="P10" s="46">
        <v>117.09</v>
      </c>
      <c r="Q10" s="46">
        <v>117.09</v>
      </c>
      <c r="R10" s="46">
        <v>117.09</v>
      </c>
      <c r="S10" s="46">
        <v>117.09</v>
      </c>
      <c r="T10" s="46">
        <v>117.09</v>
      </c>
      <c r="U10" s="46">
        <v>117.09</v>
      </c>
      <c r="V10" s="46">
        <v>117.09</v>
      </c>
      <c r="W10" s="46">
        <v>117.09</v>
      </c>
      <c r="X10" s="46">
        <v>117.09</v>
      </c>
      <c r="Y10" s="46">
        <v>117.09</v>
      </c>
      <c r="Z10" s="46">
        <v>117.09</v>
      </c>
      <c r="AA10" s="46">
        <f t="shared" si="1"/>
        <v>117.08999999999999</v>
      </c>
      <c r="AB10" s="1">
        <v>117.09</v>
      </c>
      <c r="AC10" s="1">
        <v>117.09</v>
      </c>
      <c r="AD10" s="1">
        <v>117.09</v>
      </c>
      <c r="AE10" s="1">
        <v>117.09</v>
      </c>
      <c r="AF10" s="1">
        <v>117.09</v>
      </c>
      <c r="AG10" s="1">
        <v>117.09</v>
      </c>
      <c r="AH10" s="1">
        <v>117.09</v>
      </c>
      <c r="AI10" s="1">
        <v>117.09</v>
      </c>
      <c r="AJ10" s="1">
        <v>117.09</v>
      </c>
      <c r="AK10" s="1">
        <v>117.09</v>
      </c>
      <c r="AL10" s="1">
        <v>117.09</v>
      </c>
      <c r="AM10" s="1">
        <v>117.09</v>
      </c>
      <c r="AN10" s="46">
        <f t="shared" si="2"/>
        <v>117.08999999999999</v>
      </c>
      <c r="AO10" s="52">
        <v>117.09000000000002</v>
      </c>
      <c r="AP10" s="53">
        <v>117.09</v>
      </c>
      <c r="AQ10" s="1">
        <v>117.09000000000002</v>
      </c>
      <c r="AR10" s="53">
        <v>117.09000000000002</v>
      </c>
      <c r="AS10" s="53">
        <v>117.09000000000002</v>
      </c>
      <c r="AT10" s="46">
        <v>117.09000000000002</v>
      </c>
      <c r="AU10" s="46">
        <v>117.09000000000002</v>
      </c>
      <c r="AV10" s="1">
        <v>117.09000000000002</v>
      </c>
      <c r="AW10" s="1">
        <v>117.09000000000002</v>
      </c>
      <c r="AX10" s="46">
        <v>117.09000000000002</v>
      </c>
      <c r="AY10" s="46">
        <v>117.09000000000002</v>
      </c>
      <c r="AZ10" s="46">
        <v>117.09000000000002</v>
      </c>
      <c r="BA10" s="86">
        <f t="shared" si="3"/>
        <v>117.08999999999999</v>
      </c>
      <c r="BB10" s="46">
        <v>117.09000000000002</v>
      </c>
      <c r="BC10" s="46">
        <v>117.09000000000002</v>
      </c>
      <c r="BD10" s="46">
        <v>117.09000000000002</v>
      </c>
      <c r="BE10" s="46">
        <v>117.09000000000002</v>
      </c>
      <c r="BF10" s="46">
        <v>117.09000000000002</v>
      </c>
      <c r="BG10" s="46">
        <v>117.09000000000002</v>
      </c>
      <c r="BH10" s="46">
        <v>117.09000000000002</v>
      </c>
      <c r="BI10" s="46">
        <v>117.09000000000002</v>
      </c>
      <c r="BJ10" s="1">
        <v>117.09</v>
      </c>
      <c r="BK10" s="1">
        <v>117.09000000000002</v>
      </c>
      <c r="BL10" s="1">
        <v>117.09000000000002</v>
      </c>
      <c r="BM10" s="1">
        <v>117.09000000000002</v>
      </c>
      <c r="BN10" s="86">
        <f t="shared" si="4"/>
        <v>117.08999999999999</v>
      </c>
      <c r="BO10" s="46">
        <v>117.09000000000002</v>
      </c>
      <c r="BP10" s="46">
        <v>117.09000000000002</v>
      </c>
      <c r="BQ10" s="46">
        <v>117.09000000000002</v>
      </c>
      <c r="BR10" s="46">
        <v>117.09000000000002</v>
      </c>
      <c r="BS10" s="46"/>
      <c r="BT10" s="46"/>
      <c r="BU10" s="46"/>
      <c r="BV10" s="46"/>
      <c r="BW10" s="46"/>
      <c r="BX10" s="46"/>
      <c r="BY10" s="46"/>
      <c r="BZ10" s="46"/>
      <c r="CA10" s="46">
        <f t="shared" si="5"/>
        <v>117.09000000000002</v>
      </c>
      <c r="CB10" s="1"/>
    </row>
    <row r="11" spans="1:80" x14ac:dyDescent="0.25">
      <c r="A11" s="1" t="s">
        <v>5</v>
      </c>
      <c r="B11" s="1">
        <v>114.94</v>
      </c>
      <c r="C11" s="1">
        <v>116.57</v>
      </c>
      <c r="D11" s="1">
        <v>130.74</v>
      </c>
      <c r="E11" s="1">
        <v>134.41</v>
      </c>
      <c r="F11" s="1">
        <v>136.38999999999999</v>
      </c>
      <c r="G11" s="1">
        <v>129.6</v>
      </c>
      <c r="H11" s="1">
        <v>132.5</v>
      </c>
      <c r="I11" s="1">
        <v>132.69</v>
      </c>
      <c r="J11" s="1">
        <v>132.15</v>
      </c>
      <c r="K11" s="1">
        <v>122.25</v>
      </c>
      <c r="L11" s="1">
        <v>122.14</v>
      </c>
      <c r="M11" s="47">
        <v>125.17</v>
      </c>
      <c r="N11" s="46">
        <f t="shared" si="0"/>
        <v>127.46250000000002</v>
      </c>
      <c r="O11" s="46">
        <v>124.94</v>
      </c>
      <c r="P11" s="46">
        <v>124.62</v>
      </c>
      <c r="Q11" s="46">
        <v>128.51</v>
      </c>
      <c r="R11" s="46">
        <v>134.5</v>
      </c>
      <c r="S11" s="46">
        <v>139.57</v>
      </c>
      <c r="T11" s="46">
        <v>138.94</v>
      </c>
      <c r="U11" s="46">
        <v>138.80000000000001</v>
      </c>
      <c r="V11" s="46">
        <v>139.29</v>
      </c>
      <c r="W11" s="46">
        <v>130.97999999999999</v>
      </c>
      <c r="X11" s="46">
        <v>126.76</v>
      </c>
      <c r="Y11" s="46">
        <v>117.21</v>
      </c>
      <c r="Z11" s="46">
        <v>117.55</v>
      </c>
      <c r="AA11" s="46">
        <f t="shared" si="1"/>
        <v>130.13916666666665</v>
      </c>
      <c r="AB11" s="1">
        <v>129.1</v>
      </c>
      <c r="AC11" s="1">
        <v>127.71</v>
      </c>
      <c r="AD11" s="1">
        <v>126.7</v>
      </c>
      <c r="AE11" s="1">
        <v>124.01</v>
      </c>
      <c r="AF11" s="1">
        <v>123.94</v>
      </c>
      <c r="AG11" s="1">
        <v>119.7</v>
      </c>
      <c r="AH11" s="1">
        <v>116.31</v>
      </c>
      <c r="AI11" s="1">
        <v>115.76</v>
      </c>
      <c r="AJ11" s="1">
        <v>116.73</v>
      </c>
      <c r="AK11" s="1">
        <v>114.26</v>
      </c>
      <c r="AL11" s="1">
        <v>108.05</v>
      </c>
      <c r="AM11" s="1">
        <v>100.61</v>
      </c>
      <c r="AN11" s="46">
        <f t="shared" si="2"/>
        <v>118.57333333333332</v>
      </c>
      <c r="AO11" s="52">
        <v>92.07</v>
      </c>
      <c r="AP11" s="53">
        <v>104.54</v>
      </c>
      <c r="AQ11" s="1">
        <v>103.35</v>
      </c>
      <c r="AR11" s="53">
        <v>103.35</v>
      </c>
      <c r="AS11" s="53">
        <v>104.19</v>
      </c>
      <c r="AT11" s="46">
        <v>104.07</v>
      </c>
      <c r="AU11" s="46">
        <v>105.95</v>
      </c>
      <c r="AV11" s="1">
        <v>106.09</v>
      </c>
      <c r="AW11" s="1">
        <v>106.09</v>
      </c>
      <c r="AX11" s="46">
        <v>106.47999999999999</v>
      </c>
      <c r="AY11" s="46">
        <v>110.02</v>
      </c>
      <c r="AZ11" s="46">
        <v>109.5</v>
      </c>
      <c r="BA11" s="86">
        <f t="shared" si="3"/>
        <v>104.64166666666667</v>
      </c>
      <c r="BB11" s="46">
        <v>108.33999999999999</v>
      </c>
      <c r="BC11" s="46">
        <v>102.36</v>
      </c>
      <c r="BD11" s="46">
        <v>105.36999999999999</v>
      </c>
      <c r="BE11" s="46">
        <v>106.61</v>
      </c>
      <c r="BF11" s="46">
        <v>104.93</v>
      </c>
      <c r="BG11" s="46">
        <v>104.95</v>
      </c>
      <c r="BH11" s="46">
        <v>108.61</v>
      </c>
      <c r="BI11" s="46">
        <v>108.02</v>
      </c>
      <c r="BJ11" s="1">
        <v>107.74</v>
      </c>
      <c r="BK11" s="1">
        <v>107.22000000000001</v>
      </c>
      <c r="BL11" s="1">
        <v>110.24000000000001</v>
      </c>
      <c r="BM11" s="1">
        <v>109.44999999999999</v>
      </c>
      <c r="BN11" s="86">
        <f t="shared" si="4"/>
        <v>106.98666666666668</v>
      </c>
      <c r="BO11" s="46">
        <v>108.33</v>
      </c>
      <c r="BP11" s="46">
        <v>107.5</v>
      </c>
      <c r="BQ11" s="46">
        <v>107.72</v>
      </c>
      <c r="BR11" s="46">
        <v>107.96000000000001</v>
      </c>
      <c r="BS11" s="46">
        <v>109.04</v>
      </c>
      <c r="BT11" s="46">
        <v>111.33</v>
      </c>
      <c r="BU11" s="46">
        <v>113.19</v>
      </c>
      <c r="BV11" s="46">
        <v>113.17</v>
      </c>
      <c r="BW11" s="46">
        <v>112.41</v>
      </c>
      <c r="BX11" s="46">
        <v>111.51</v>
      </c>
      <c r="BY11" s="46">
        <v>111.46000000000001</v>
      </c>
      <c r="BZ11" s="46">
        <f>VLOOKUP($A11,'[1]Data For Table'!$A$5:$B$61,2,FALSE)</f>
        <v>112.11999999999999</v>
      </c>
      <c r="CA11" s="46">
        <f t="shared" si="5"/>
        <v>110.47833333333331</v>
      </c>
      <c r="CB11" s="1"/>
    </row>
    <row r="12" spans="1:80" x14ac:dyDescent="0.25">
      <c r="A12" s="1" t="s">
        <v>13</v>
      </c>
      <c r="B12" s="1">
        <v>127.84</v>
      </c>
      <c r="C12" s="1">
        <v>134.77000000000001</v>
      </c>
      <c r="D12" s="1">
        <v>128.78</v>
      </c>
      <c r="E12" s="1">
        <v>125.26</v>
      </c>
      <c r="F12" s="1">
        <v>128.08000000000001</v>
      </c>
      <c r="G12" s="1">
        <v>126.06</v>
      </c>
      <c r="H12" s="1">
        <v>129.30000000000001</v>
      </c>
      <c r="I12" s="1">
        <v>129.47</v>
      </c>
      <c r="J12" s="1">
        <v>128.66</v>
      </c>
      <c r="K12" s="1">
        <v>123.95</v>
      </c>
      <c r="L12" s="1">
        <v>123.29</v>
      </c>
      <c r="M12" s="47">
        <v>128.67000000000002</v>
      </c>
      <c r="N12" s="46">
        <f t="shared" si="0"/>
        <v>127.84416666666668</v>
      </c>
      <c r="O12" s="46">
        <v>130.88999999999999</v>
      </c>
      <c r="P12" s="46">
        <v>151.77000000000001</v>
      </c>
      <c r="Q12" s="46">
        <v>151.77000000000001</v>
      </c>
      <c r="R12" s="46">
        <v>142.93</v>
      </c>
      <c r="S12" s="46">
        <v>140.82</v>
      </c>
      <c r="T12" s="46">
        <v>133.47</v>
      </c>
      <c r="U12" s="46">
        <v>129.12</v>
      </c>
      <c r="V12" s="46">
        <v>129.12</v>
      </c>
      <c r="W12" s="46">
        <v>128</v>
      </c>
      <c r="X12" s="46">
        <v>129.38</v>
      </c>
      <c r="Y12" s="46">
        <v>131.79</v>
      </c>
      <c r="Z12" s="46">
        <v>132.84</v>
      </c>
      <c r="AA12" s="46">
        <f t="shared" si="1"/>
        <v>135.99166666666665</v>
      </c>
      <c r="AB12" s="1">
        <v>129.83000000000001</v>
      </c>
      <c r="AC12" s="1">
        <v>124.58</v>
      </c>
      <c r="AD12" s="1">
        <v>119.85</v>
      </c>
      <c r="AE12" s="1">
        <v>121.53</v>
      </c>
      <c r="AF12" s="1">
        <v>113.1</v>
      </c>
      <c r="AG12" s="1">
        <v>113.77</v>
      </c>
      <c r="AH12" s="1">
        <v>116.25</v>
      </c>
      <c r="AI12" s="1">
        <v>114.8</v>
      </c>
      <c r="AJ12" s="1">
        <v>116.25</v>
      </c>
      <c r="AK12" s="1">
        <v>122.59</v>
      </c>
      <c r="AL12" s="1">
        <v>117.75</v>
      </c>
      <c r="AM12" s="1">
        <v>116.98</v>
      </c>
      <c r="AN12" s="46">
        <f t="shared" si="2"/>
        <v>118.94</v>
      </c>
      <c r="AO12" s="52">
        <v>122.59</v>
      </c>
      <c r="AP12" s="53">
        <v>126.53</v>
      </c>
      <c r="AQ12" s="1">
        <v>120.31</v>
      </c>
      <c r="AR12" s="53">
        <v>120.31</v>
      </c>
      <c r="AS12" s="53">
        <v>146.51</v>
      </c>
      <c r="AT12" s="46">
        <v>140.91</v>
      </c>
      <c r="AU12" s="46">
        <v>140.41999999999999</v>
      </c>
      <c r="AV12" s="1">
        <v>133.91</v>
      </c>
      <c r="AW12" s="1">
        <v>133.09</v>
      </c>
      <c r="AX12" s="46">
        <v>134.85</v>
      </c>
      <c r="AY12" s="46">
        <v>118.58</v>
      </c>
      <c r="AZ12" s="46">
        <v>119.61</v>
      </c>
      <c r="BA12" s="86">
        <f t="shared" si="3"/>
        <v>129.80166666666665</v>
      </c>
      <c r="BB12" s="46">
        <v>117.56</v>
      </c>
      <c r="BC12" s="46">
        <v>108.33</v>
      </c>
      <c r="BD12" s="46">
        <v>115.51</v>
      </c>
      <c r="BE12" s="46">
        <v>116.53</v>
      </c>
      <c r="BF12" s="46">
        <v>115.51</v>
      </c>
      <c r="BG12" s="46">
        <v>119.61</v>
      </c>
      <c r="BH12" s="46">
        <v>118.58</v>
      </c>
      <c r="BI12" s="46">
        <v>117.56</v>
      </c>
      <c r="BJ12" s="1">
        <v>116.53</v>
      </c>
      <c r="BK12" s="1">
        <v>115.51</v>
      </c>
      <c r="BL12" s="1">
        <v>114.48</v>
      </c>
      <c r="BM12" s="1">
        <v>112.43</v>
      </c>
      <c r="BN12" s="86">
        <f t="shared" si="4"/>
        <v>115.67833333333334</v>
      </c>
      <c r="BO12" s="46">
        <v>112.43</v>
      </c>
      <c r="BP12" s="46">
        <v>111.41000000000001</v>
      </c>
      <c r="BQ12" s="46">
        <v>110.38000000000001</v>
      </c>
      <c r="BR12" s="46">
        <v>110.38000000000001</v>
      </c>
      <c r="BS12" s="46">
        <v>110.38000000000001</v>
      </c>
      <c r="BT12" s="46">
        <v>111.41000000000001</v>
      </c>
      <c r="BU12" s="46">
        <v>111.41000000000001</v>
      </c>
      <c r="BV12" s="46">
        <v>113.46000000000001</v>
      </c>
      <c r="BW12" s="46">
        <v>112.43</v>
      </c>
      <c r="BX12" s="46">
        <v>111.41000000000001</v>
      </c>
      <c r="BY12" s="46">
        <v>111.41000000000001</v>
      </c>
      <c r="BZ12" s="46">
        <f>VLOOKUP($A12,'[1]Data For Table'!$A$5:$B$61,2,FALSE)</f>
        <v>111.41000000000001</v>
      </c>
      <c r="CA12" s="46">
        <f t="shared" si="5"/>
        <v>111.49333333333335</v>
      </c>
      <c r="CB12" s="1"/>
    </row>
    <row r="13" spans="1:80" x14ac:dyDescent="0.25">
      <c r="A13" s="1" t="s">
        <v>7</v>
      </c>
      <c r="B13" s="49">
        <v>114.87</v>
      </c>
      <c r="C13" s="49">
        <v>116.62</v>
      </c>
      <c r="D13" s="49">
        <v>116</v>
      </c>
      <c r="E13" s="49">
        <v>115.69</v>
      </c>
      <c r="F13" s="49">
        <v>115.38</v>
      </c>
      <c r="G13" s="49">
        <v>112.51</v>
      </c>
      <c r="H13" s="49">
        <v>112.41</v>
      </c>
      <c r="I13" s="49">
        <v>117.33</v>
      </c>
      <c r="J13" s="49">
        <v>120</v>
      </c>
      <c r="K13" s="49">
        <v>119.8</v>
      </c>
      <c r="L13" s="1">
        <v>122.2</v>
      </c>
      <c r="M13" s="47">
        <v>125.74</v>
      </c>
      <c r="N13" s="46">
        <f t="shared" si="0"/>
        <v>117.37916666666666</v>
      </c>
      <c r="O13" s="46">
        <v>125.64</v>
      </c>
      <c r="P13" s="46">
        <v>127.79</v>
      </c>
      <c r="Q13" s="46">
        <v>127.79</v>
      </c>
      <c r="R13" s="46">
        <v>127.18</v>
      </c>
      <c r="S13" s="46">
        <v>119.79</v>
      </c>
      <c r="T13" s="46">
        <v>117.03</v>
      </c>
      <c r="U13" s="46">
        <v>115.28</v>
      </c>
      <c r="V13" s="46">
        <v>112</v>
      </c>
      <c r="W13" s="46">
        <v>113.03</v>
      </c>
      <c r="X13" s="46">
        <v>113.54</v>
      </c>
      <c r="Y13" s="46">
        <v>113.95</v>
      </c>
      <c r="Z13" s="46">
        <v>113.85</v>
      </c>
      <c r="AA13" s="46">
        <f t="shared" si="1"/>
        <v>118.90583333333332</v>
      </c>
      <c r="AB13" s="1">
        <v>116.82</v>
      </c>
      <c r="AC13" s="1">
        <v>122.67</v>
      </c>
      <c r="AD13" s="1">
        <v>123.08</v>
      </c>
      <c r="AE13" s="1">
        <v>123.28</v>
      </c>
      <c r="AF13" s="1">
        <v>119.69</v>
      </c>
      <c r="AG13" s="1">
        <v>118.15</v>
      </c>
      <c r="AH13" s="1">
        <v>114.77</v>
      </c>
      <c r="AI13" s="1">
        <v>115.59</v>
      </c>
      <c r="AJ13" s="1">
        <v>115.49</v>
      </c>
      <c r="AK13" s="1">
        <v>116.21</v>
      </c>
      <c r="AL13" s="1">
        <v>118.77</v>
      </c>
      <c r="AM13" s="1">
        <v>124.1</v>
      </c>
      <c r="AN13" s="46">
        <f t="shared" si="2"/>
        <v>119.05166666666666</v>
      </c>
      <c r="AO13" s="52">
        <v>128.62</v>
      </c>
      <c r="AP13" s="53">
        <v>130.77000000000001</v>
      </c>
      <c r="AQ13" s="1">
        <v>129.32999999999998</v>
      </c>
      <c r="AR13" s="53">
        <v>129.32999999999998</v>
      </c>
      <c r="AS13" s="53">
        <v>122.46000000000001</v>
      </c>
      <c r="AT13" s="46">
        <v>119.58999999999999</v>
      </c>
      <c r="AU13" s="46">
        <v>117.85000000000001</v>
      </c>
      <c r="AV13" s="1">
        <v>117.95</v>
      </c>
      <c r="AW13" s="1">
        <v>118.67</v>
      </c>
      <c r="AX13" s="46">
        <v>118.46</v>
      </c>
      <c r="AY13" s="46">
        <v>118.05</v>
      </c>
      <c r="AZ13" s="46">
        <v>116.62</v>
      </c>
      <c r="BA13" s="86">
        <f t="shared" si="3"/>
        <v>122.30833333333335</v>
      </c>
      <c r="BB13" s="46">
        <v>120.21000000000001</v>
      </c>
      <c r="BC13" s="46">
        <v>128.21</v>
      </c>
      <c r="BD13" s="46">
        <v>128.21</v>
      </c>
      <c r="BE13" s="46">
        <v>130.26</v>
      </c>
      <c r="BF13" s="46">
        <v>133.13000000000002</v>
      </c>
      <c r="BG13" s="46">
        <v>133.33000000000001</v>
      </c>
      <c r="BH13" s="46">
        <v>128.62</v>
      </c>
      <c r="BI13" s="46">
        <v>123.69</v>
      </c>
      <c r="BJ13" s="1">
        <v>120.21000000000001</v>
      </c>
      <c r="BK13" s="1">
        <v>117.85000000000001</v>
      </c>
      <c r="BL13" s="1">
        <v>115.59</v>
      </c>
      <c r="BM13" s="1">
        <v>112.41</v>
      </c>
      <c r="BN13" s="86">
        <f t="shared" si="4"/>
        <v>124.31</v>
      </c>
      <c r="BO13" s="46">
        <v>113.23</v>
      </c>
      <c r="BP13" s="46">
        <v>114.87</v>
      </c>
      <c r="BQ13" s="46">
        <v>118.97</v>
      </c>
      <c r="BR13" s="46">
        <v>121.44000000000001</v>
      </c>
      <c r="BS13" s="46">
        <v>123.08</v>
      </c>
      <c r="BT13" s="46">
        <v>123.59</v>
      </c>
      <c r="BU13" s="46">
        <v>122.66999999999999</v>
      </c>
      <c r="BV13" s="46">
        <v>121.95</v>
      </c>
      <c r="BW13" s="46">
        <v>121.95</v>
      </c>
      <c r="BX13" s="46">
        <v>122.97</v>
      </c>
      <c r="BY13" s="46">
        <v>120.82</v>
      </c>
      <c r="BZ13" s="46">
        <f>VLOOKUP($A13,'[1]Data For Table'!$A$5:$B$61,2,FALSE)</f>
        <v>122.77</v>
      </c>
      <c r="CA13" s="46">
        <f t="shared" si="5"/>
        <v>120.6925</v>
      </c>
      <c r="CB13" s="1"/>
    </row>
    <row r="14" spans="1:80" x14ac:dyDescent="0.25">
      <c r="A14" s="1" t="s">
        <v>4</v>
      </c>
      <c r="B14" s="1">
        <v>116.13</v>
      </c>
      <c r="C14" s="1">
        <v>116.45</v>
      </c>
      <c r="D14" s="1">
        <v>119.46</v>
      </c>
      <c r="E14" s="1">
        <v>119.98</v>
      </c>
      <c r="F14" s="1">
        <v>124.53</v>
      </c>
      <c r="G14" s="1">
        <v>126.7</v>
      </c>
      <c r="H14" s="1">
        <v>126.51</v>
      </c>
      <c r="I14" s="1">
        <v>126.8</v>
      </c>
      <c r="J14" s="1">
        <v>125.17</v>
      </c>
      <c r="K14" s="1">
        <v>121.96</v>
      </c>
      <c r="L14" s="1">
        <v>122.44</v>
      </c>
      <c r="M14" s="47">
        <v>117.94</v>
      </c>
      <c r="N14" s="46">
        <f t="shared" si="0"/>
        <v>122.00583333333334</v>
      </c>
      <c r="O14" s="46">
        <v>118.19</v>
      </c>
      <c r="P14" s="46">
        <v>121.07</v>
      </c>
      <c r="Q14" s="46">
        <v>123.31</v>
      </c>
      <c r="R14" s="46">
        <v>133.97999999999999</v>
      </c>
      <c r="S14" s="46">
        <v>134.32</v>
      </c>
      <c r="T14" s="46">
        <v>133.76</v>
      </c>
      <c r="U14" s="46">
        <v>136.99</v>
      </c>
      <c r="V14" s="46">
        <v>145.53</v>
      </c>
      <c r="W14" s="46">
        <v>135.07</v>
      </c>
      <c r="X14" s="46">
        <v>126.51</v>
      </c>
      <c r="Y14" s="46">
        <v>127.84</v>
      </c>
      <c r="Z14" s="46">
        <v>130.82</v>
      </c>
      <c r="AA14" s="46">
        <f t="shared" si="1"/>
        <v>130.61583333333331</v>
      </c>
      <c r="AB14" s="1">
        <v>132.58000000000001</v>
      </c>
      <c r="AC14" s="1">
        <v>126.44</v>
      </c>
      <c r="AD14" s="1">
        <v>126.88</v>
      </c>
      <c r="AE14" s="1">
        <v>127.64</v>
      </c>
      <c r="AF14" s="1">
        <v>127.7</v>
      </c>
      <c r="AG14" s="1">
        <v>123.68</v>
      </c>
      <c r="AH14" s="1">
        <v>119.83</v>
      </c>
      <c r="AI14" s="1">
        <v>119.22</v>
      </c>
      <c r="AJ14" s="1">
        <v>117.07</v>
      </c>
      <c r="AK14" s="1">
        <v>113.95</v>
      </c>
      <c r="AL14" s="1">
        <v>108.65</v>
      </c>
      <c r="AM14" s="1">
        <v>108.23</v>
      </c>
      <c r="AN14" s="46">
        <f t="shared" si="2"/>
        <v>120.98916666666669</v>
      </c>
      <c r="AO14" s="52">
        <v>107.89</v>
      </c>
      <c r="AP14" s="53">
        <v>113.26</v>
      </c>
      <c r="AQ14" s="1">
        <v>117.2</v>
      </c>
      <c r="AR14" s="53">
        <v>117.2</v>
      </c>
      <c r="AS14" s="53">
        <v>121.15</v>
      </c>
      <c r="AT14" s="46">
        <v>122.94999999999999</v>
      </c>
      <c r="AU14" s="46">
        <v>118.25999999999999</v>
      </c>
      <c r="AV14" s="1">
        <v>117.63</v>
      </c>
      <c r="AW14" s="1">
        <v>114.00999999999999</v>
      </c>
      <c r="AX14" s="46">
        <v>113.66</v>
      </c>
      <c r="AY14" s="46">
        <v>113.1</v>
      </c>
      <c r="AZ14" s="46">
        <v>112.91999999999999</v>
      </c>
      <c r="BA14" s="86">
        <f t="shared" si="3"/>
        <v>115.76916666666669</v>
      </c>
      <c r="BB14" s="46">
        <v>115.55</v>
      </c>
      <c r="BC14" s="46">
        <v>114.29</v>
      </c>
      <c r="BD14" s="46">
        <v>114.87</v>
      </c>
      <c r="BE14" s="46">
        <v>115.65</v>
      </c>
      <c r="BF14" s="46">
        <v>115.95</v>
      </c>
      <c r="BG14" s="46">
        <v>116.3</v>
      </c>
      <c r="BH14" s="46">
        <v>116.35</v>
      </c>
      <c r="BI14" s="46">
        <v>116.47</v>
      </c>
      <c r="BJ14" s="1">
        <v>114.63000000000001</v>
      </c>
      <c r="BK14" s="1">
        <v>113.38</v>
      </c>
      <c r="BL14" s="1">
        <v>110.42</v>
      </c>
      <c r="BM14" s="1">
        <v>111.08</v>
      </c>
      <c r="BN14" s="86">
        <f t="shared" si="4"/>
        <v>114.57833333333333</v>
      </c>
      <c r="BO14" s="46">
        <v>111.74000000000001</v>
      </c>
      <c r="BP14" s="46">
        <v>113.09</v>
      </c>
      <c r="BQ14" s="46">
        <v>114.08</v>
      </c>
      <c r="BR14" s="46">
        <v>115.28</v>
      </c>
      <c r="BS14" s="46">
        <v>115.39</v>
      </c>
      <c r="BT14" s="46">
        <v>115.86</v>
      </c>
      <c r="BU14" s="46">
        <v>115.86</v>
      </c>
      <c r="BV14" s="46">
        <v>114.65</v>
      </c>
      <c r="BW14" s="46">
        <v>110.11</v>
      </c>
      <c r="BX14" s="46">
        <v>110.7</v>
      </c>
      <c r="BY14" s="46">
        <v>109.87</v>
      </c>
      <c r="BZ14" s="46">
        <f>VLOOKUP($A14,'[1]Data For Table'!$A$5:$B$61,2,FALSE)</f>
        <v>109.69</v>
      </c>
      <c r="CA14" s="46">
        <f t="shared" si="5"/>
        <v>113.02666666666669</v>
      </c>
      <c r="CB14" s="1"/>
    </row>
    <row r="15" spans="1:80" x14ac:dyDescent="0.25">
      <c r="A15" s="1" t="s">
        <v>11</v>
      </c>
      <c r="B15" s="46">
        <v>103.62051023000001</v>
      </c>
      <c r="C15" s="46">
        <v>103.62051023000001</v>
      </c>
      <c r="D15" s="46">
        <v>103.62051023000001</v>
      </c>
      <c r="E15" s="46">
        <v>103.62051023000001</v>
      </c>
      <c r="F15" s="46">
        <v>103.62051023000001</v>
      </c>
      <c r="G15" s="46">
        <v>103.62051023000001</v>
      </c>
      <c r="H15" s="46">
        <v>113.01538178999999</v>
      </c>
      <c r="I15" s="46">
        <v>113.01538178999999</v>
      </c>
      <c r="J15" s="46">
        <v>113.01538178999999</v>
      </c>
      <c r="K15" s="46">
        <v>113.01538178999999</v>
      </c>
      <c r="L15" s="46">
        <v>113.01538178999999</v>
      </c>
      <c r="M15" s="47">
        <v>113.01538178999999</v>
      </c>
      <c r="N15" s="46">
        <f t="shared" si="0"/>
        <v>108.31794601000001</v>
      </c>
      <c r="O15" s="46">
        <v>112.71</v>
      </c>
      <c r="P15" s="46">
        <v>121.34</v>
      </c>
      <c r="Q15" s="46">
        <v>121.34</v>
      </c>
      <c r="R15" s="46">
        <v>121.34</v>
      </c>
      <c r="S15" s="46">
        <v>121.34</v>
      </c>
      <c r="T15" s="46">
        <v>121.34</v>
      </c>
      <c r="U15" s="46">
        <v>121.34</v>
      </c>
      <c r="V15" s="46">
        <v>121.34</v>
      </c>
      <c r="W15" s="46">
        <v>121.34</v>
      </c>
      <c r="X15" s="46">
        <v>121.34</v>
      </c>
      <c r="Y15" s="46">
        <v>121.34</v>
      </c>
      <c r="Z15" s="46">
        <v>121.34</v>
      </c>
      <c r="AA15" s="46">
        <f t="shared" si="1"/>
        <v>120.62083333333332</v>
      </c>
      <c r="AB15" s="1">
        <v>121.67</v>
      </c>
      <c r="AC15" s="1">
        <v>121.67</v>
      </c>
      <c r="AD15" s="1">
        <v>121.67</v>
      </c>
      <c r="AE15" s="1">
        <v>121.67</v>
      </c>
      <c r="AF15" s="1">
        <v>121.67</v>
      </c>
      <c r="AG15" s="1">
        <v>121.67</v>
      </c>
      <c r="AH15" s="1">
        <v>121.67</v>
      </c>
      <c r="AI15" s="1">
        <v>121.67</v>
      </c>
      <c r="AJ15" s="1">
        <v>121.67</v>
      </c>
      <c r="AK15" s="1">
        <v>121.67</v>
      </c>
      <c r="AL15" s="1">
        <v>121.67</v>
      </c>
      <c r="AM15" s="1">
        <v>121.67</v>
      </c>
      <c r="AN15" s="46">
        <f t="shared" si="2"/>
        <v>121.67000000000002</v>
      </c>
      <c r="AO15" s="52">
        <v>121.78000000000002</v>
      </c>
      <c r="AP15" s="53">
        <v>121.78</v>
      </c>
      <c r="AQ15" s="1">
        <v>121.78000000000002</v>
      </c>
      <c r="AR15" s="53">
        <v>121.78000000000002</v>
      </c>
      <c r="AS15" s="53">
        <v>121.78000000000002</v>
      </c>
      <c r="AT15" s="46">
        <v>121.78000000000002</v>
      </c>
      <c r="AU15" s="46">
        <v>122.80999999999999</v>
      </c>
      <c r="AV15" s="1">
        <v>122.80999999999999</v>
      </c>
      <c r="AW15" s="1">
        <v>122.80999999999999</v>
      </c>
      <c r="AX15" s="46">
        <v>122.80999999999999</v>
      </c>
      <c r="AY15" s="46">
        <v>122.80999999999999</v>
      </c>
      <c r="AZ15" s="46">
        <v>122.80999999999999</v>
      </c>
      <c r="BA15" s="86">
        <f t="shared" si="3"/>
        <v>122.29499999999997</v>
      </c>
      <c r="BB15" s="46">
        <v>123.06</v>
      </c>
      <c r="BC15" s="46">
        <v>123.06</v>
      </c>
      <c r="BD15" s="46">
        <v>123.06</v>
      </c>
      <c r="BE15" s="46">
        <v>123.06</v>
      </c>
      <c r="BF15" s="46">
        <v>123.05999999999999</v>
      </c>
      <c r="BG15" s="46">
        <v>123.05999999999999</v>
      </c>
      <c r="BH15" s="46">
        <v>123.05999999999999</v>
      </c>
      <c r="BI15" s="46">
        <v>123.05999999999999</v>
      </c>
      <c r="BJ15" s="1">
        <v>123.06</v>
      </c>
      <c r="BK15" s="1">
        <v>123.05999999999999</v>
      </c>
      <c r="BL15" s="1">
        <v>123.05999999999999</v>
      </c>
      <c r="BM15" s="1">
        <v>123.05999999999999</v>
      </c>
      <c r="BN15" s="86">
        <f t="shared" si="4"/>
        <v>123.05999999999996</v>
      </c>
      <c r="BO15" s="46">
        <v>123.05999999999999</v>
      </c>
      <c r="BP15" s="46">
        <v>123.05999999999999</v>
      </c>
      <c r="BQ15" s="46">
        <v>123.05999999999999</v>
      </c>
      <c r="BR15" s="46">
        <v>123.05999999999999</v>
      </c>
      <c r="BS15" s="46"/>
      <c r="BT15" s="46"/>
      <c r="BU15" s="46"/>
      <c r="BV15" s="46"/>
      <c r="BW15" s="46"/>
      <c r="BX15" s="46"/>
      <c r="BY15" s="46"/>
      <c r="BZ15" s="46"/>
      <c r="CA15" s="46">
        <f t="shared" si="5"/>
        <v>123.05999999999999</v>
      </c>
      <c r="CB15" s="1"/>
    </row>
    <row r="16" spans="1:80" x14ac:dyDescent="0.25">
      <c r="A16" s="1" t="s">
        <v>12</v>
      </c>
      <c r="B16" s="46">
        <f>(103*0.025641)+103</f>
        <v>105.641023</v>
      </c>
      <c r="C16" s="46">
        <f t="shared" ref="C16:M16" si="6">(103*0.025641)+103</f>
        <v>105.641023</v>
      </c>
      <c r="D16" s="46">
        <f t="shared" si="6"/>
        <v>105.641023</v>
      </c>
      <c r="E16" s="46">
        <f t="shared" si="6"/>
        <v>105.641023</v>
      </c>
      <c r="F16" s="46">
        <f t="shared" si="6"/>
        <v>105.641023</v>
      </c>
      <c r="G16" s="46">
        <f t="shared" si="6"/>
        <v>105.641023</v>
      </c>
      <c r="H16" s="46">
        <f t="shared" si="6"/>
        <v>105.641023</v>
      </c>
      <c r="I16" s="46">
        <f t="shared" si="6"/>
        <v>105.641023</v>
      </c>
      <c r="J16" s="46">
        <f t="shared" si="6"/>
        <v>105.641023</v>
      </c>
      <c r="K16" s="46">
        <f t="shared" si="6"/>
        <v>105.641023</v>
      </c>
      <c r="L16" s="46">
        <f t="shared" si="6"/>
        <v>105.641023</v>
      </c>
      <c r="M16" s="46">
        <f t="shared" si="6"/>
        <v>105.641023</v>
      </c>
      <c r="N16" s="46">
        <f t="shared" si="0"/>
        <v>105.64102299999998</v>
      </c>
      <c r="O16" s="46">
        <v>124.1</v>
      </c>
      <c r="P16" s="46">
        <v>124.1</v>
      </c>
      <c r="Q16" s="46">
        <v>124.1</v>
      </c>
      <c r="R16" s="46">
        <v>124.1</v>
      </c>
      <c r="S16" s="46">
        <v>124.1</v>
      </c>
      <c r="T16" s="46">
        <v>124.1</v>
      </c>
      <c r="U16" s="46">
        <v>124.1</v>
      </c>
      <c r="V16" s="46">
        <v>124.1</v>
      </c>
      <c r="W16" s="46">
        <v>124.1</v>
      </c>
      <c r="X16" s="46">
        <v>124.1</v>
      </c>
      <c r="Y16" s="46">
        <v>124.1</v>
      </c>
      <c r="Z16" s="46">
        <v>124.1</v>
      </c>
      <c r="AA16" s="46">
        <f t="shared" si="1"/>
        <v>124.09999999999998</v>
      </c>
      <c r="AB16" s="1">
        <v>122.36</v>
      </c>
      <c r="AC16" s="1">
        <v>122.36</v>
      </c>
      <c r="AD16" s="1">
        <v>122.36</v>
      </c>
      <c r="AE16" s="1">
        <v>122.36</v>
      </c>
      <c r="AF16" s="1">
        <v>122.36</v>
      </c>
      <c r="AG16" s="1">
        <v>122.36</v>
      </c>
      <c r="AH16" s="1">
        <v>122.36</v>
      </c>
      <c r="AI16" s="1">
        <v>122.36</v>
      </c>
      <c r="AJ16" s="1">
        <v>122.36</v>
      </c>
      <c r="AK16" s="1">
        <v>122.36</v>
      </c>
      <c r="AL16" s="1">
        <v>122.36</v>
      </c>
      <c r="AM16" s="1">
        <v>122.36</v>
      </c>
      <c r="AN16" s="46">
        <f t="shared" si="2"/>
        <v>122.35999999999997</v>
      </c>
      <c r="AO16" s="52">
        <v>122.36</v>
      </c>
      <c r="AP16" s="53">
        <v>122.36</v>
      </c>
      <c r="AQ16" s="1">
        <v>122.36</v>
      </c>
      <c r="AR16" s="53">
        <v>122.36</v>
      </c>
      <c r="AS16" s="53">
        <v>122.36</v>
      </c>
      <c r="AT16" s="46">
        <v>122.36</v>
      </c>
      <c r="AU16" s="46">
        <v>122.36</v>
      </c>
      <c r="AV16" s="1">
        <v>122.36</v>
      </c>
      <c r="AW16" s="1">
        <v>122.36</v>
      </c>
      <c r="AX16" s="46">
        <v>122.36</v>
      </c>
      <c r="AY16" s="46">
        <v>122.36</v>
      </c>
      <c r="AZ16" s="46">
        <v>122.36</v>
      </c>
      <c r="BA16" s="86">
        <f t="shared" si="3"/>
        <v>122.35999999999997</v>
      </c>
      <c r="BB16" s="46">
        <v>122.36</v>
      </c>
      <c r="BC16" s="46">
        <v>122.36</v>
      </c>
      <c r="BD16" s="46">
        <v>122.36</v>
      </c>
      <c r="BE16" s="46">
        <v>122.97</v>
      </c>
      <c r="BF16" s="46">
        <v>122.97</v>
      </c>
      <c r="BG16" s="46">
        <v>122.97</v>
      </c>
      <c r="BH16" s="46">
        <v>122.97</v>
      </c>
      <c r="BI16" s="46">
        <v>122.97</v>
      </c>
      <c r="BJ16" s="1">
        <v>122.97</v>
      </c>
      <c r="BK16" s="1">
        <v>122.97</v>
      </c>
      <c r="BL16" s="1">
        <v>122.97</v>
      </c>
      <c r="BM16" s="1">
        <v>122.97</v>
      </c>
      <c r="BN16" s="86">
        <f t="shared" si="4"/>
        <v>122.81750000000001</v>
      </c>
      <c r="BO16" s="46">
        <v>122.97</v>
      </c>
      <c r="BP16" s="46">
        <v>122.97</v>
      </c>
      <c r="BQ16" s="46">
        <v>122.97</v>
      </c>
      <c r="BR16" s="46">
        <v>122.97</v>
      </c>
      <c r="BS16" s="46">
        <v>122.97</v>
      </c>
      <c r="BT16" s="46">
        <v>122.97</v>
      </c>
      <c r="BU16" s="46">
        <v>122.97</v>
      </c>
      <c r="BV16" s="46">
        <v>122.97</v>
      </c>
      <c r="BW16" s="46">
        <v>122.97</v>
      </c>
      <c r="BX16" s="46">
        <v>122.97</v>
      </c>
      <c r="BY16" s="46">
        <v>122.97</v>
      </c>
      <c r="BZ16" s="46">
        <f>VLOOKUP($A16,'[1]Data For Table'!$A$5:$B$61,2,FALSE)</f>
        <v>122.97</v>
      </c>
      <c r="CA16" s="46">
        <f t="shared" si="5"/>
        <v>122.97000000000001</v>
      </c>
      <c r="CB16" s="1"/>
    </row>
    <row r="17" spans="1:80" x14ac:dyDescent="0.25">
      <c r="A17" s="1" t="s">
        <v>15</v>
      </c>
      <c r="B17" s="1">
        <v>100.46</v>
      </c>
      <c r="C17" s="1">
        <v>100.46</v>
      </c>
      <c r="D17" s="1">
        <v>100.46</v>
      </c>
      <c r="E17" s="1">
        <v>100.46</v>
      </c>
      <c r="F17" s="1">
        <v>100.46</v>
      </c>
      <c r="G17" s="1">
        <v>100.46</v>
      </c>
      <c r="H17" s="1">
        <v>100.46</v>
      </c>
      <c r="I17" s="1">
        <v>100.46</v>
      </c>
      <c r="J17" s="1">
        <v>100.46</v>
      </c>
      <c r="K17" s="1">
        <v>104.19</v>
      </c>
      <c r="L17" s="1">
        <v>104.19</v>
      </c>
      <c r="M17" s="47">
        <v>106.86</v>
      </c>
      <c r="N17" s="46">
        <f t="shared" si="0"/>
        <v>101.61500000000001</v>
      </c>
      <c r="O17" s="46">
        <v>106.86</v>
      </c>
      <c r="P17" s="46">
        <v>106.86</v>
      </c>
      <c r="Q17" s="46">
        <v>122.89</v>
      </c>
      <c r="R17" s="46">
        <v>122.89</v>
      </c>
      <c r="S17" s="46">
        <v>122.89</v>
      </c>
      <c r="T17" s="46">
        <v>122.89</v>
      </c>
      <c r="U17" s="46">
        <v>122.89</v>
      </c>
      <c r="V17" s="46">
        <v>122.89</v>
      </c>
      <c r="W17" s="46">
        <v>122.89</v>
      </c>
      <c r="X17" s="46">
        <v>122.89</v>
      </c>
      <c r="Y17" s="46">
        <v>122.89</v>
      </c>
      <c r="Z17" s="46">
        <v>122.89</v>
      </c>
      <c r="AA17" s="46">
        <f t="shared" si="1"/>
        <v>120.21833333333336</v>
      </c>
      <c r="AB17" s="1">
        <v>122.89</v>
      </c>
      <c r="AC17" s="1">
        <v>122.89</v>
      </c>
      <c r="AD17" s="1">
        <v>122.89</v>
      </c>
      <c r="AE17" s="1">
        <v>122.89</v>
      </c>
      <c r="AF17" s="1">
        <v>122.89</v>
      </c>
      <c r="AG17" s="1">
        <v>122.89</v>
      </c>
      <c r="AH17" s="1">
        <v>122.89</v>
      </c>
      <c r="AI17" s="1">
        <v>122.89</v>
      </c>
      <c r="AJ17" s="1">
        <v>122.89</v>
      </c>
      <c r="AK17" s="1">
        <v>122.89</v>
      </c>
      <c r="AL17" s="1">
        <v>122.89</v>
      </c>
      <c r="AM17" s="1">
        <v>122.89</v>
      </c>
      <c r="AN17" s="46">
        <f t="shared" si="2"/>
        <v>122.89000000000003</v>
      </c>
      <c r="AO17" s="52">
        <v>122.88999999999999</v>
      </c>
      <c r="AP17" s="53">
        <v>122.88999999999999</v>
      </c>
      <c r="AQ17" s="1">
        <v>122.88999999999999</v>
      </c>
      <c r="AR17" s="53">
        <v>122.88999999999999</v>
      </c>
      <c r="AS17" s="53">
        <v>122.88999999999999</v>
      </c>
      <c r="AT17" s="46">
        <v>122.88999999999999</v>
      </c>
      <c r="AU17" s="46">
        <v>122.88999999999999</v>
      </c>
      <c r="AV17" s="1">
        <v>122.88999999999999</v>
      </c>
      <c r="AW17" s="1">
        <v>122.88999999999999</v>
      </c>
      <c r="AX17" s="46">
        <v>122.88999999999999</v>
      </c>
      <c r="AY17" s="46">
        <v>122.88999999999999</v>
      </c>
      <c r="AZ17" s="46">
        <v>122.88999999999999</v>
      </c>
      <c r="BA17" s="86">
        <f t="shared" si="3"/>
        <v>122.88999999999994</v>
      </c>
      <c r="BB17" s="46">
        <v>122.88999999999999</v>
      </c>
      <c r="BC17" s="46">
        <v>122.88999999999999</v>
      </c>
      <c r="BD17" s="46">
        <v>117.95</v>
      </c>
      <c r="BE17" s="46">
        <v>117.95</v>
      </c>
      <c r="BF17" s="46">
        <v>117.95</v>
      </c>
      <c r="BG17" s="46">
        <v>117.95</v>
      </c>
      <c r="BH17" s="46">
        <v>117.95</v>
      </c>
      <c r="BI17" s="46">
        <v>117.95</v>
      </c>
      <c r="BJ17" s="1">
        <v>117.95</v>
      </c>
      <c r="BK17" s="1">
        <v>112.24000000000001</v>
      </c>
      <c r="BL17" s="1">
        <v>112.24000000000001</v>
      </c>
      <c r="BM17" s="1">
        <v>112.24000000000001</v>
      </c>
      <c r="BN17" s="86">
        <f t="shared" si="4"/>
        <v>117.34583333333335</v>
      </c>
      <c r="BO17" s="46">
        <v>112.24000000000001</v>
      </c>
      <c r="BP17" s="46">
        <v>112.24000000000001</v>
      </c>
      <c r="BQ17" s="46">
        <v>112.24000000000001</v>
      </c>
      <c r="BR17" s="46">
        <v>112.24000000000001</v>
      </c>
      <c r="BS17" s="46">
        <v>112.24000000000001</v>
      </c>
      <c r="BT17" s="46">
        <v>112.24000000000001</v>
      </c>
      <c r="BU17" s="46">
        <v>112.24000000000001</v>
      </c>
      <c r="BV17" s="46">
        <v>112.24000000000001</v>
      </c>
      <c r="BW17" s="46">
        <v>112.24000000000001</v>
      </c>
      <c r="BX17" s="46">
        <v>112.24000000000001</v>
      </c>
      <c r="BY17" s="46">
        <v>112.24000000000001</v>
      </c>
      <c r="BZ17" s="46">
        <f>VLOOKUP($A17,'[1]Data For Table'!$A$5:$B$61,2,FALSE)</f>
        <v>112.24000000000001</v>
      </c>
      <c r="CA17" s="46">
        <f t="shared" si="5"/>
        <v>112.24000000000001</v>
      </c>
      <c r="CB17" s="1"/>
    </row>
    <row r="18" spans="1:80" x14ac:dyDescent="0.25">
      <c r="A18" s="1" t="s">
        <v>21</v>
      </c>
      <c r="B18" s="46">
        <v>129.98974034</v>
      </c>
      <c r="C18" s="46">
        <v>130.77948391000001</v>
      </c>
      <c r="D18" s="46">
        <v>126.8717917</v>
      </c>
      <c r="E18" s="46">
        <v>130.77948391000001</v>
      </c>
      <c r="F18" s="46">
        <v>135.01538123999998</v>
      </c>
      <c r="G18" s="46">
        <v>141.92820158000001</v>
      </c>
      <c r="H18" s="46">
        <v>141.87691953000001</v>
      </c>
      <c r="I18" s="46">
        <v>143.46666307999999</v>
      </c>
      <c r="J18" s="46">
        <v>148.36922705999999</v>
      </c>
      <c r="K18" s="46">
        <v>141.77435542999999</v>
      </c>
      <c r="L18" s="46">
        <v>145.72307328000002</v>
      </c>
      <c r="M18" s="47">
        <v>139.71281701999999</v>
      </c>
      <c r="N18" s="46">
        <f t="shared" si="0"/>
        <v>138.02392817333336</v>
      </c>
      <c r="O18" s="46">
        <v>134.52000000000001</v>
      </c>
      <c r="P18" s="46">
        <v>135.36000000000001</v>
      </c>
      <c r="Q18" s="46">
        <v>136.72999999999999</v>
      </c>
      <c r="R18" s="46">
        <v>136.72999999999999</v>
      </c>
      <c r="S18" s="46">
        <v>129.94999999999999</v>
      </c>
      <c r="T18" s="46">
        <v>128.69</v>
      </c>
      <c r="U18" s="46">
        <v>128.69</v>
      </c>
      <c r="V18" s="46">
        <v>123.31</v>
      </c>
      <c r="W18" s="46">
        <v>124.74</v>
      </c>
      <c r="X18" s="46">
        <v>126.06</v>
      </c>
      <c r="Y18" s="46">
        <v>127.05</v>
      </c>
      <c r="Z18" s="46">
        <v>143.47</v>
      </c>
      <c r="AA18" s="46">
        <f t="shared" si="1"/>
        <v>131.27500000000001</v>
      </c>
      <c r="AB18" s="1">
        <v>120.69</v>
      </c>
      <c r="AC18" s="1">
        <v>121.96</v>
      </c>
      <c r="AD18" s="1">
        <v>127.84</v>
      </c>
      <c r="AE18" s="1">
        <v>125.92</v>
      </c>
      <c r="AF18" s="1">
        <v>121.25</v>
      </c>
      <c r="AG18" s="1">
        <v>117.24</v>
      </c>
      <c r="AH18" s="1">
        <v>127.28</v>
      </c>
      <c r="AI18" s="1">
        <v>124.85</v>
      </c>
      <c r="AJ18" s="1">
        <v>132.13999999999999</v>
      </c>
      <c r="AK18" s="1">
        <v>125.75</v>
      </c>
      <c r="AL18" s="1">
        <v>121.77</v>
      </c>
      <c r="AM18" s="1">
        <v>123.13</v>
      </c>
      <c r="AN18" s="46">
        <f t="shared" si="2"/>
        <v>124.15166666666669</v>
      </c>
      <c r="AO18" s="52">
        <v>114.58</v>
      </c>
      <c r="AP18" s="53">
        <v>129.78</v>
      </c>
      <c r="AQ18" s="1">
        <v>121.82</v>
      </c>
      <c r="AR18" s="53">
        <v>121.82</v>
      </c>
      <c r="AS18" s="53">
        <v>117.08000000000001</v>
      </c>
      <c r="AT18" s="46">
        <v>119.53</v>
      </c>
      <c r="AU18" s="46">
        <v>122.99</v>
      </c>
      <c r="AV18" s="1">
        <v>122.96</v>
      </c>
      <c r="AW18" s="1">
        <v>122.94</v>
      </c>
      <c r="AX18" s="46">
        <v>122.56</v>
      </c>
      <c r="AY18" s="46">
        <v>123.94</v>
      </c>
      <c r="AZ18" s="46">
        <v>122.97</v>
      </c>
      <c r="BA18" s="86">
        <f t="shared" si="3"/>
        <v>121.91416666666667</v>
      </c>
      <c r="BB18" s="46">
        <v>115.98</v>
      </c>
      <c r="BC18" s="46">
        <v>114.87</v>
      </c>
      <c r="BD18" s="46">
        <v>115.52</v>
      </c>
      <c r="BE18" s="46">
        <v>110.79</v>
      </c>
      <c r="BF18" s="46">
        <v>115.13</v>
      </c>
      <c r="BG18" s="46">
        <v>114.53</v>
      </c>
      <c r="BH18" s="46">
        <v>117.33000000000001</v>
      </c>
      <c r="BI18" s="46">
        <v>118.73</v>
      </c>
      <c r="BJ18" s="1">
        <v>122.94999999999999</v>
      </c>
      <c r="BK18" s="1">
        <v>126.7</v>
      </c>
      <c r="BL18" s="1">
        <v>126.7</v>
      </c>
      <c r="BM18" s="1">
        <v>123.67</v>
      </c>
      <c r="BN18" s="86">
        <f t="shared" si="4"/>
        <v>118.575</v>
      </c>
      <c r="BO18" s="46">
        <v>122.83999999999999</v>
      </c>
      <c r="BP18" s="46">
        <v>116.89</v>
      </c>
      <c r="BQ18" s="46">
        <v>118.89</v>
      </c>
      <c r="BR18" s="46">
        <v>124.65</v>
      </c>
      <c r="BS18" s="46">
        <v>124.65</v>
      </c>
      <c r="BT18" s="46">
        <v>123.74000000000001</v>
      </c>
      <c r="BU18" s="46">
        <v>123.74000000000001</v>
      </c>
      <c r="BV18" s="46">
        <v>123.74000000000001</v>
      </c>
      <c r="BW18" s="46">
        <v>123.74000000000001</v>
      </c>
      <c r="BX18" s="46">
        <v>121.69000000000001</v>
      </c>
      <c r="BY18" s="46">
        <v>121.69000000000001</v>
      </c>
      <c r="BZ18" s="46">
        <f>VLOOKUP($A18,'[1]Data For Table'!$A$5:$B$61,2,FALSE)</f>
        <v>121.69000000000001</v>
      </c>
      <c r="CA18" s="46">
        <f t="shared" si="5"/>
        <v>122.32916666666669</v>
      </c>
      <c r="CB18" s="1"/>
    </row>
    <row r="19" spans="1:80" x14ac:dyDescent="0.25">
      <c r="A19" s="1" t="s">
        <v>10</v>
      </c>
      <c r="B19" s="1">
        <v>127.36</v>
      </c>
      <c r="C19" s="1">
        <v>127.36</v>
      </c>
      <c r="D19" s="1">
        <v>127.36</v>
      </c>
      <c r="E19" s="1">
        <v>136.15</v>
      </c>
      <c r="F19" s="1">
        <v>136.15</v>
      </c>
      <c r="G19" s="1">
        <v>136.15</v>
      </c>
      <c r="H19" s="1">
        <v>141.44</v>
      </c>
      <c r="I19" s="1">
        <v>141.44</v>
      </c>
      <c r="J19" s="1">
        <v>141.44</v>
      </c>
      <c r="K19" s="1">
        <v>141.01</v>
      </c>
      <c r="L19" s="1">
        <v>141.01</v>
      </c>
      <c r="M19" s="47">
        <v>144.63</v>
      </c>
      <c r="N19" s="46">
        <f t="shared" si="0"/>
        <v>136.79166666666666</v>
      </c>
      <c r="O19" s="46">
        <v>138.13</v>
      </c>
      <c r="P19" s="46">
        <v>138.13</v>
      </c>
      <c r="Q19" s="46">
        <v>138.13</v>
      </c>
      <c r="R19" s="46">
        <v>138.13</v>
      </c>
      <c r="S19" s="46">
        <v>142.08000000000001</v>
      </c>
      <c r="T19" s="46">
        <v>162.88999999999999</v>
      </c>
      <c r="U19" s="46">
        <v>162.88999999999999</v>
      </c>
      <c r="V19" s="46">
        <v>162.88999999999999</v>
      </c>
      <c r="W19" s="46">
        <v>162.88999999999999</v>
      </c>
      <c r="X19" s="46">
        <v>162.88999999999999</v>
      </c>
      <c r="Y19" s="46">
        <v>162.88999999999999</v>
      </c>
      <c r="Z19" s="46">
        <v>162.88999999999999</v>
      </c>
      <c r="AA19" s="46">
        <f t="shared" si="1"/>
        <v>152.90249999999995</v>
      </c>
      <c r="AB19" s="1">
        <v>129.18</v>
      </c>
      <c r="AC19" s="1">
        <v>129.18</v>
      </c>
      <c r="AD19" s="1">
        <v>126.62</v>
      </c>
      <c r="AE19" s="1">
        <v>124.56</v>
      </c>
      <c r="AF19" s="1">
        <v>124.56</v>
      </c>
      <c r="AG19" s="1">
        <v>124.56</v>
      </c>
      <c r="AH19" s="1">
        <v>124.56</v>
      </c>
      <c r="AI19" s="1">
        <v>124.56</v>
      </c>
      <c r="AJ19" s="1">
        <v>124.56</v>
      </c>
      <c r="AK19" s="1">
        <v>120.14</v>
      </c>
      <c r="AL19" s="1">
        <v>120.14</v>
      </c>
      <c r="AM19" s="1">
        <v>120.14</v>
      </c>
      <c r="AN19" s="46">
        <f t="shared" si="2"/>
        <v>124.39666666666669</v>
      </c>
      <c r="AO19" s="52">
        <v>116.04</v>
      </c>
      <c r="AP19" s="53">
        <v>116.04</v>
      </c>
      <c r="AQ19" s="1">
        <v>116.04</v>
      </c>
      <c r="AR19" s="53">
        <v>116.04</v>
      </c>
      <c r="AS19" s="53">
        <v>111.94</v>
      </c>
      <c r="AT19" s="46">
        <v>111.94</v>
      </c>
      <c r="AU19" s="46">
        <v>116.04</v>
      </c>
      <c r="AV19" s="1">
        <v>116.04</v>
      </c>
      <c r="AW19" s="1">
        <v>116.04</v>
      </c>
      <c r="AX19" s="46">
        <v>117.36000000000001</v>
      </c>
      <c r="AY19" s="46">
        <v>117.36000000000001</v>
      </c>
      <c r="AZ19" s="46">
        <v>117.36000000000001</v>
      </c>
      <c r="BA19" s="86">
        <f t="shared" si="3"/>
        <v>115.68666666666668</v>
      </c>
      <c r="BB19" s="46">
        <v>124.54</v>
      </c>
      <c r="BC19" s="46">
        <v>124.54</v>
      </c>
      <c r="BD19" s="46">
        <v>124.54</v>
      </c>
      <c r="BE19" s="46">
        <v>124.54</v>
      </c>
      <c r="BF19" s="46">
        <v>124.54</v>
      </c>
      <c r="BG19" s="46">
        <v>124.54</v>
      </c>
      <c r="BH19" s="46">
        <v>124.54</v>
      </c>
      <c r="BI19" s="46">
        <v>124.54</v>
      </c>
      <c r="BJ19" s="1">
        <v>124.54</v>
      </c>
      <c r="BK19" s="1">
        <v>124.54</v>
      </c>
      <c r="BL19" s="1">
        <v>124.54</v>
      </c>
      <c r="BM19" s="1">
        <v>124.54</v>
      </c>
      <c r="BN19" s="86">
        <f t="shared" si="4"/>
        <v>124.53999999999998</v>
      </c>
      <c r="BO19" s="46">
        <v>131.72</v>
      </c>
      <c r="BP19" s="46">
        <v>131.72</v>
      </c>
      <c r="BQ19" s="46">
        <v>131.72</v>
      </c>
      <c r="BR19" s="46">
        <v>131.72</v>
      </c>
      <c r="BS19" s="46">
        <v>131.72</v>
      </c>
      <c r="BT19" s="46">
        <v>131.72</v>
      </c>
      <c r="BU19" s="46">
        <v>131.72</v>
      </c>
      <c r="BV19" s="46">
        <v>131.72</v>
      </c>
      <c r="BW19" s="46">
        <v>131.72</v>
      </c>
      <c r="BX19" s="46">
        <v>131.72</v>
      </c>
      <c r="BY19" s="46">
        <v>134.29000000000002</v>
      </c>
      <c r="BZ19" s="46">
        <f>VLOOKUP($A19,'[1]Data For Table'!$A$5:$B$61,2,FALSE)</f>
        <v>134.29000000000002</v>
      </c>
      <c r="CA19" s="46">
        <f t="shared" si="5"/>
        <v>132.14833333333334</v>
      </c>
      <c r="CB19" s="1"/>
    </row>
    <row r="20" spans="1:80" x14ac:dyDescent="0.25">
      <c r="A20" s="1" t="s">
        <v>14</v>
      </c>
      <c r="B20" s="1">
        <v>126.97</v>
      </c>
      <c r="C20" s="1">
        <v>126.97</v>
      </c>
      <c r="D20" s="1">
        <v>126.97</v>
      </c>
      <c r="E20" s="1">
        <v>126.97</v>
      </c>
      <c r="F20" s="1">
        <v>126.97</v>
      </c>
      <c r="G20" s="1">
        <v>126.97</v>
      </c>
      <c r="H20" s="1">
        <v>126.97</v>
      </c>
      <c r="I20" s="1">
        <v>126.97</v>
      </c>
      <c r="J20" s="1">
        <v>126.97</v>
      </c>
      <c r="K20" s="1">
        <v>123.8</v>
      </c>
      <c r="L20" s="1">
        <v>123.8</v>
      </c>
      <c r="M20" s="47">
        <v>126.97</v>
      </c>
      <c r="N20" s="46">
        <f t="shared" si="0"/>
        <v>126.44166666666666</v>
      </c>
      <c r="O20" s="46">
        <v>126.97</v>
      </c>
      <c r="P20" s="46">
        <v>126.97</v>
      </c>
      <c r="Q20" s="46">
        <v>126.97</v>
      </c>
      <c r="R20" s="46">
        <v>126.97</v>
      </c>
      <c r="S20" s="46">
        <v>126.97</v>
      </c>
      <c r="T20" s="46">
        <v>126.97</v>
      </c>
      <c r="U20" s="46">
        <v>126.97</v>
      </c>
      <c r="V20" s="46">
        <v>126.97</v>
      </c>
      <c r="W20" s="46">
        <v>126.97</v>
      </c>
      <c r="X20" s="46">
        <v>126.97</v>
      </c>
      <c r="Y20" s="46">
        <v>126.97</v>
      </c>
      <c r="Z20" s="46">
        <v>126.97</v>
      </c>
      <c r="AA20" s="46">
        <f t="shared" si="1"/>
        <v>126.97000000000001</v>
      </c>
      <c r="AB20" s="1">
        <v>126.97</v>
      </c>
      <c r="AC20" s="1">
        <v>126.97</v>
      </c>
      <c r="AD20" s="1">
        <v>126.97</v>
      </c>
      <c r="AE20" s="1">
        <v>126.97</v>
      </c>
      <c r="AF20" s="1">
        <v>126.97</v>
      </c>
      <c r="AG20" s="1">
        <v>122.87</v>
      </c>
      <c r="AH20" s="1">
        <v>122.87</v>
      </c>
      <c r="AI20" s="1">
        <v>122.87</v>
      </c>
      <c r="AJ20" s="1">
        <v>122.87</v>
      </c>
      <c r="AK20" s="1">
        <v>122.87</v>
      </c>
      <c r="AL20" s="1">
        <v>122.87</v>
      </c>
      <c r="AM20" s="1">
        <v>122.87</v>
      </c>
      <c r="AN20" s="46">
        <f t="shared" si="2"/>
        <v>124.5783333333333</v>
      </c>
      <c r="AO20" s="52">
        <v>116.42</v>
      </c>
      <c r="AP20" s="53">
        <v>116.42</v>
      </c>
      <c r="AQ20" s="1">
        <v>116.42</v>
      </c>
      <c r="AR20" s="53">
        <v>116.42</v>
      </c>
      <c r="AS20" s="53">
        <v>116.42</v>
      </c>
      <c r="AT20" s="46">
        <v>116.42</v>
      </c>
      <c r="AU20" s="46">
        <v>116.42</v>
      </c>
      <c r="AV20" s="1">
        <v>116.42</v>
      </c>
      <c r="AW20" s="1">
        <v>116.42</v>
      </c>
      <c r="AX20" s="46">
        <v>116.42</v>
      </c>
      <c r="AY20" s="46">
        <v>116.42</v>
      </c>
      <c r="AZ20" s="46">
        <v>116.42</v>
      </c>
      <c r="BA20" s="86">
        <f t="shared" si="3"/>
        <v>116.42000000000002</v>
      </c>
      <c r="BB20" s="46">
        <v>114.24</v>
      </c>
      <c r="BC20" s="46">
        <v>114.24</v>
      </c>
      <c r="BD20" s="46">
        <v>114.24</v>
      </c>
      <c r="BE20" s="46">
        <v>114.24</v>
      </c>
      <c r="BF20" s="46">
        <v>114.24</v>
      </c>
      <c r="BG20" s="46">
        <v>114.24</v>
      </c>
      <c r="BH20" s="46">
        <v>114.24</v>
      </c>
      <c r="BI20" s="46">
        <v>114.24</v>
      </c>
      <c r="BJ20" s="1">
        <v>114.24</v>
      </c>
      <c r="BK20" s="1">
        <v>109.81</v>
      </c>
      <c r="BL20" s="1">
        <v>109.81</v>
      </c>
      <c r="BM20" s="1">
        <v>109.81</v>
      </c>
      <c r="BN20" s="86">
        <f t="shared" si="4"/>
        <v>113.13249999999998</v>
      </c>
      <c r="BO20" s="46">
        <v>109.81</v>
      </c>
      <c r="BP20" s="46">
        <v>109.81</v>
      </c>
      <c r="BQ20" s="46">
        <v>109.81</v>
      </c>
      <c r="BR20" s="46">
        <v>109.81</v>
      </c>
      <c r="BS20" s="46">
        <v>109.81</v>
      </c>
      <c r="BT20" s="46">
        <v>109.81</v>
      </c>
      <c r="BU20" s="46">
        <v>109.81</v>
      </c>
      <c r="BV20" s="46">
        <v>109.81</v>
      </c>
      <c r="BW20" s="46">
        <v>109.81</v>
      </c>
      <c r="BX20" s="46">
        <v>109.81</v>
      </c>
      <c r="BY20" s="46">
        <v>109.81</v>
      </c>
      <c r="BZ20" s="46">
        <f>VLOOKUP($A20,'[1]Data For Table'!$A$5:$B$61,2,FALSE)</f>
        <v>109.81</v>
      </c>
      <c r="CA20" s="46">
        <f t="shared" si="5"/>
        <v>109.80999999999996</v>
      </c>
      <c r="CB20" s="1"/>
    </row>
    <row r="21" spans="1:80" x14ac:dyDescent="0.25">
      <c r="A21" s="1" t="s">
        <v>18</v>
      </c>
      <c r="B21" s="1">
        <v>120.15</v>
      </c>
      <c r="C21" s="1">
        <v>120.15</v>
      </c>
      <c r="D21" s="1">
        <v>120.15</v>
      </c>
      <c r="E21" s="1">
        <v>120.15</v>
      </c>
      <c r="F21" s="1">
        <v>120.15</v>
      </c>
      <c r="G21" s="1">
        <v>120.15</v>
      </c>
      <c r="H21" s="1">
        <v>128.36000000000001</v>
      </c>
      <c r="I21" s="1">
        <v>128.36000000000001</v>
      </c>
      <c r="J21" s="1">
        <v>128.36000000000001</v>
      </c>
      <c r="K21" s="1">
        <v>125.15</v>
      </c>
      <c r="L21" s="1">
        <v>125.15</v>
      </c>
      <c r="M21" s="47">
        <v>128.36000000000001</v>
      </c>
      <c r="N21" s="46">
        <f t="shared" si="0"/>
        <v>123.72000000000003</v>
      </c>
      <c r="O21" s="46">
        <v>129.79</v>
      </c>
      <c r="P21" s="46">
        <v>129.79</v>
      </c>
      <c r="Q21" s="46">
        <v>129.79</v>
      </c>
      <c r="R21" s="46">
        <v>129.79</v>
      </c>
      <c r="S21" s="46">
        <v>129.79</v>
      </c>
      <c r="T21" s="46">
        <v>129.79</v>
      </c>
      <c r="U21" s="46">
        <v>129.79</v>
      </c>
      <c r="V21" s="46">
        <v>129.79</v>
      </c>
      <c r="W21" s="46">
        <v>129.79</v>
      </c>
      <c r="X21" s="46">
        <v>129.79</v>
      </c>
      <c r="Y21" s="46">
        <v>129.79</v>
      </c>
      <c r="Z21" s="46">
        <v>129.79</v>
      </c>
      <c r="AA21" s="46">
        <f t="shared" si="1"/>
        <v>129.79</v>
      </c>
      <c r="AB21" s="1">
        <v>126.46</v>
      </c>
      <c r="AC21" s="1">
        <v>126.46</v>
      </c>
      <c r="AD21" s="1">
        <v>126.46</v>
      </c>
      <c r="AE21" s="1">
        <v>126.46</v>
      </c>
      <c r="AF21" s="1">
        <v>129.79</v>
      </c>
      <c r="AG21" s="1">
        <v>124.11</v>
      </c>
      <c r="AH21" s="1">
        <v>124.11</v>
      </c>
      <c r="AI21" s="1">
        <v>124.11</v>
      </c>
      <c r="AJ21" s="1">
        <v>124.12</v>
      </c>
      <c r="AK21" s="1">
        <v>124.12</v>
      </c>
      <c r="AL21" s="1">
        <v>124.11</v>
      </c>
      <c r="AM21" s="1">
        <v>124.11</v>
      </c>
      <c r="AN21" s="46">
        <f t="shared" si="2"/>
        <v>125.3683333333333</v>
      </c>
      <c r="AO21" s="52">
        <v>124.11</v>
      </c>
      <c r="AP21" s="53">
        <v>122.07</v>
      </c>
      <c r="AQ21" s="1">
        <v>122.07</v>
      </c>
      <c r="AR21" s="53">
        <v>122.07</v>
      </c>
      <c r="AS21" s="53">
        <v>122.07</v>
      </c>
      <c r="AT21" s="46">
        <v>122.07</v>
      </c>
      <c r="AU21" s="46">
        <v>122.07</v>
      </c>
      <c r="AV21" s="1">
        <v>122.07</v>
      </c>
      <c r="AW21" s="1">
        <v>122.07</v>
      </c>
      <c r="AX21" s="46">
        <v>122.07</v>
      </c>
      <c r="AY21" s="46">
        <v>122.07</v>
      </c>
      <c r="AZ21" s="46">
        <v>122.07</v>
      </c>
      <c r="BA21" s="86">
        <f t="shared" si="3"/>
        <v>122.23999999999997</v>
      </c>
      <c r="BB21" s="46">
        <v>122.07</v>
      </c>
      <c r="BC21" s="46">
        <v>122.07</v>
      </c>
      <c r="BD21" s="46">
        <v>122.07</v>
      </c>
      <c r="BE21" s="46">
        <v>122.07</v>
      </c>
      <c r="BF21" s="46">
        <v>122.07</v>
      </c>
      <c r="BG21" s="46">
        <v>122.07</v>
      </c>
      <c r="BH21" s="46">
        <v>122.07</v>
      </c>
      <c r="BI21" s="46">
        <v>122.07</v>
      </c>
      <c r="BJ21" s="1">
        <v>122.07</v>
      </c>
      <c r="BK21" s="1">
        <v>122.07</v>
      </c>
      <c r="BL21" s="1">
        <v>122.07</v>
      </c>
      <c r="BM21" s="1">
        <v>122.07</v>
      </c>
      <c r="BN21" s="86">
        <f t="shared" si="4"/>
        <v>122.06999999999995</v>
      </c>
      <c r="BO21" s="46">
        <v>122.07</v>
      </c>
      <c r="BP21" s="46">
        <v>122.07</v>
      </c>
      <c r="BQ21" s="46">
        <v>122.07</v>
      </c>
      <c r="BR21" s="46">
        <v>122.07</v>
      </c>
      <c r="BS21" s="46">
        <v>122.07</v>
      </c>
      <c r="BT21" s="46">
        <v>122.07</v>
      </c>
      <c r="BU21" s="46">
        <v>122.07</v>
      </c>
      <c r="BV21" s="46">
        <v>122.07</v>
      </c>
      <c r="BW21" s="46">
        <v>122.07</v>
      </c>
      <c r="BX21" s="46">
        <v>122.07</v>
      </c>
      <c r="BY21" s="46">
        <v>122.07</v>
      </c>
      <c r="BZ21" s="46">
        <f>VLOOKUP($A21,'[1]Data For Table'!$A$5:$B$61,2,FALSE)</f>
        <v>122.07</v>
      </c>
      <c r="CA21" s="46">
        <f t="shared" si="5"/>
        <v>122.06999999999995</v>
      </c>
      <c r="CB21" s="1"/>
    </row>
    <row r="22" spans="1:80" x14ac:dyDescent="0.25">
      <c r="A22" s="1" t="s">
        <v>22</v>
      </c>
      <c r="B22" s="1">
        <v>102.22</v>
      </c>
      <c r="C22" s="1">
        <v>102.22</v>
      </c>
      <c r="D22" s="1">
        <v>102.22</v>
      </c>
      <c r="E22" s="1">
        <v>102.22</v>
      </c>
      <c r="F22" s="1">
        <v>102.22</v>
      </c>
      <c r="G22" s="1">
        <v>102.22</v>
      </c>
      <c r="H22" s="1">
        <v>102.22</v>
      </c>
      <c r="I22" s="1">
        <v>102.22</v>
      </c>
      <c r="J22" s="1">
        <v>113.75</v>
      </c>
      <c r="K22" s="1">
        <v>113.75</v>
      </c>
      <c r="L22" s="1">
        <v>113.75</v>
      </c>
      <c r="M22" s="47">
        <v>113.74999999999999</v>
      </c>
      <c r="N22" s="46">
        <f t="shared" si="0"/>
        <v>106.06333333333335</v>
      </c>
      <c r="O22" s="46">
        <v>124.1</v>
      </c>
      <c r="P22" s="46">
        <v>124.1</v>
      </c>
      <c r="Q22" s="46">
        <v>124.1</v>
      </c>
      <c r="R22" s="46">
        <v>124.1</v>
      </c>
      <c r="S22" s="46">
        <v>124.1</v>
      </c>
      <c r="T22" s="46">
        <v>121.47</v>
      </c>
      <c r="U22" s="46">
        <v>121.47</v>
      </c>
      <c r="V22" s="46">
        <v>121.47</v>
      </c>
      <c r="W22" s="46">
        <v>121.47</v>
      </c>
      <c r="X22" s="46">
        <v>121.47</v>
      </c>
      <c r="Y22" s="46">
        <v>121.47</v>
      </c>
      <c r="Z22" s="46">
        <v>121.47</v>
      </c>
      <c r="AA22" s="46">
        <f t="shared" si="1"/>
        <v>122.56583333333334</v>
      </c>
      <c r="AB22" s="1">
        <v>126.17</v>
      </c>
      <c r="AC22" s="1">
        <v>126.17</v>
      </c>
      <c r="AD22" s="1">
        <v>126.17</v>
      </c>
      <c r="AE22" s="1">
        <v>126.17</v>
      </c>
      <c r="AF22" s="1">
        <v>126.17</v>
      </c>
      <c r="AG22" s="1">
        <v>126.17</v>
      </c>
      <c r="AH22" s="1">
        <v>126.17</v>
      </c>
      <c r="AI22" s="1">
        <v>126.17</v>
      </c>
      <c r="AJ22" s="1">
        <v>126.17</v>
      </c>
      <c r="AK22" s="1">
        <v>126.17</v>
      </c>
      <c r="AL22" s="1">
        <v>126.17</v>
      </c>
      <c r="AM22" s="1">
        <v>126.17</v>
      </c>
      <c r="AN22" s="46">
        <f t="shared" si="2"/>
        <v>126.17000000000002</v>
      </c>
      <c r="AO22" s="52">
        <v>122.66999999999999</v>
      </c>
      <c r="AP22" s="53">
        <v>122.66999999999999</v>
      </c>
      <c r="AQ22" s="1">
        <v>122.66999999999999</v>
      </c>
      <c r="AR22" s="53">
        <v>122.66999999999999</v>
      </c>
      <c r="AS22" s="53">
        <v>122.66999999999999</v>
      </c>
      <c r="AT22" s="46">
        <v>122.66999999999999</v>
      </c>
      <c r="AU22" s="46">
        <v>122.66999999999999</v>
      </c>
      <c r="AV22" s="1">
        <v>122.66999999999999</v>
      </c>
      <c r="AW22" s="1">
        <v>122.66999999999999</v>
      </c>
      <c r="AX22" s="46">
        <v>127.16000000000001</v>
      </c>
      <c r="AY22" s="46">
        <v>127.16000000000001</v>
      </c>
      <c r="AZ22" s="46">
        <v>127.16000000000001</v>
      </c>
      <c r="BA22" s="86">
        <f t="shared" si="3"/>
        <v>123.7925</v>
      </c>
      <c r="BB22" s="46">
        <v>125.79</v>
      </c>
      <c r="BC22" s="46">
        <v>125.79</v>
      </c>
      <c r="BD22" s="46">
        <v>122.46000000000001</v>
      </c>
      <c r="BE22" s="46">
        <v>126.53</v>
      </c>
      <c r="BF22" s="46">
        <v>126.53</v>
      </c>
      <c r="BG22" s="46">
        <v>126.53</v>
      </c>
      <c r="BH22" s="46">
        <v>116.61</v>
      </c>
      <c r="BI22" s="46">
        <v>116.61</v>
      </c>
      <c r="BJ22" s="1">
        <v>116.61</v>
      </c>
      <c r="BK22" s="1">
        <v>116.61</v>
      </c>
      <c r="BL22" s="1">
        <v>116.61</v>
      </c>
      <c r="BM22" s="1">
        <v>116.61</v>
      </c>
      <c r="BN22" s="86">
        <f t="shared" si="4"/>
        <v>121.10749999999997</v>
      </c>
      <c r="BO22" s="46">
        <v>118.88</v>
      </c>
      <c r="BP22" s="46">
        <v>118.88</v>
      </c>
      <c r="BQ22" s="46">
        <v>118.88</v>
      </c>
      <c r="BR22" s="46">
        <v>118.88</v>
      </c>
      <c r="BS22" s="46">
        <v>118.88</v>
      </c>
      <c r="BT22" s="46">
        <v>118.88</v>
      </c>
      <c r="BU22" s="46">
        <v>118.88</v>
      </c>
      <c r="BV22" s="46">
        <v>118.88</v>
      </c>
      <c r="BW22" s="46">
        <v>118.88</v>
      </c>
      <c r="BX22" s="46">
        <v>118.88</v>
      </c>
      <c r="BY22" s="46">
        <v>118.88</v>
      </c>
      <c r="BZ22" s="46">
        <f>VLOOKUP($A22,'[1]Data For Table'!$A$5:$B$61,2,FALSE)</f>
        <v>118.88</v>
      </c>
      <c r="CA22" s="46">
        <f t="shared" si="5"/>
        <v>118.88000000000004</v>
      </c>
      <c r="CB22" s="1"/>
    </row>
    <row r="23" spans="1:80" x14ac:dyDescent="0.25">
      <c r="A23" s="1" t="s">
        <v>20</v>
      </c>
      <c r="B23" s="46">
        <v>120.43076622</v>
      </c>
      <c r="C23" s="46">
        <v>119.90768930999999</v>
      </c>
      <c r="D23" s="46">
        <v>122.39999694000001</v>
      </c>
      <c r="E23" s="46">
        <v>122.71794565</v>
      </c>
      <c r="F23" s="46">
        <v>122.73845847</v>
      </c>
      <c r="G23" s="46">
        <v>122.79999693000001</v>
      </c>
      <c r="H23" s="46">
        <v>123.06666358999999</v>
      </c>
      <c r="I23" s="46">
        <v>122.72820206</v>
      </c>
      <c r="J23" s="46">
        <v>122.54358668</v>
      </c>
      <c r="K23" s="46">
        <v>131.98974028999999</v>
      </c>
      <c r="L23" s="46">
        <v>132.45127873999999</v>
      </c>
      <c r="M23" s="47">
        <v>132.84102232000001</v>
      </c>
      <c r="N23" s="46">
        <f t="shared" si="0"/>
        <v>124.71794559999999</v>
      </c>
      <c r="O23" s="46">
        <v>134.27000000000001</v>
      </c>
      <c r="P23" s="46">
        <v>134.66</v>
      </c>
      <c r="Q23" s="46">
        <v>139.83000000000001</v>
      </c>
      <c r="R23" s="46">
        <v>139.83000000000001</v>
      </c>
      <c r="S23" s="46">
        <v>140.02000000000001</v>
      </c>
      <c r="T23" s="46">
        <v>140.72999999999999</v>
      </c>
      <c r="U23" s="46">
        <v>140.72999999999999</v>
      </c>
      <c r="V23" s="46">
        <v>141.34</v>
      </c>
      <c r="W23" s="46">
        <v>141.29</v>
      </c>
      <c r="X23" s="46">
        <v>141.09</v>
      </c>
      <c r="Y23" s="46">
        <v>133.41999999999999</v>
      </c>
      <c r="Z23" s="46">
        <v>133.1</v>
      </c>
      <c r="AA23" s="46">
        <f t="shared" si="1"/>
        <v>138.35916666666665</v>
      </c>
      <c r="AB23" s="1">
        <v>133.13</v>
      </c>
      <c r="AC23" s="1">
        <v>132.61000000000001</v>
      </c>
      <c r="AD23" s="1">
        <v>125.85</v>
      </c>
      <c r="AE23" s="1">
        <v>124.94</v>
      </c>
      <c r="AF23" s="1">
        <v>124.85</v>
      </c>
      <c r="AG23" s="1">
        <v>125.13</v>
      </c>
      <c r="AH23" s="1">
        <v>125.15</v>
      </c>
      <c r="AI23" s="1">
        <v>124.77</v>
      </c>
      <c r="AJ23" s="1">
        <v>125.08</v>
      </c>
      <c r="AK23" s="1">
        <v>124.98</v>
      </c>
      <c r="AL23" s="1">
        <v>124.98</v>
      </c>
      <c r="AM23" s="1">
        <v>125.52</v>
      </c>
      <c r="AN23" s="46">
        <f t="shared" si="2"/>
        <v>126.41583333333334</v>
      </c>
      <c r="AO23" s="52">
        <v>128.47800000000001</v>
      </c>
      <c r="AP23" s="53">
        <v>129.1</v>
      </c>
      <c r="AQ23" s="1">
        <v>125.35599999999999</v>
      </c>
      <c r="AR23" s="53">
        <v>125.35599999999999</v>
      </c>
      <c r="AS23" s="53">
        <v>125.37599999999999</v>
      </c>
      <c r="AT23" s="46">
        <v>125.02999999999999</v>
      </c>
      <c r="AU23" s="46">
        <v>124.676</v>
      </c>
      <c r="AV23" s="46">
        <v>124.16399999999999</v>
      </c>
      <c r="AW23" s="46">
        <v>124.95399999999999</v>
      </c>
      <c r="AX23" s="46">
        <v>125.07599999999999</v>
      </c>
      <c r="AY23" s="46">
        <v>127.087</v>
      </c>
      <c r="AZ23" s="46">
        <v>127.74199999999999</v>
      </c>
      <c r="BA23" s="86">
        <f t="shared" si="3"/>
        <v>126.03291666666667</v>
      </c>
      <c r="BB23" s="46">
        <v>129.85499999999999</v>
      </c>
      <c r="BC23" s="46">
        <v>129.88799999999998</v>
      </c>
      <c r="BD23" s="46">
        <v>126.82199999999999</v>
      </c>
      <c r="BE23" s="46">
        <v>127.85599999999999</v>
      </c>
      <c r="BF23" s="46">
        <v>129.767</v>
      </c>
      <c r="BG23" s="46">
        <v>131.155</v>
      </c>
      <c r="BH23" s="46">
        <v>131.256</v>
      </c>
      <c r="BI23" s="46">
        <v>130.44</v>
      </c>
      <c r="BJ23" s="1">
        <v>130.30000000000001</v>
      </c>
      <c r="BK23" s="1">
        <v>127.96599999999999</v>
      </c>
      <c r="BL23" s="1">
        <v>127.96599999999999</v>
      </c>
      <c r="BM23" s="1">
        <v>124.913</v>
      </c>
      <c r="BN23" s="86">
        <f t="shared" si="4"/>
        <v>129.0153333333333</v>
      </c>
      <c r="BO23" s="46">
        <v>126.547</v>
      </c>
      <c r="BP23" s="46">
        <v>126.75099999999999</v>
      </c>
      <c r="BQ23" s="46">
        <v>131.51199999999997</v>
      </c>
      <c r="BR23" s="46">
        <v>131.191</v>
      </c>
      <c r="BS23" s="46"/>
      <c r="BT23" s="46"/>
      <c r="BU23" s="46"/>
      <c r="BV23" s="46"/>
      <c r="BW23" s="46"/>
      <c r="BX23" s="46"/>
      <c r="BY23" s="46"/>
      <c r="BZ23" s="46"/>
      <c r="CA23" s="46">
        <f t="shared" si="5"/>
        <v>129.00024999999999</v>
      </c>
      <c r="CB23" s="1"/>
    </row>
    <row r="24" spans="1:80" x14ac:dyDescent="0.25">
      <c r="A24" s="1" t="s">
        <v>114</v>
      </c>
      <c r="B24" s="1">
        <v>108.11</v>
      </c>
      <c r="C24" s="1">
        <v>108.11</v>
      </c>
      <c r="D24" s="1">
        <v>108.11</v>
      </c>
      <c r="E24" s="1">
        <v>108.11</v>
      </c>
      <c r="F24" s="1">
        <v>108.11</v>
      </c>
      <c r="G24" s="1">
        <v>108.11</v>
      </c>
      <c r="H24" s="1">
        <v>108.11</v>
      </c>
      <c r="I24" s="1">
        <v>110.59</v>
      </c>
      <c r="J24" s="1">
        <v>110.59</v>
      </c>
      <c r="K24" s="1">
        <v>110.59</v>
      </c>
      <c r="L24" s="1">
        <v>110.59</v>
      </c>
      <c r="M24" s="47">
        <v>110.59000000000002</v>
      </c>
      <c r="N24" s="46">
        <f t="shared" si="0"/>
        <v>109.14333333333332</v>
      </c>
      <c r="O24" s="46">
        <v>137.87</v>
      </c>
      <c r="P24" s="46">
        <v>137.87</v>
      </c>
      <c r="Q24" s="46">
        <v>137.87</v>
      </c>
      <c r="R24" s="46">
        <v>122.79</v>
      </c>
      <c r="S24" s="46">
        <v>122.79</v>
      </c>
      <c r="T24" s="46">
        <v>122.79</v>
      </c>
      <c r="U24" s="46">
        <v>122.79</v>
      </c>
      <c r="V24" s="46">
        <v>127.31</v>
      </c>
      <c r="W24" s="46">
        <v>127.31</v>
      </c>
      <c r="X24" s="46">
        <v>127.31</v>
      </c>
      <c r="Y24" s="46">
        <v>127.31</v>
      </c>
      <c r="Z24" s="46">
        <v>127.31</v>
      </c>
      <c r="AA24" s="46">
        <f t="shared" si="1"/>
        <v>128.4433333333333</v>
      </c>
      <c r="AB24" s="1">
        <v>127.32</v>
      </c>
      <c r="AC24" s="1">
        <v>126.9</v>
      </c>
      <c r="AD24" s="1">
        <v>126.9</v>
      </c>
      <c r="AE24" s="1">
        <v>126.9</v>
      </c>
      <c r="AF24" s="1">
        <v>126.9</v>
      </c>
      <c r="AG24" s="1">
        <v>126.9</v>
      </c>
      <c r="AH24" s="1">
        <v>126.9</v>
      </c>
      <c r="AI24" s="1">
        <v>126.9</v>
      </c>
      <c r="AJ24" s="1">
        <v>126.9</v>
      </c>
      <c r="AK24" s="1">
        <v>126.9</v>
      </c>
      <c r="AL24" s="1">
        <v>126.9</v>
      </c>
      <c r="AM24" s="1">
        <v>126.9</v>
      </c>
      <c r="AN24" s="46">
        <f t="shared" si="2"/>
        <v>126.93500000000002</v>
      </c>
      <c r="AO24" s="52">
        <v>119.34</v>
      </c>
      <c r="AP24" s="53">
        <v>119.34</v>
      </c>
      <c r="AQ24" s="1">
        <v>119.34</v>
      </c>
      <c r="AR24" s="53">
        <v>119.34</v>
      </c>
      <c r="AS24" s="53">
        <v>119.34</v>
      </c>
      <c r="AT24" s="46">
        <v>119.34</v>
      </c>
      <c r="AU24" s="46">
        <v>119.34</v>
      </c>
      <c r="AV24" s="1">
        <v>119.34</v>
      </c>
      <c r="AW24" s="1">
        <v>119.34</v>
      </c>
      <c r="AX24" s="46">
        <v>119.34</v>
      </c>
      <c r="AY24" s="46">
        <v>119.34</v>
      </c>
      <c r="AZ24" s="46">
        <v>119.34</v>
      </c>
      <c r="BA24" s="86">
        <f t="shared" si="3"/>
        <v>119.33999999999999</v>
      </c>
      <c r="BB24" s="46">
        <v>123.19</v>
      </c>
      <c r="BC24" s="46">
        <v>123.19</v>
      </c>
      <c r="BD24" s="46">
        <v>123.19</v>
      </c>
      <c r="BE24" s="46">
        <v>123.19</v>
      </c>
      <c r="BF24" s="46">
        <v>123.19</v>
      </c>
      <c r="BG24" s="46">
        <v>123.19</v>
      </c>
      <c r="BH24" s="46">
        <v>123.19</v>
      </c>
      <c r="BI24" s="46">
        <v>123.19</v>
      </c>
      <c r="BJ24" s="1">
        <v>123.19</v>
      </c>
      <c r="BK24" s="1">
        <v>123.19</v>
      </c>
      <c r="BL24" s="1">
        <v>123.19</v>
      </c>
      <c r="BM24" s="1">
        <v>123.19</v>
      </c>
      <c r="BN24" s="86">
        <f t="shared" si="4"/>
        <v>123.19000000000004</v>
      </c>
      <c r="BO24" s="46">
        <v>116.06</v>
      </c>
      <c r="BP24" s="46">
        <v>116.06</v>
      </c>
      <c r="BQ24" s="46">
        <v>116.06</v>
      </c>
      <c r="BR24" s="46">
        <v>116.06</v>
      </c>
      <c r="BS24" s="46">
        <v>116.06</v>
      </c>
      <c r="BT24" s="46">
        <v>116.06</v>
      </c>
      <c r="BU24" s="46">
        <v>116.06</v>
      </c>
      <c r="BV24" s="46">
        <v>116.06</v>
      </c>
      <c r="BW24" s="46">
        <v>116.06</v>
      </c>
      <c r="BX24" s="46">
        <v>116.06</v>
      </c>
      <c r="BY24" s="46">
        <v>116.06</v>
      </c>
      <c r="BZ24" s="46">
        <f>VLOOKUP($A24,'[1]Data For Table'!$A$5:$B$61,2,FALSE)</f>
        <v>116.06</v>
      </c>
      <c r="CA24" s="46">
        <f t="shared" si="5"/>
        <v>116.05999999999996</v>
      </c>
      <c r="CB24" s="1"/>
    </row>
    <row r="25" spans="1:80" x14ac:dyDescent="0.25">
      <c r="A25" s="1" t="s">
        <v>26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47"/>
      <c r="N25" s="46"/>
      <c r="O25" s="46">
        <v>126.4201564691235</v>
      </c>
      <c r="P25" s="46">
        <v>126.4201564691235</v>
      </c>
      <c r="Q25" s="46">
        <v>126.4201564691235</v>
      </c>
      <c r="R25" s="46">
        <v>126.4201564691235</v>
      </c>
      <c r="S25" s="46">
        <v>126.4201564691235</v>
      </c>
      <c r="T25" s="46">
        <v>126.4201564691235</v>
      </c>
      <c r="U25" s="46">
        <v>126.4201564691235</v>
      </c>
      <c r="V25" s="46">
        <v>126.4201564691235</v>
      </c>
      <c r="W25" s="46">
        <v>126.4201564691235</v>
      </c>
      <c r="X25" s="46">
        <v>127.04</v>
      </c>
      <c r="Y25" s="46">
        <v>127.04</v>
      </c>
      <c r="Z25" s="46">
        <v>127.04</v>
      </c>
      <c r="AA25" s="46">
        <f t="shared" si="1"/>
        <v>126.57511735184262</v>
      </c>
      <c r="AB25" s="1">
        <v>127.04</v>
      </c>
      <c r="AC25" s="1">
        <v>127.04</v>
      </c>
      <c r="AD25" s="1">
        <v>127.04</v>
      </c>
      <c r="AE25" s="1">
        <v>127.04</v>
      </c>
      <c r="AF25" s="1">
        <v>127.04</v>
      </c>
      <c r="AG25" s="1">
        <v>127.04</v>
      </c>
      <c r="AH25" s="1">
        <v>127.04</v>
      </c>
      <c r="AI25" s="1">
        <v>127.04</v>
      </c>
      <c r="AJ25" s="1">
        <v>127.04</v>
      </c>
      <c r="AK25" s="1">
        <v>128.13</v>
      </c>
      <c r="AL25" s="1">
        <v>128.13</v>
      </c>
      <c r="AM25" s="1">
        <v>128.13</v>
      </c>
      <c r="AN25" s="46">
        <f t="shared" si="2"/>
        <v>127.3125</v>
      </c>
      <c r="AO25" s="52">
        <v>128.13</v>
      </c>
      <c r="AP25" s="53">
        <v>128.13</v>
      </c>
      <c r="AQ25" s="1">
        <v>128.13</v>
      </c>
      <c r="AR25" s="53">
        <v>128.13</v>
      </c>
      <c r="AS25" s="53">
        <v>128.13</v>
      </c>
      <c r="AT25" s="46">
        <v>121.2</v>
      </c>
      <c r="AU25" s="46">
        <v>121.2</v>
      </c>
      <c r="AV25" s="1">
        <v>121.2</v>
      </c>
      <c r="AW25" s="1">
        <v>121.2</v>
      </c>
      <c r="AX25" s="46">
        <v>124.92</v>
      </c>
      <c r="AY25" s="46">
        <v>124.92</v>
      </c>
      <c r="AZ25" s="46">
        <v>124.92</v>
      </c>
      <c r="BA25" s="86">
        <f t="shared" si="3"/>
        <v>125.01750000000003</v>
      </c>
      <c r="BB25" s="46">
        <v>124.92</v>
      </c>
      <c r="BC25" s="46">
        <v>124.92</v>
      </c>
      <c r="BD25" s="46">
        <v>124.92</v>
      </c>
      <c r="BE25" s="46">
        <v>117.42999999999999</v>
      </c>
      <c r="BF25" s="46">
        <v>117.42999999999999</v>
      </c>
      <c r="BG25" s="46">
        <v>117.42999999999999</v>
      </c>
      <c r="BH25" s="46">
        <v>117.42999999999999</v>
      </c>
      <c r="BI25" s="46">
        <v>117.42999999999999</v>
      </c>
      <c r="BJ25" s="1">
        <v>117.42999999999999</v>
      </c>
      <c r="BK25" s="1">
        <v>122.5</v>
      </c>
      <c r="BL25" s="1">
        <v>122.5</v>
      </c>
      <c r="BM25" s="1">
        <v>122.5</v>
      </c>
      <c r="BN25" s="86">
        <f t="shared" si="4"/>
        <v>120.57</v>
      </c>
      <c r="BO25" s="46">
        <v>122.5</v>
      </c>
      <c r="BP25" s="46">
        <v>122.5</v>
      </c>
      <c r="BQ25" s="46">
        <v>122.5</v>
      </c>
      <c r="BR25" s="46">
        <v>122.5</v>
      </c>
      <c r="BS25" s="46">
        <v>122.5</v>
      </c>
      <c r="BT25" s="46">
        <v>122.5</v>
      </c>
      <c r="BU25" s="46">
        <v>122.5</v>
      </c>
      <c r="BV25" s="46">
        <v>122.5</v>
      </c>
      <c r="BW25" s="46">
        <v>125.49</v>
      </c>
      <c r="BX25" s="46">
        <v>125.49</v>
      </c>
      <c r="BY25" s="46">
        <v>125.49</v>
      </c>
      <c r="BZ25" s="46">
        <f>VLOOKUP($A25,'[1]Data For Table'!$A$5:$B$61,2,FALSE)</f>
        <v>125.49</v>
      </c>
      <c r="CA25" s="46">
        <f t="shared" si="5"/>
        <v>123.49666666666667</v>
      </c>
      <c r="CB25" s="1"/>
    </row>
    <row r="26" spans="1:80" x14ac:dyDescent="0.25">
      <c r="A26" s="1" t="s">
        <v>25</v>
      </c>
      <c r="B26" s="1">
        <v>104.47</v>
      </c>
      <c r="C26" s="1">
        <v>104.47</v>
      </c>
      <c r="D26" s="1">
        <v>104.47</v>
      </c>
      <c r="E26" s="1">
        <v>104.47</v>
      </c>
      <c r="F26" s="1">
        <v>104.47</v>
      </c>
      <c r="G26" s="1">
        <v>104.47</v>
      </c>
      <c r="H26" s="1">
        <v>104.47</v>
      </c>
      <c r="I26" s="1">
        <v>104.47</v>
      </c>
      <c r="J26" s="1">
        <v>104.47</v>
      </c>
      <c r="K26" s="1">
        <v>108.35</v>
      </c>
      <c r="L26" s="1">
        <v>108.35</v>
      </c>
      <c r="M26" s="47">
        <v>111.13</v>
      </c>
      <c r="N26" s="46">
        <f t="shared" si="0"/>
        <v>105.67166666666667</v>
      </c>
      <c r="O26" s="46">
        <v>111.13</v>
      </c>
      <c r="P26" s="46">
        <v>111.13</v>
      </c>
      <c r="Q26" s="46">
        <v>127.81</v>
      </c>
      <c r="R26" s="46">
        <v>127.81</v>
      </c>
      <c r="S26" s="46">
        <v>127.81</v>
      </c>
      <c r="T26" s="46">
        <v>127.81</v>
      </c>
      <c r="U26" s="46">
        <v>127.81</v>
      </c>
      <c r="V26" s="46">
        <v>127.81</v>
      </c>
      <c r="W26" s="46">
        <v>127.81</v>
      </c>
      <c r="X26" s="46">
        <v>127.81</v>
      </c>
      <c r="Y26" s="46">
        <v>127.81</v>
      </c>
      <c r="Z26" s="46">
        <v>127.81</v>
      </c>
      <c r="AA26" s="46">
        <f t="shared" si="1"/>
        <v>125.02999999999997</v>
      </c>
      <c r="AB26" s="1">
        <v>127.81</v>
      </c>
      <c r="AC26" s="1">
        <v>127.81</v>
      </c>
      <c r="AD26" s="1">
        <v>127.81</v>
      </c>
      <c r="AE26" s="1">
        <v>127.81</v>
      </c>
      <c r="AF26" s="1">
        <v>127.81</v>
      </c>
      <c r="AG26" s="1">
        <v>127.81</v>
      </c>
      <c r="AH26" s="1">
        <v>127.81</v>
      </c>
      <c r="AI26" s="1">
        <v>127.81</v>
      </c>
      <c r="AJ26" s="1">
        <v>127.81</v>
      </c>
      <c r="AK26" s="1">
        <v>127.81</v>
      </c>
      <c r="AL26" s="1">
        <v>127.81</v>
      </c>
      <c r="AM26" s="1">
        <v>127.81</v>
      </c>
      <c r="AN26" s="46">
        <f t="shared" si="2"/>
        <v>127.80999999999996</v>
      </c>
      <c r="AO26" s="52">
        <v>127.81</v>
      </c>
      <c r="AP26" s="53">
        <v>127.81</v>
      </c>
      <c r="AQ26" s="1">
        <v>127.81</v>
      </c>
      <c r="AR26" s="53">
        <v>127.81</v>
      </c>
      <c r="AS26" s="53">
        <v>127.81</v>
      </c>
      <c r="AT26" s="46">
        <v>127.81</v>
      </c>
      <c r="AU26" s="46">
        <v>127.81</v>
      </c>
      <c r="AV26" s="1">
        <v>127.81</v>
      </c>
      <c r="AW26" s="1">
        <v>127.81</v>
      </c>
      <c r="AX26" s="46">
        <v>127.81</v>
      </c>
      <c r="AY26" s="46">
        <v>127.81</v>
      </c>
      <c r="AZ26" s="46">
        <v>127.81</v>
      </c>
      <c r="BA26" s="86">
        <f t="shared" si="3"/>
        <v>127.80999999999996</v>
      </c>
      <c r="BB26" s="46">
        <v>127.81</v>
      </c>
      <c r="BC26" s="46">
        <v>127.81</v>
      </c>
      <c r="BD26" s="46">
        <v>122.66999999999999</v>
      </c>
      <c r="BE26" s="46">
        <v>122.66999999999999</v>
      </c>
      <c r="BF26" s="46">
        <v>122.66999999999999</v>
      </c>
      <c r="BG26" s="46">
        <v>122.66999999999999</v>
      </c>
      <c r="BH26" s="46">
        <v>122.66999999999999</v>
      </c>
      <c r="BI26" s="46">
        <v>122.66999999999999</v>
      </c>
      <c r="BJ26" s="1">
        <v>122.66999999999999</v>
      </c>
      <c r="BK26" s="1">
        <v>116.73</v>
      </c>
      <c r="BL26" s="1">
        <v>116.73</v>
      </c>
      <c r="BM26" s="1">
        <v>116.73</v>
      </c>
      <c r="BN26" s="86">
        <f t="shared" si="4"/>
        <v>122.04166666666664</v>
      </c>
      <c r="BO26" s="46">
        <v>116.73</v>
      </c>
      <c r="BP26" s="46">
        <v>116.73</v>
      </c>
      <c r="BQ26" s="46">
        <v>116.73</v>
      </c>
      <c r="BR26" s="46">
        <v>116.73</v>
      </c>
      <c r="BS26" s="46">
        <v>116.73</v>
      </c>
      <c r="BT26" s="46">
        <v>116.73</v>
      </c>
      <c r="BU26" s="46">
        <v>116.73</v>
      </c>
      <c r="BV26" s="46">
        <v>116.73</v>
      </c>
      <c r="BW26" s="46">
        <v>116.73</v>
      </c>
      <c r="BX26" s="46">
        <v>116.73</v>
      </c>
      <c r="BY26" s="46">
        <v>116.73</v>
      </c>
      <c r="BZ26" s="46">
        <f>VLOOKUP($A26,'[1]Data For Table'!$A$5:$B$61,2,FALSE)</f>
        <v>116.73</v>
      </c>
      <c r="CA26" s="46">
        <f t="shared" si="5"/>
        <v>116.73</v>
      </c>
      <c r="CB26" s="1"/>
    </row>
    <row r="27" spans="1:80" x14ac:dyDescent="0.25">
      <c r="A27" s="1" t="s">
        <v>31</v>
      </c>
      <c r="B27" s="1">
        <v>111.59</v>
      </c>
      <c r="C27" s="1">
        <v>109.54</v>
      </c>
      <c r="D27" s="1">
        <v>107.49</v>
      </c>
      <c r="E27" s="1">
        <v>109.54</v>
      </c>
      <c r="F27" s="1">
        <v>115.69</v>
      </c>
      <c r="G27" s="1">
        <v>131.08000000000001</v>
      </c>
      <c r="H27" s="1">
        <v>133.13</v>
      </c>
      <c r="I27" s="1">
        <v>136.21</v>
      </c>
      <c r="J27" s="1">
        <v>136.21</v>
      </c>
      <c r="K27" s="1">
        <v>134.80000000000001</v>
      </c>
      <c r="L27" s="1">
        <v>134.80000000000001</v>
      </c>
      <c r="M27" s="47">
        <v>138.26000000000002</v>
      </c>
      <c r="N27" s="46">
        <f t="shared" si="0"/>
        <v>124.86166666666666</v>
      </c>
      <c r="O27" s="46">
        <v>137.22999999999999</v>
      </c>
      <c r="P27" s="46">
        <v>135.18</v>
      </c>
      <c r="Q27" s="46">
        <v>129.03</v>
      </c>
      <c r="R27" s="46">
        <v>121.33</v>
      </c>
      <c r="S27" s="46">
        <v>121.33</v>
      </c>
      <c r="T27" s="46">
        <v>130.05000000000001</v>
      </c>
      <c r="U27" s="46">
        <v>130.05000000000001</v>
      </c>
      <c r="V27" s="46">
        <v>123.38</v>
      </c>
      <c r="W27" s="46">
        <v>123.38</v>
      </c>
      <c r="X27" s="46">
        <v>121.33</v>
      </c>
      <c r="Y27" s="46">
        <v>120.82</v>
      </c>
      <c r="Z27" s="46">
        <v>119.79</v>
      </c>
      <c r="AA27" s="46">
        <f t="shared" si="1"/>
        <v>126.07499999999999</v>
      </c>
      <c r="AB27" s="1">
        <v>132.31</v>
      </c>
      <c r="AC27" s="1">
        <v>129.22999999999999</v>
      </c>
      <c r="AD27" s="1">
        <v>128.21</v>
      </c>
      <c r="AE27" s="1">
        <v>124.1</v>
      </c>
      <c r="AF27" s="1">
        <v>124.1</v>
      </c>
      <c r="AG27" s="1">
        <v>124.1</v>
      </c>
      <c r="AH27" s="1">
        <v>125.13</v>
      </c>
      <c r="AI27" s="1">
        <v>130.26</v>
      </c>
      <c r="AJ27" s="1">
        <v>130.26</v>
      </c>
      <c r="AK27" s="1">
        <v>130.26</v>
      </c>
      <c r="AL27" s="1">
        <v>129.22999999999999</v>
      </c>
      <c r="AM27" s="1">
        <v>129.22999999999999</v>
      </c>
      <c r="AN27" s="46">
        <f t="shared" si="2"/>
        <v>128.035</v>
      </c>
      <c r="AO27" s="52">
        <v>128.21</v>
      </c>
      <c r="AP27" s="53">
        <v>128.21</v>
      </c>
      <c r="AQ27" s="1">
        <v>128.21</v>
      </c>
      <c r="AR27" s="53">
        <v>128.21</v>
      </c>
      <c r="AS27" s="53">
        <v>128.21</v>
      </c>
      <c r="AT27" s="46">
        <v>128.21</v>
      </c>
      <c r="AU27" s="46">
        <v>128.21</v>
      </c>
      <c r="AV27" s="1">
        <v>128.21</v>
      </c>
      <c r="AW27" s="1">
        <v>128.21</v>
      </c>
      <c r="AX27" s="46">
        <v>128.21</v>
      </c>
      <c r="AY27" s="46">
        <v>128.21</v>
      </c>
      <c r="AZ27" s="46">
        <v>127.18</v>
      </c>
      <c r="BA27" s="86">
        <f t="shared" si="3"/>
        <v>128.1241666666667</v>
      </c>
      <c r="BB27" s="46">
        <v>127.18</v>
      </c>
      <c r="BC27" s="46">
        <v>126.15</v>
      </c>
      <c r="BD27" s="46">
        <v>124.1</v>
      </c>
      <c r="BE27" s="46">
        <v>124.1</v>
      </c>
      <c r="BF27" s="46">
        <v>124.1</v>
      </c>
      <c r="BG27" s="46">
        <v>124.1</v>
      </c>
      <c r="BH27" s="46">
        <v>123.08</v>
      </c>
      <c r="BI27" s="46">
        <v>122.56</v>
      </c>
      <c r="BJ27" s="1">
        <v>121.54</v>
      </c>
      <c r="BK27" s="1">
        <v>121.54</v>
      </c>
      <c r="BL27" s="1">
        <v>121.54</v>
      </c>
      <c r="BM27" s="1">
        <v>120.77</v>
      </c>
      <c r="BN27" s="86">
        <f t="shared" si="4"/>
        <v>123.39666666666666</v>
      </c>
      <c r="BO27" s="46">
        <v>121.79</v>
      </c>
      <c r="BP27" s="46">
        <v>121.54</v>
      </c>
      <c r="BQ27" s="46">
        <v>121.54</v>
      </c>
      <c r="BR27" s="46">
        <v>121.54</v>
      </c>
      <c r="BS27" s="46">
        <v>121.54</v>
      </c>
      <c r="BT27" s="46">
        <v>121.79</v>
      </c>
      <c r="BU27" s="46">
        <v>121.79</v>
      </c>
      <c r="BV27" s="46">
        <v>121.79</v>
      </c>
      <c r="BW27" s="46">
        <v>124.1</v>
      </c>
      <c r="BX27" s="46">
        <v>127.69</v>
      </c>
      <c r="BY27" s="46">
        <v>127.69</v>
      </c>
      <c r="BZ27" s="46">
        <f>VLOOKUP($A27,'[1]Data For Table'!$A$5:$B$61,2,FALSE)</f>
        <v>127.69</v>
      </c>
      <c r="CA27" s="46">
        <f t="shared" si="5"/>
        <v>123.37416666666667</v>
      </c>
      <c r="CB27" s="1"/>
    </row>
    <row r="28" spans="1:80" x14ac:dyDescent="0.25">
      <c r="A28" s="1" t="s">
        <v>17</v>
      </c>
      <c r="B28" s="1">
        <v>111.8974331</v>
      </c>
      <c r="C28" s="1">
        <v>110.35897159999999</v>
      </c>
      <c r="D28" s="1">
        <v>110.35897159999999</v>
      </c>
      <c r="E28" s="1">
        <v>114.97435609999999</v>
      </c>
      <c r="F28" s="1">
        <v>114.97435609999999</v>
      </c>
      <c r="G28" s="1">
        <v>117.79486885</v>
      </c>
      <c r="H28" s="1">
        <v>119.5897406</v>
      </c>
      <c r="I28" s="1">
        <v>121.6410226</v>
      </c>
      <c r="J28" s="1">
        <v>121.6410226</v>
      </c>
      <c r="K28" s="1">
        <v>116.25640734999999</v>
      </c>
      <c r="L28" s="1">
        <v>110.87179209999999</v>
      </c>
      <c r="M28" s="47">
        <v>110.87179209999999</v>
      </c>
      <c r="N28" s="46">
        <f t="shared" si="0"/>
        <v>115.102561225</v>
      </c>
      <c r="O28" s="46">
        <v>118.56</v>
      </c>
      <c r="P28" s="46">
        <v>126.77</v>
      </c>
      <c r="Q28" s="46">
        <v>129.74</v>
      </c>
      <c r="R28" s="46">
        <v>129.74</v>
      </c>
      <c r="S28" s="46">
        <v>129.74</v>
      </c>
      <c r="T28" s="46">
        <v>130.77000000000001</v>
      </c>
      <c r="U28" s="46">
        <v>130.77000000000001</v>
      </c>
      <c r="V28" s="46">
        <v>130.77000000000001</v>
      </c>
      <c r="W28" s="46">
        <v>130.77000000000001</v>
      </c>
      <c r="X28" s="46">
        <v>123.08</v>
      </c>
      <c r="Y28" s="46">
        <v>120</v>
      </c>
      <c r="Z28" s="46">
        <v>120</v>
      </c>
      <c r="AA28" s="46">
        <f t="shared" si="1"/>
        <v>126.72583333333331</v>
      </c>
      <c r="AB28" s="1">
        <v>131.28</v>
      </c>
      <c r="AC28" s="1">
        <v>131.28</v>
      </c>
      <c r="AD28" s="1">
        <v>131.28</v>
      </c>
      <c r="AE28" s="1">
        <v>131.28</v>
      </c>
      <c r="AF28" s="1">
        <v>131.28</v>
      </c>
      <c r="AG28" s="1">
        <v>131.28</v>
      </c>
      <c r="AH28" s="1">
        <v>131.28</v>
      </c>
      <c r="AI28" s="1">
        <v>131.28</v>
      </c>
      <c r="AJ28" s="1">
        <v>131.28</v>
      </c>
      <c r="AK28" s="1">
        <v>124.1</v>
      </c>
      <c r="AL28" s="1">
        <v>120.51</v>
      </c>
      <c r="AM28" s="1">
        <v>120.51</v>
      </c>
      <c r="AN28" s="46">
        <f t="shared" si="2"/>
        <v>128.88666666666666</v>
      </c>
      <c r="AO28" s="52">
        <v>125.64</v>
      </c>
      <c r="AP28" s="53">
        <v>128.46</v>
      </c>
      <c r="AQ28" s="1">
        <v>128.46</v>
      </c>
      <c r="AR28" s="53">
        <v>128.46</v>
      </c>
      <c r="AS28" s="53">
        <v>124.62</v>
      </c>
      <c r="AT28" s="46">
        <v>124.62</v>
      </c>
      <c r="AU28" s="46">
        <v>127.18</v>
      </c>
      <c r="AV28" s="1">
        <v>127.18</v>
      </c>
      <c r="AW28" s="1">
        <v>127.18</v>
      </c>
      <c r="AX28" s="46">
        <v>127.18</v>
      </c>
      <c r="AY28" s="46">
        <v>132.31</v>
      </c>
      <c r="AZ28" s="46">
        <v>130.26</v>
      </c>
      <c r="BA28" s="86">
        <f t="shared" si="3"/>
        <v>127.62916666666668</v>
      </c>
      <c r="BB28" s="46">
        <v>133.33000000000001</v>
      </c>
      <c r="BC28" s="46">
        <v>133.33000000000001</v>
      </c>
      <c r="BD28" s="46">
        <v>129.22999999999999</v>
      </c>
      <c r="BE28" s="46">
        <v>129.22999999999999</v>
      </c>
      <c r="BF28" s="46">
        <v>129.22999999999999</v>
      </c>
      <c r="BG28" s="46">
        <v>129.22999999999999</v>
      </c>
      <c r="BH28" s="46">
        <v>129.22999999999999</v>
      </c>
      <c r="BI28" s="46">
        <v>129.22999999999999</v>
      </c>
      <c r="BJ28" s="1">
        <v>129.22999999999999</v>
      </c>
      <c r="BK28" s="1">
        <v>129.22999999999999</v>
      </c>
      <c r="BL28" s="1">
        <v>106.9</v>
      </c>
      <c r="BM28" s="1">
        <v>129.22999999999999</v>
      </c>
      <c r="BN28" s="86">
        <f t="shared" si="4"/>
        <v>128.05250000000001</v>
      </c>
      <c r="BO28" s="46">
        <v>126.97</v>
      </c>
      <c r="BP28" s="46">
        <v>126.97</v>
      </c>
      <c r="BQ28" s="46">
        <v>126.97</v>
      </c>
      <c r="BR28" s="46">
        <v>126.97</v>
      </c>
      <c r="BS28" s="46"/>
      <c r="BT28" s="46"/>
      <c r="BU28" s="46"/>
      <c r="BV28" s="46"/>
      <c r="BW28" s="46"/>
      <c r="BX28" s="46"/>
      <c r="BY28" s="46"/>
      <c r="BZ28" s="46"/>
      <c r="CA28" s="46">
        <f t="shared" si="5"/>
        <v>126.97</v>
      </c>
      <c r="CB28" s="1"/>
    </row>
    <row r="29" spans="1:80" x14ac:dyDescent="0.25">
      <c r="A29" s="1" t="s">
        <v>2</v>
      </c>
      <c r="B29" s="1">
        <v>141.74</v>
      </c>
      <c r="C29" s="1">
        <v>142.18</v>
      </c>
      <c r="D29" s="1">
        <v>132.91999999999999</v>
      </c>
      <c r="E29" s="1">
        <v>135.55000000000001</v>
      </c>
      <c r="F29" s="1">
        <v>139.13</v>
      </c>
      <c r="G29" s="1">
        <v>143.81</v>
      </c>
      <c r="H29" s="1">
        <v>142.01</v>
      </c>
      <c r="I29" s="1">
        <v>140.38</v>
      </c>
      <c r="J29" s="1">
        <v>134.38999999999999</v>
      </c>
      <c r="K29" s="1">
        <v>133.53</v>
      </c>
      <c r="L29" s="1">
        <v>126.08</v>
      </c>
      <c r="M29" s="47">
        <v>129.31</v>
      </c>
      <c r="N29" s="46">
        <f t="shared" si="0"/>
        <v>136.7525</v>
      </c>
      <c r="O29" s="46">
        <v>161.85</v>
      </c>
      <c r="P29" s="46">
        <v>163.28</v>
      </c>
      <c r="Q29" s="46">
        <v>163.28</v>
      </c>
      <c r="R29" s="46">
        <v>147.25</v>
      </c>
      <c r="S29" s="46">
        <v>146.57</v>
      </c>
      <c r="T29" s="46">
        <v>145.63</v>
      </c>
      <c r="U29" s="46">
        <v>131.58000000000001</v>
      </c>
      <c r="V29" s="46">
        <v>125.12</v>
      </c>
      <c r="W29" s="46">
        <v>115.54</v>
      </c>
      <c r="X29" s="46">
        <v>133.72</v>
      </c>
      <c r="Y29" s="46">
        <v>118.56</v>
      </c>
      <c r="Z29" s="46">
        <v>136.12</v>
      </c>
      <c r="AA29" s="46">
        <f t="shared" si="1"/>
        <v>140.70833333333334</v>
      </c>
      <c r="AB29" s="1">
        <v>126.62</v>
      </c>
      <c r="AC29" s="1">
        <v>142.97999999999999</v>
      </c>
      <c r="AD29" s="1">
        <v>144.78</v>
      </c>
      <c r="AE29" s="1">
        <v>134.41</v>
      </c>
      <c r="AF29" s="1">
        <v>139.16999999999999</v>
      </c>
      <c r="AG29" s="1">
        <v>142.54</v>
      </c>
      <c r="AH29" s="1">
        <v>140.18</v>
      </c>
      <c r="AI29" s="1">
        <v>128.55000000000001</v>
      </c>
      <c r="AJ29" s="1">
        <v>113.64</v>
      </c>
      <c r="AK29" s="1">
        <v>102.39</v>
      </c>
      <c r="AL29" s="1">
        <v>102.75</v>
      </c>
      <c r="AM29" s="1">
        <v>130.41999999999999</v>
      </c>
      <c r="AN29" s="46">
        <f t="shared" si="2"/>
        <v>129.03583333333333</v>
      </c>
      <c r="AO29" s="52">
        <v>126.71000000000001</v>
      </c>
      <c r="AP29" s="53">
        <v>122.71</v>
      </c>
      <c r="AQ29" s="1">
        <v>113.24</v>
      </c>
      <c r="AR29" s="53">
        <v>113.24</v>
      </c>
      <c r="AS29" s="53">
        <v>135.22</v>
      </c>
      <c r="AT29" s="46">
        <v>131.97</v>
      </c>
      <c r="AU29" s="46">
        <v>120.64999999999999</v>
      </c>
      <c r="AV29" s="1">
        <v>118.58</v>
      </c>
      <c r="AW29" s="1">
        <v>112.91999999999999</v>
      </c>
      <c r="AX29" s="46">
        <v>124.5</v>
      </c>
      <c r="AY29" s="46">
        <v>123.05</v>
      </c>
      <c r="AZ29" s="46">
        <v>123.05</v>
      </c>
      <c r="BA29" s="86">
        <f t="shared" si="3"/>
        <v>122.15333333333332</v>
      </c>
      <c r="BB29" s="46">
        <v>114.36</v>
      </c>
      <c r="BC29" s="46">
        <v>145.81</v>
      </c>
      <c r="BD29" s="46">
        <v>128.27000000000001</v>
      </c>
      <c r="BE29" s="46">
        <v>128.27000000000001</v>
      </c>
      <c r="BF29" s="46">
        <v>128.27000000000001</v>
      </c>
      <c r="BG29" s="46">
        <v>124.96000000000001</v>
      </c>
      <c r="BH29" s="46">
        <v>135.24</v>
      </c>
      <c r="BI29" s="46">
        <v>127.9</v>
      </c>
      <c r="BJ29" s="1">
        <v>127.9</v>
      </c>
      <c r="BK29" s="1">
        <v>120</v>
      </c>
      <c r="BL29" s="1">
        <v>114.87</v>
      </c>
      <c r="BM29" s="1">
        <v>112.82</v>
      </c>
      <c r="BN29" s="86">
        <f t="shared" si="4"/>
        <v>125.72250000000003</v>
      </c>
      <c r="BO29" s="46">
        <v>110.77</v>
      </c>
      <c r="BP29" s="46">
        <v>112.82</v>
      </c>
      <c r="BQ29" s="46">
        <v>114.87</v>
      </c>
      <c r="BR29" s="46">
        <v>114.87</v>
      </c>
      <c r="BS29" s="46">
        <v>141.54</v>
      </c>
      <c r="BT29" s="46">
        <v>148.21</v>
      </c>
      <c r="BU29" s="46">
        <v>150.26</v>
      </c>
      <c r="BV29" s="46">
        <v>133.85</v>
      </c>
      <c r="BW29" s="46">
        <v>133.85</v>
      </c>
      <c r="BX29" s="46">
        <v>133.85</v>
      </c>
      <c r="BY29" s="46">
        <v>133.85</v>
      </c>
      <c r="BZ29" s="46">
        <f>VLOOKUP($A29,'[1]Data For Table'!$A$5:$B$61,2,FALSE)</f>
        <v>133.85</v>
      </c>
      <c r="CA29" s="46">
        <f t="shared" si="5"/>
        <v>130.21583333333331</v>
      </c>
      <c r="CB29" s="1"/>
    </row>
    <row r="30" spans="1:80" x14ac:dyDescent="0.25">
      <c r="A30" s="1" t="s">
        <v>30</v>
      </c>
      <c r="B30" s="46">
        <v>111.74358695000001</v>
      </c>
      <c r="C30" s="46">
        <v>110.71794595</v>
      </c>
      <c r="D30" s="46">
        <v>109.69230495000001</v>
      </c>
      <c r="E30" s="46">
        <v>111.74358695000001</v>
      </c>
      <c r="F30" s="46">
        <v>111.74358695000001</v>
      </c>
      <c r="G30" s="46">
        <v>113.79486895000001</v>
      </c>
      <c r="H30" s="46">
        <v>117.89743295000001</v>
      </c>
      <c r="I30" s="46">
        <v>119.94871495000001</v>
      </c>
      <c r="J30" s="46">
        <v>121.99999695</v>
      </c>
      <c r="K30" s="46">
        <v>121.99999695</v>
      </c>
      <c r="L30" s="46">
        <v>124.05127895</v>
      </c>
      <c r="M30" s="47">
        <v>124.05127895</v>
      </c>
      <c r="N30" s="46">
        <f t="shared" si="0"/>
        <v>116.61538170000001</v>
      </c>
      <c r="O30" s="46">
        <v>125.33</v>
      </c>
      <c r="P30" s="46">
        <v>124.31</v>
      </c>
      <c r="Q30" s="46">
        <v>124.31</v>
      </c>
      <c r="R30" s="46">
        <v>124.31</v>
      </c>
      <c r="S30" s="46">
        <v>125.33</v>
      </c>
      <c r="T30" s="46">
        <v>125.33</v>
      </c>
      <c r="U30" s="46">
        <v>125.33</v>
      </c>
      <c r="V30" s="46">
        <v>125.33</v>
      </c>
      <c r="W30" s="46">
        <v>124.31</v>
      </c>
      <c r="X30" s="46">
        <v>123.28</v>
      </c>
      <c r="Y30" s="46">
        <v>124.31</v>
      </c>
      <c r="Z30" s="46">
        <v>124.31</v>
      </c>
      <c r="AA30" s="46">
        <f t="shared" si="1"/>
        <v>124.64916666666666</v>
      </c>
      <c r="AB30" s="1">
        <v>125.33</v>
      </c>
      <c r="AC30" s="1">
        <v>126.36</v>
      </c>
      <c r="AD30" s="1">
        <v>127.38</v>
      </c>
      <c r="AE30" s="1">
        <v>132.82</v>
      </c>
      <c r="AF30" s="1">
        <v>132.82</v>
      </c>
      <c r="AG30" s="1">
        <v>131.79</v>
      </c>
      <c r="AH30" s="1">
        <v>132.82</v>
      </c>
      <c r="AI30" s="1">
        <v>132.82</v>
      </c>
      <c r="AJ30" s="1">
        <v>130.77000000000001</v>
      </c>
      <c r="AK30" s="1">
        <v>129.74</v>
      </c>
      <c r="AL30" s="1">
        <v>129.74</v>
      </c>
      <c r="AM30" s="1">
        <v>129.74</v>
      </c>
      <c r="AN30" s="46">
        <f t="shared" si="2"/>
        <v>130.17749999999998</v>
      </c>
      <c r="AO30" s="52">
        <v>129.74</v>
      </c>
      <c r="AP30" s="53">
        <v>129.74</v>
      </c>
      <c r="AQ30" s="1">
        <v>129.74</v>
      </c>
      <c r="AR30" s="53">
        <v>129.74</v>
      </c>
      <c r="AS30" s="53">
        <v>129.74</v>
      </c>
      <c r="AT30" s="46">
        <v>129.74</v>
      </c>
      <c r="AU30" s="46">
        <v>128.72</v>
      </c>
      <c r="AV30" s="1">
        <v>127.69</v>
      </c>
      <c r="AW30" s="1">
        <v>127.69</v>
      </c>
      <c r="AX30" s="46">
        <v>127.69</v>
      </c>
      <c r="AY30" s="46">
        <v>127.69</v>
      </c>
      <c r="AZ30" s="46">
        <v>127.69</v>
      </c>
      <c r="BA30" s="86">
        <f t="shared" si="3"/>
        <v>128.80083333333337</v>
      </c>
      <c r="BB30" s="46">
        <v>127.69</v>
      </c>
      <c r="BC30" s="46">
        <v>127.69</v>
      </c>
      <c r="BD30" s="46">
        <v>127.69</v>
      </c>
      <c r="BE30" s="46">
        <v>128.72</v>
      </c>
      <c r="BF30" s="46">
        <v>128.72</v>
      </c>
      <c r="BG30" s="46">
        <v>128.72</v>
      </c>
      <c r="BH30" s="46">
        <v>128.72</v>
      </c>
      <c r="BI30" s="46">
        <v>128.72</v>
      </c>
      <c r="BJ30" s="1">
        <v>128.72</v>
      </c>
      <c r="BK30" s="1">
        <v>128.72</v>
      </c>
      <c r="BL30" s="1">
        <v>128.72</v>
      </c>
      <c r="BM30" s="1">
        <v>128.72</v>
      </c>
      <c r="BN30" s="86">
        <f t="shared" si="4"/>
        <v>128.46250000000001</v>
      </c>
      <c r="BO30" s="46">
        <v>128.72</v>
      </c>
      <c r="BP30" s="46">
        <v>128.72</v>
      </c>
      <c r="BQ30" s="46">
        <v>128.72</v>
      </c>
      <c r="BR30" s="46">
        <v>133.64000000000001</v>
      </c>
      <c r="BS30" s="46"/>
      <c r="BT30" s="46"/>
      <c r="BU30" s="46"/>
      <c r="BV30" s="46"/>
      <c r="BW30" s="46"/>
      <c r="BX30" s="46"/>
      <c r="BY30" s="46"/>
      <c r="BZ30" s="46"/>
      <c r="CA30" s="46">
        <f t="shared" si="5"/>
        <v>129.94999999999999</v>
      </c>
      <c r="CB30" s="1"/>
    </row>
    <row r="31" spans="1:80" x14ac:dyDescent="0.25">
      <c r="A31" s="1" t="s">
        <v>38</v>
      </c>
      <c r="B31" s="1">
        <v>115.08</v>
      </c>
      <c r="C31" s="1">
        <v>115.08</v>
      </c>
      <c r="D31" s="1">
        <v>115.08</v>
      </c>
      <c r="E31" s="1">
        <v>123.28</v>
      </c>
      <c r="F31" s="1">
        <v>127.38</v>
      </c>
      <c r="G31" s="1">
        <v>137.63999999999999</v>
      </c>
      <c r="H31" s="1">
        <v>137.63999999999999</v>
      </c>
      <c r="I31" s="1">
        <v>138.66999999999999</v>
      </c>
      <c r="J31" s="1">
        <v>138.66999999999999</v>
      </c>
      <c r="K31" s="1">
        <v>135.19999999999999</v>
      </c>
      <c r="L31" s="1">
        <v>135.19999999999999</v>
      </c>
      <c r="M31" s="47">
        <v>138.66999999999999</v>
      </c>
      <c r="N31" s="46">
        <f t="shared" si="0"/>
        <v>129.79916666666668</v>
      </c>
      <c r="O31" s="46">
        <v>128.62</v>
      </c>
      <c r="P31" s="46">
        <v>126.56</v>
      </c>
      <c r="Q31" s="46">
        <v>126.56</v>
      </c>
      <c r="R31" s="46">
        <v>126.56</v>
      </c>
      <c r="S31" s="46">
        <v>126.56</v>
      </c>
      <c r="T31" s="46">
        <v>128.62</v>
      </c>
      <c r="U31" s="46">
        <v>128.62</v>
      </c>
      <c r="V31" s="46">
        <v>128.62</v>
      </c>
      <c r="W31" s="46">
        <v>126.56</v>
      </c>
      <c r="X31" s="46">
        <v>129.22999999999999</v>
      </c>
      <c r="Y31" s="46">
        <v>126.56</v>
      </c>
      <c r="Z31" s="46">
        <v>129.22999999999999</v>
      </c>
      <c r="AA31" s="46">
        <f t="shared" si="1"/>
        <v>127.69166666666666</v>
      </c>
      <c r="AB31" s="1">
        <v>129.22999999999999</v>
      </c>
      <c r="AC31" s="1">
        <v>129.22999999999999</v>
      </c>
      <c r="AD31" s="1">
        <v>129.22999999999999</v>
      </c>
      <c r="AE31" s="1">
        <v>129.22999999999999</v>
      </c>
      <c r="AF31" s="1">
        <v>129.22999999999999</v>
      </c>
      <c r="AG31" s="1">
        <v>129.22999999999999</v>
      </c>
      <c r="AH31" s="1">
        <v>129.22999999999999</v>
      </c>
      <c r="AI31" s="1">
        <v>129.22999999999999</v>
      </c>
      <c r="AJ31" s="1">
        <v>129.22999999999999</v>
      </c>
      <c r="AK31" s="1">
        <v>133.54</v>
      </c>
      <c r="AL31" s="1">
        <v>133.54</v>
      </c>
      <c r="AM31" s="1">
        <v>133.54</v>
      </c>
      <c r="AN31" s="46">
        <f t="shared" si="2"/>
        <v>130.30749999999998</v>
      </c>
      <c r="AO31" s="52">
        <v>123.28</v>
      </c>
      <c r="AP31" s="53">
        <v>123.28</v>
      </c>
      <c r="AQ31" s="1">
        <v>123.28</v>
      </c>
      <c r="AR31" s="53">
        <v>123.28</v>
      </c>
      <c r="AS31" s="53">
        <v>129.74</v>
      </c>
      <c r="AT31" s="46">
        <v>129.74</v>
      </c>
      <c r="AU31" s="46">
        <v>129.74</v>
      </c>
      <c r="AV31" s="1">
        <v>129.74</v>
      </c>
      <c r="AW31" s="1">
        <v>129.74</v>
      </c>
      <c r="AX31" s="46">
        <v>128.87</v>
      </c>
      <c r="AY31" s="46">
        <v>128.87</v>
      </c>
      <c r="AZ31" s="46">
        <v>128.87</v>
      </c>
      <c r="BA31" s="86">
        <f t="shared" si="3"/>
        <v>127.36916666666666</v>
      </c>
      <c r="BB31" s="46">
        <v>128.87</v>
      </c>
      <c r="BC31" s="46">
        <v>128.87</v>
      </c>
      <c r="BD31" s="46">
        <v>128.87</v>
      </c>
      <c r="BE31" s="46">
        <v>128.87</v>
      </c>
      <c r="BF31" s="46">
        <v>128.87</v>
      </c>
      <c r="BG31" s="46">
        <v>128.87</v>
      </c>
      <c r="BH31" s="46">
        <v>128.87</v>
      </c>
      <c r="BI31" s="46">
        <v>128.87</v>
      </c>
      <c r="BJ31" s="1">
        <v>128.87</v>
      </c>
      <c r="BK31" s="1">
        <v>122.61999999999999</v>
      </c>
      <c r="BL31" s="1">
        <v>122.61999999999999</v>
      </c>
      <c r="BM31" s="1">
        <v>122.61999999999999</v>
      </c>
      <c r="BN31" s="86">
        <f t="shared" si="4"/>
        <v>127.30749999999996</v>
      </c>
      <c r="BO31" s="46">
        <v>122.61999999999999</v>
      </c>
      <c r="BP31" s="46">
        <v>122.61999999999999</v>
      </c>
      <c r="BQ31" s="46">
        <v>122.61999999999999</v>
      </c>
      <c r="BR31" s="46">
        <v>122.61999999999999</v>
      </c>
      <c r="BS31" s="46">
        <v>122.61999999999999</v>
      </c>
      <c r="BT31" s="46">
        <v>122.61999999999999</v>
      </c>
      <c r="BU31" s="46">
        <v>122.61999999999999</v>
      </c>
      <c r="BV31" s="46">
        <v>122.61999999999999</v>
      </c>
      <c r="BW31" s="46">
        <v>122.61999999999999</v>
      </c>
      <c r="BX31" s="46">
        <v>107.69</v>
      </c>
      <c r="BY31" s="46">
        <v>107.69</v>
      </c>
      <c r="BZ31" s="46">
        <f>VLOOKUP($A31,'[1]Data For Table'!$A$5:$B$61,2,FALSE)</f>
        <v>107.69</v>
      </c>
      <c r="CA31" s="46">
        <f t="shared" si="5"/>
        <v>118.8875</v>
      </c>
      <c r="CB31" s="1"/>
    </row>
    <row r="32" spans="1:80" x14ac:dyDescent="0.25">
      <c r="A32" s="1" t="s">
        <v>24</v>
      </c>
      <c r="B32" s="1">
        <v>108.11</v>
      </c>
      <c r="C32" s="1">
        <v>108.11</v>
      </c>
      <c r="D32" s="1">
        <v>108.11</v>
      </c>
      <c r="E32" s="1">
        <v>108.11</v>
      </c>
      <c r="F32" s="1">
        <v>108.11</v>
      </c>
      <c r="G32" s="1">
        <v>108.11</v>
      </c>
      <c r="H32" s="1">
        <v>108.11</v>
      </c>
      <c r="I32" s="1">
        <v>110.59</v>
      </c>
      <c r="J32" s="1">
        <v>110.59</v>
      </c>
      <c r="K32" s="1">
        <v>107.83</v>
      </c>
      <c r="L32" s="1">
        <v>107.83</v>
      </c>
      <c r="M32" s="47">
        <v>110.59</v>
      </c>
      <c r="N32" s="46">
        <f t="shared" si="0"/>
        <v>108.68333333333332</v>
      </c>
      <c r="O32" s="46">
        <v>137.83000000000001</v>
      </c>
      <c r="P32" s="46">
        <v>137.83000000000001</v>
      </c>
      <c r="Q32" s="46">
        <v>137.83000000000001</v>
      </c>
      <c r="R32" s="46">
        <v>122.79</v>
      </c>
      <c r="S32" s="46">
        <v>122.79</v>
      </c>
      <c r="T32" s="46">
        <v>122.79</v>
      </c>
      <c r="U32" s="46">
        <v>125.31</v>
      </c>
      <c r="V32" s="46">
        <v>128.22</v>
      </c>
      <c r="W32" s="46">
        <v>128.22</v>
      </c>
      <c r="X32" s="46">
        <v>121.41</v>
      </c>
      <c r="Y32" s="46">
        <v>121.41</v>
      </c>
      <c r="Z32" s="46">
        <v>121.41</v>
      </c>
      <c r="AA32" s="46">
        <f t="shared" si="1"/>
        <v>127.32000000000001</v>
      </c>
      <c r="AB32" s="1">
        <v>125.39</v>
      </c>
      <c r="AC32" s="1">
        <v>125.39</v>
      </c>
      <c r="AD32" s="1">
        <v>125.39</v>
      </c>
      <c r="AE32" s="1">
        <v>140.77000000000001</v>
      </c>
      <c r="AF32" s="1">
        <v>140.77000000000001</v>
      </c>
      <c r="AG32" s="1">
        <v>140.77000000000001</v>
      </c>
      <c r="AH32" s="1">
        <v>129.06</v>
      </c>
      <c r="AI32" s="1">
        <v>129.06</v>
      </c>
      <c r="AJ32" s="1">
        <v>129.06</v>
      </c>
      <c r="AK32" s="1">
        <v>127.11</v>
      </c>
      <c r="AL32" s="1">
        <v>127.11</v>
      </c>
      <c r="AM32" s="1">
        <v>127.11</v>
      </c>
      <c r="AN32" s="46">
        <f t="shared" si="2"/>
        <v>130.58249999999995</v>
      </c>
      <c r="AO32" s="52">
        <v>127.11000000000001</v>
      </c>
      <c r="AP32" s="53">
        <v>127.11000000000001</v>
      </c>
      <c r="AQ32" s="1">
        <v>127.11000000000001</v>
      </c>
      <c r="AR32" s="53">
        <v>127.11000000000001</v>
      </c>
      <c r="AS32" s="53">
        <v>122.05</v>
      </c>
      <c r="AT32" s="46">
        <v>122.05</v>
      </c>
      <c r="AU32" s="46">
        <v>111.24</v>
      </c>
      <c r="AV32" s="1">
        <v>111.24</v>
      </c>
      <c r="AW32" s="1">
        <v>111.24</v>
      </c>
      <c r="AX32" s="46">
        <v>112.89999999999999</v>
      </c>
      <c r="AY32" s="46">
        <v>112.89999999999999</v>
      </c>
      <c r="AZ32" s="46">
        <v>112.89999999999999</v>
      </c>
      <c r="BA32" s="86">
        <f t="shared" si="3"/>
        <v>118.74666666666668</v>
      </c>
      <c r="BB32" s="46">
        <v>109.93</v>
      </c>
      <c r="BC32" s="46">
        <v>109.93</v>
      </c>
      <c r="BD32" s="46">
        <v>109.93</v>
      </c>
      <c r="BE32" s="46">
        <v>111.3</v>
      </c>
      <c r="BF32" s="46">
        <v>111.3</v>
      </c>
      <c r="BG32" s="46">
        <v>111.3</v>
      </c>
      <c r="BH32" s="46">
        <v>107.2</v>
      </c>
      <c r="BI32" s="46">
        <v>114.99000000000001</v>
      </c>
      <c r="BJ32" s="1">
        <v>114.99000000000001</v>
      </c>
      <c r="BK32" s="1">
        <v>110.78999999999999</v>
      </c>
      <c r="BL32" s="1">
        <v>110.78999999999999</v>
      </c>
      <c r="BM32" s="1">
        <v>110.78999999999999</v>
      </c>
      <c r="BN32" s="86">
        <f t="shared" si="4"/>
        <v>111.10333333333334</v>
      </c>
      <c r="BO32" s="46">
        <v>111.96</v>
      </c>
      <c r="BP32" s="46">
        <v>111.96</v>
      </c>
      <c r="BQ32" s="46">
        <v>111.96</v>
      </c>
      <c r="BR32" s="46">
        <v>121.02</v>
      </c>
      <c r="BS32" s="46">
        <v>121.02</v>
      </c>
      <c r="BT32" s="46">
        <v>121.02</v>
      </c>
      <c r="BU32" s="46">
        <v>123.79</v>
      </c>
      <c r="BV32" s="46">
        <v>123.79</v>
      </c>
      <c r="BW32" s="46">
        <v>123.79</v>
      </c>
      <c r="BX32" s="46">
        <v>112.80999999999999</v>
      </c>
      <c r="BY32" s="46">
        <v>112.80999999999999</v>
      </c>
      <c r="BZ32" s="46">
        <f>VLOOKUP($A32,'[1]Data For Table'!$A$5:$B$61,2,FALSE)</f>
        <v>112.80999999999999</v>
      </c>
      <c r="CA32" s="46">
        <f t="shared" si="5"/>
        <v>117.39499999999998</v>
      </c>
      <c r="CB32" s="1"/>
    </row>
    <row r="33" spans="1:79" s="58" customFormat="1" x14ac:dyDescent="0.25">
      <c r="A33" s="58" t="s">
        <v>107</v>
      </c>
      <c r="K33" s="59">
        <v>130.86833333333337</v>
      </c>
      <c r="L33" s="58">
        <v>130.41999999999999</v>
      </c>
      <c r="M33" s="60">
        <v>130.08388888888888</v>
      </c>
      <c r="N33" s="59"/>
      <c r="O33" s="59">
        <v>133.94999999999999</v>
      </c>
      <c r="P33" s="59">
        <v>134.65</v>
      </c>
      <c r="Q33" s="59">
        <v>135.66</v>
      </c>
      <c r="R33" s="59">
        <v>135.24</v>
      </c>
      <c r="S33" s="59">
        <v>133.99629629629629</v>
      </c>
      <c r="T33" s="59">
        <v>135.55000000000001</v>
      </c>
      <c r="U33" s="59">
        <v>135.95740740740743</v>
      </c>
      <c r="V33" s="59">
        <v>135.13777777777776</v>
      </c>
      <c r="W33" s="59">
        <v>133.84666666666666</v>
      </c>
      <c r="X33" s="59">
        <v>132.96163636363636</v>
      </c>
      <c r="Y33" s="59">
        <v>132.3967272727273</v>
      </c>
      <c r="Z33" s="59">
        <v>133.05000000000001</v>
      </c>
      <c r="AA33" s="59">
        <f t="shared" si="1"/>
        <v>134.36637598204265</v>
      </c>
      <c r="AB33" s="58">
        <v>131.66</v>
      </c>
      <c r="AC33" s="58">
        <v>132.5</v>
      </c>
      <c r="AD33" s="58">
        <v>132.79</v>
      </c>
      <c r="AE33" s="58">
        <v>132.47</v>
      </c>
      <c r="AF33" s="58">
        <v>131.97</v>
      </c>
      <c r="AG33" s="58">
        <v>131.81</v>
      </c>
      <c r="AH33" s="58">
        <v>131.72999999999999</v>
      </c>
      <c r="AI33" s="58">
        <v>130.75</v>
      </c>
      <c r="AJ33" s="58">
        <v>130.03</v>
      </c>
      <c r="AK33" s="58">
        <v>128.85</v>
      </c>
      <c r="AL33" s="58">
        <v>127.58</v>
      </c>
      <c r="AM33" s="58">
        <v>127.96</v>
      </c>
      <c r="AN33" s="59">
        <f t="shared" si="2"/>
        <v>130.84166666666667</v>
      </c>
      <c r="AO33" s="61">
        <v>126.79</v>
      </c>
      <c r="AP33" s="62">
        <v>126.97</v>
      </c>
      <c r="AQ33" s="58">
        <v>126.18</v>
      </c>
      <c r="AR33" s="62">
        <v>126.56</v>
      </c>
      <c r="AS33" s="62">
        <v>127.3</v>
      </c>
      <c r="AT33" s="59">
        <v>127.03</v>
      </c>
      <c r="AU33" s="59">
        <v>126.09</v>
      </c>
      <c r="AV33" s="58">
        <v>125.54</v>
      </c>
      <c r="AW33" s="58">
        <v>124.89</v>
      </c>
      <c r="AX33" s="59">
        <v>125.8</v>
      </c>
      <c r="AY33" s="59">
        <v>124.86</v>
      </c>
      <c r="AZ33" s="59">
        <v>124.47</v>
      </c>
      <c r="BA33" s="63">
        <f t="shared" si="3"/>
        <v>126.03999999999998</v>
      </c>
      <c r="BB33" s="59">
        <v>125.03</v>
      </c>
      <c r="BC33" s="59">
        <v>126.36</v>
      </c>
      <c r="BD33" s="59">
        <v>125.71</v>
      </c>
      <c r="BE33" s="59">
        <v>124.81</v>
      </c>
      <c r="BF33" s="59">
        <v>124.51</v>
      </c>
      <c r="BG33" s="59">
        <v>125.01</v>
      </c>
      <c r="BH33" s="59">
        <v>124.4</v>
      </c>
      <c r="BI33" s="59">
        <v>124.45</v>
      </c>
      <c r="BJ33" s="58">
        <v>123.89</v>
      </c>
      <c r="BK33" s="58">
        <v>123.57</v>
      </c>
      <c r="BL33" s="58">
        <v>123.3</v>
      </c>
      <c r="BM33" s="58">
        <v>123.06</v>
      </c>
      <c r="BN33" s="63">
        <f t="shared" si="4"/>
        <v>124.50833333333333</v>
      </c>
      <c r="BO33" s="59">
        <v>124.01</v>
      </c>
      <c r="BP33" s="59">
        <v>123.78</v>
      </c>
      <c r="BQ33" s="59">
        <v>124.11</v>
      </c>
      <c r="BR33" s="59">
        <v>125.22</v>
      </c>
      <c r="BS33" s="59">
        <v>124.98</v>
      </c>
      <c r="BT33" s="59">
        <v>123.96</v>
      </c>
      <c r="BU33" s="59">
        <v>123.45</v>
      </c>
      <c r="BV33" s="59">
        <v>122.09</v>
      </c>
      <c r="BW33" s="59">
        <v>121.97</v>
      </c>
      <c r="BX33" s="59">
        <v>121.43</v>
      </c>
      <c r="BY33" s="59">
        <v>121.2</v>
      </c>
      <c r="BZ33" s="59">
        <f>VLOOKUP($A33,'[1]Data For Table'!$A$5:$B$61,2,FALSE)</f>
        <v>121.61</v>
      </c>
      <c r="CA33" s="58">
        <f t="shared" si="5"/>
        <v>123.15083333333335</v>
      </c>
    </row>
    <row r="34" spans="1:79" x14ac:dyDescent="0.25">
      <c r="A34" s="1" t="s">
        <v>40</v>
      </c>
      <c r="B34" s="1">
        <v>156.36000000000001</v>
      </c>
      <c r="C34" s="1">
        <v>147.66999999999999</v>
      </c>
      <c r="D34" s="1">
        <v>123.95</v>
      </c>
      <c r="E34" s="1">
        <v>140.15</v>
      </c>
      <c r="F34" s="1">
        <v>147.13</v>
      </c>
      <c r="G34" s="1">
        <v>131.22999999999999</v>
      </c>
      <c r="H34" s="1">
        <v>130.31</v>
      </c>
      <c r="I34" s="1">
        <v>143.94999999999999</v>
      </c>
      <c r="J34" s="1">
        <v>145.9</v>
      </c>
      <c r="K34" s="1">
        <v>136.94999999999999</v>
      </c>
      <c r="L34" s="1">
        <v>128.55000000000001</v>
      </c>
      <c r="M34" s="47">
        <v>140.15</v>
      </c>
      <c r="N34" s="46">
        <f t="shared" si="0"/>
        <v>139.35833333333335</v>
      </c>
      <c r="O34" s="46">
        <v>161.94999999999999</v>
      </c>
      <c r="P34" s="46">
        <v>144.69999999999999</v>
      </c>
      <c r="Q34" s="46">
        <v>144.69999999999999</v>
      </c>
      <c r="R34" s="46">
        <v>151.71</v>
      </c>
      <c r="S34" s="46">
        <v>148.83000000000001</v>
      </c>
      <c r="T34" s="46">
        <v>152.32</v>
      </c>
      <c r="U34" s="46">
        <v>137.30000000000001</v>
      </c>
      <c r="V34" s="46">
        <v>139.91</v>
      </c>
      <c r="W34" s="46">
        <v>134.79</v>
      </c>
      <c r="X34" s="46">
        <v>145.08000000000001</v>
      </c>
      <c r="Y34" s="46">
        <v>130.31</v>
      </c>
      <c r="Z34" s="46">
        <v>145.08000000000001</v>
      </c>
      <c r="AA34" s="46">
        <f t="shared" si="1"/>
        <v>144.72333333333333</v>
      </c>
      <c r="AB34" s="1">
        <v>128.94</v>
      </c>
      <c r="AC34" s="1">
        <v>142.96</v>
      </c>
      <c r="AD34" s="1">
        <v>133.18</v>
      </c>
      <c r="AE34" s="1">
        <v>130.47</v>
      </c>
      <c r="AF34" s="1">
        <v>134.80000000000001</v>
      </c>
      <c r="AG34" s="1">
        <v>134.4</v>
      </c>
      <c r="AH34" s="1">
        <v>133.43</v>
      </c>
      <c r="AI34" s="1">
        <v>117.86</v>
      </c>
      <c r="AJ34" s="1">
        <v>111.89</v>
      </c>
      <c r="AK34" s="1">
        <v>134.82</v>
      </c>
      <c r="AL34" s="1">
        <v>134.82</v>
      </c>
      <c r="AM34" s="1">
        <v>134.82</v>
      </c>
      <c r="AN34" s="46">
        <f t="shared" si="2"/>
        <v>131.03249999999997</v>
      </c>
      <c r="AO34" s="52">
        <v>116.49</v>
      </c>
      <c r="AP34" s="53">
        <v>105.00999999999999</v>
      </c>
      <c r="AQ34" s="1">
        <v>108.99</v>
      </c>
      <c r="AR34" s="53">
        <v>108.99</v>
      </c>
      <c r="AS34" s="53">
        <v>121.25</v>
      </c>
      <c r="AT34" s="46">
        <v>125.03</v>
      </c>
      <c r="AU34" s="46">
        <v>119.69</v>
      </c>
      <c r="AV34" s="1">
        <v>103.47</v>
      </c>
      <c r="AW34" s="1">
        <v>99.61999999999999</v>
      </c>
      <c r="AX34" s="46">
        <v>124.05</v>
      </c>
      <c r="AY34" s="46">
        <v>124.05</v>
      </c>
      <c r="AZ34" s="46">
        <v>124.05</v>
      </c>
      <c r="BA34" s="86">
        <f t="shared" si="3"/>
        <v>115.0575</v>
      </c>
      <c r="BB34" s="46">
        <v>124.05</v>
      </c>
      <c r="BC34" s="46">
        <v>124.05</v>
      </c>
      <c r="BD34" s="46">
        <v>124.05</v>
      </c>
      <c r="BE34" s="46">
        <v>124.05</v>
      </c>
      <c r="BF34" s="46">
        <v>124.05</v>
      </c>
      <c r="BG34" s="46">
        <v>124.05</v>
      </c>
      <c r="BH34" s="46">
        <v>124.05</v>
      </c>
      <c r="BI34" s="46">
        <v>124.05</v>
      </c>
      <c r="BJ34" s="1">
        <v>124.05</v>
      </c>
      <c r="BK34" s="1">
        <v>124.05</v>
      </c>
      <c r="BL34" s="1">
        <v>124.05</v>
      </c>
      <c r="BM34" s="1">
        <v>124.05</v>
      </c>
      <c r="BN34" s="86">
        <f t="shared" si="4"/>
        <v>124.04999999999997</v>
      </c>
      <c r="BO34" s="46">
        <v>124.05</v>
      </c>
      <c r="BP34" s="46">
        <v>124.05</v>
      </c>
      <c r="BQ34" s="46">
        <v>124.05</v>
      </c>
      <c r="BR34" s="46">
        <v>124.05</v>
      </c>
      <c r="BS34" s="46">
        <v>124.05</v>
      </c>
      <c r="BT34" s="46">
        <v>124.05</v>
      </c>
      <c r="BU34" s="41">
        <v>124.05</v>
      </c>
      <c r="BV34" s="41">
        <v>124.05</v>
      </c>
      <c r="BW34" s="41">
        <v>124.05</v>
      </c>
      <c r="BX34" s="41">
        <v>124.05</v>
      </c>
      <c r="BY34" s="41">
        <v>124.05</v>
      </c>
      <c r="BZ34" s="41">
        <f>VLOOKUP($A34,'[1]Data For Table'!$A$5:$B$61,2,FALSE)</f>
        <v>124.05</v>
      </c>
      <c r="CA34" s="41">
        <f t="shared" si="5"/>
        <v>124.04999999999997</v>
      </c>
    </row>
    <row r="35" spans="1:79" x14ac:dyDescent="0.25">
      <c r="A35" s="1" t="s">
        <v>33</v>
      </c>
      <c r="B35" s="46">
        <v>114.71794584999999</v>
      </c>
      <c r="C35" s="46">
        <v>114.71794584999999</v>
      </c>
      <c r="D35" s="46">
        <v>114.71794584999999</v>
      </c>
      <c r="E35" s="46">
        <v>114.71794584999999</v>
      </c>
      <c r="F35" s="46">
        <v>114.71794584999999</v>
      </c>
      <c r="G35" s="46">
        <v>114.71794584999999</v>
      </c>
      <c r="H35" s="46">
        <v>120.87179184999999</v>
      </c>
      <c r="I35" s="46">
        <v>125.99999684999999</v>
      </c>
      <c r="J35" s="46">
        <v>125.99999684999999</v>
      </c>
      <c r="K35" s="46">
        <v>125.99999684999999</v>
      </c>
      <c r="L35" s="46">
        <v>125.99999684999999</v>
      </c>
      <c r="M35" s="47">
        <v>125.99999684999999</v>
      </c>
      <c r="N35" s="46">
        <f t="shared" si="0"/>
        <v>119.93162093333331</v>
      </c>
      <c r="O35" s="46">
        <v>126</v>
      </c>
      <c r="P35" s="46">
        <v>126</v>
      </c>
      <c r="Q35" s="46">
        <v>126</v>
      </c>
      <c r="R35" s="46">
        <v>126</v>
      </c>
      <c r="S35" s="46">
        <v>126</v>
      </c>
      <c r="T35" s="46">
        <v>126</v>
      </c>
      <c r="U35" s="46">
        <v>126</v>
      </c>
      <c r="V35" s="46">
        <v>126</v>
      </c>
      <c r="W35" s="46">
        <v>126</v>
      </c>
      <c r="X35" s="46">
        <v>129.08000000000001</v>
      </c>
      <c r="Y35" s="46">
        <v>129.08000000000001</v>
      </c>
      <c r="Z35" s="46">
        <v>129.08000000000001</v>
      </c>
      <c r="AA35" s="46">
        <f t="shared" si="1"/>
        <v>126.76999999999998</v>
      </c>
      <c r="AB35" s="1">
        <v>131.33000000000001</v>
      </c>
      <c r="AC35" s="1">
        <v>131.33000000000001</v>
      </c>
      <c r="AD35" s="1">
        <v>131.33000000000001</v>
      </c>
      <c r="AE35" s="1">
        <v>131.33000000000001</v>
      </c>
      <c r="AF35" s="1">
        <v>131.33000000000001</v>
      </c>
      <c r="AG35" s="1">
        <v>131.33000000000001</v>
      </c>
      <c r="AH35" s="1">
        <v>131.33000000000001</v>
      </c>
      <c r="AI35" s="1">
        <v>131.33000000000001</v>
      </c>
      <c r="AJ35" s="1">
        <v>131.33000000000001</v>
      </c>
      <c r="AK35" s="1">
        <v>131.33000000000001</v>
      </c>
      <c r="AL35" s="1">
        <v>131.33000000000001</v>
      </c>
      <c r="AM35" s="1">
        <v>131.33000000000001</v>
      </c>
      <c r="AN35" s="46">
        <f t="shared" si="2"/>
        <v>131.32999999999998</v>
      </c>
      <c r="AO35" s="52">
        <v>127.44</v>
      </c>
      <c r="AP35" s="53">
        <v>127.44</v>
      </c>
      <c r="AQ35" s="1">
        <v>127.44</v>
      </c>
      <c r="AR35" s="53">
        <v>127.44</v>
      </c>
      <c r="AS35" s="53">
        <v>127.44</v>
      </c>
      <c r="AT35" s="46">
        <v>127.44</v>
      </c>
      <c r="AU35" s="46">
        <v>127.44</v>
      </c>
      <c r="AV35" s="1">
        <v>127.44</v>
      </c>
      <c r="AW35" s="1">
        <v>127.44</v>
      </c>
      <c r="AX35" s="46">
        <v>127.44</v>
      </c>
      <c r="AY35" s="46">
        <v>127.44</v>
      </c>
      <c r="AZ35" s="46">
        <v>127.44</v>
      </c>
      <c r="BA35" s="86">
        <f t="shared" si="3"/>
        <v>127.44000000000004</v>
      </c>
      <c r="BB35" s="46">
        <v>130.21</v>
      </c>
      <c r="BC35" s="46">
        <v>130.21</v>
      </c>
      <c r="BD35" s="46">
        <v>130.21</v>
      </c>
      <c r="BE35" s="46">
        <v>130.21</v>
      </c>
      <c r="BF35" s="46">
        <v>130.21</v>
      </c>
      <c r="BG35" s="46">
        <v>130.21</v>
      </c>
      <c r="BH35" s="46">
        <v>123.03</v>
      </c>
      <c r="BI35" s="46">
        <v>123.03</v>
      </c>
      <c r="BJ35" s="1">
        <v>123.03</v>
      </c>
      <c r="BK35" s="1">
        <v>123.03</v>
      </c>
      <c r="BL35" s="1">
        <v>123.03</v>
      </c>
      <c r="BM35" s="1">
        <v>123.03</v>
      </c>
      <c r="BN35" s="86">
        <f t="shared" si="4"/>
        <v>126.62</v>
      </c>
      <c r="BO35" s="46">
        <v>125.69000000000001</v>
      </c>
      <c r="BP35" s="46">
        <v>125.69000000000001</v>
      </c>
      <c r="BQ35" s="46">
        <v>125.69000000000001</v>
      </c>
      <c r="BR35" s="46">
        <v>125.69000000000001</v>
      </c>
      <c r="BS35" s="51"/>
      <c r="BT35" s="51"/>
      <c r="BU35" s="51"/>
      <c r="BV35" s="51"/>
      <c r="BW35" s="51"/>
      <c r="BX35" s="51"/>
      <c r="BY35" s="51"/>
      <c r="BZ35" s="51"/>
      <c r="CA35" s="41">
        <f t="shared" si="5"/>
        <v>125.69000000000001</v>
      </c>
    </row>
    <row r="36" spans="1:79" x14ac:dyDescent="0.25">
      <c r="A36" s="1" t="s">
        <v>35</v>
      </c>
      <c r="B36" s="46">
        <v>110.769228</v>
      </c>
      <c r="C36" s="46">
        <v>110.769228</v>
      </c>
      <c r="D36" s="46">
        <v>110.769228</v>
      </c>
      <c r="E36" s="46">
        <v>117.84615090000001</v>
      </c>
      <c r="F36" s="46">
        <v>117.84615090000001</v>
      </c>
      <c r="G36" s="46">
        <v>117.84615090000001</v>
      </c>
      <c r="H36" s="46">
        <v>122.97435590000001</v>
      </c>
      <c r="I36" s="46">
        <v>132.20512490000002</v>
      </c>
      <c r="J36" s="46">
        <v>132.20512490000002</v>
      </c>
      <c r="K36" s="46">
        <v>132.20512490000002</v>
      </c>
      <c r="L36" s="46">
        <v>132.20512490000002</v>
      </c>
      <c r="M36" s="47">
        <v>132.20512490000002</v>
      </c>
      <c r="N36" s="46">
        <f t="shared" si="0"/>
        <v>122.48717642500003</v>
      </c>
      <c r="O36" s="46">
        <v>130.15</v>
      </c>
      <c r="P36" s="46">
        <v>130.15</v>
      </c>
      <c r="Q36" s="46">
        <v>130.15</v>
      </c>
      <c r="R36" s="46">
        <v>130.15</v>
      </c>
      <c r="S36" s="46">
        <v>130.15</v>
      </c>
      <c r="T36" s="46">
        <v>130.15</v>
      </c>
      <c r="U36" s="46">
        <v>130.15</v>
      </c>
      <c r="V36" s="46">
        <v>130.15</v>
      </c>
      <c r="W36" s="46">
        <v>130.15</v>
      </c>
      <c r="X36" s="46">
        <v>130.15</v>
      </c>
      <c r="Y36" s="46">
        <v>128.1</v>
      </c>
      <c r="Z36" s="46">
        <v>128.1</v>
      </c>
      <c r="AA36" s="46">
        <f t="shared" si="1"/>
        <v>129.80833333333334</v>
      </c>
      <c r="AB36" s="1">
        <v>128.1</v>
      </c>
      <c r="AC36" s="1">
        <v>128.1</v>
      </c>
      <c r="AD36" s="1">
        <v>132.21</v>
      </c>
      <c r="AE36" s="1">
        <v>132.21</v>
      </c>
      <c r="AF36" s="1">
        <v>132.21</v>
      </c>
      <c r="AG36" s="1">
        <v>132.21</v>
      </c>
      <c r="AH36" s="1">
        <v>132.21</v>
      </c>
      <c r="AI36" s="1">
        <v>132.21</v>
      </c>
      <c r="AJ36" s="1">
        <v>132.21</v>
      </c>
      <c r="AK36" s="1">
        <v>132.21</v>
      </c>
      <c r="AL36" s="1">
        <v>132.21</v>
      </c>
      <c r="AM36" s="1">
        <v>132.21</v>
      </c>
      <c r="AN36" s="46">
        <f t="shared" si="2"/>
        <v>131.52500000000001</v>
      </c>
      <c r="AO36" s="52">
        <v>128.1</v>
      </c>
      <c r="AP36" s="53">
        <v>128.1</v>
      </c>
      <c r="AQ36" s="1">
        <v>128.1</v>
      </c>
      <c r="AR36" s="53">
        <v>128.1</v>
      </c>
      <c r="AS36" s="53">
        <v>126.05000000000001</v>
      </c>
      <c r="AT36" s="46">
        <v>126.05000000000001</v>
      </c>
      <c r="AU36" s="46">
        <v>126.05000000000001</v>
      </c>
      <c r="AV36" s="1">
        <v>126.05000000000001</v>
      </c>
      <c r="AW36" s="1">
        <v>126.05000000000001</v>
      </c>
      <c r="AX36" s="46">
        <v>126.05000000000001</v>
      </c>
      <c r="AY36" s="46">
        <v>126.05000000000001</v>
      </c>
      <c r="AZ36" s="46">
        <v>126.05000000000001</v>
      </c>
      <c r="BA36" s="86">
        <f t="shared" si="3"/>
        <v>126.73333333333331</v>
      </c>
      <c r="BB36" s="46">
        <v>126.05000000000001</v>
      </c>
      <c r="BC36" s="46">
        <v>130.15</v>
      </c>
      <c r="BD36" s="46">
        <v>130.15</v>
      </c>
      <c r="BE36" s="46">
        <v>130.15</v>
      </c>
      <c r="BF36" s="46">
        <v>130.15</v>
      </c>
      <c r="BG36" s="46">
        <v>130.15</v>
      </c>
      <c r="BH36" s="46">
        <v>130.15</v>
      </c>
      <c r="BI36" s="46">
        <v>130.15</v>
      </c>
      <c r="BJ36" s="1">
        <v>130.15</v>
      </c>
      <c r="BK36" s="1">
        <v>130.15</v>
      </c>
      <c r="BL36" s="1">
        <v>130.15</v>
      </c>
      <c r="BM36" s="1">
        <v>130.15</v>
      </c>
      <c r="BN36" s="86">
        <f t="shared" si="4"/>
        <v>129.80833333333337</v>
      </c>
      <c r="BO36" s="46">
        <v>130.15</v>
      </c>
      <c r="BP36" s="46">
        <v>130.15</v>
      </c>
      <c r="BQ36" s="46">
        <v>130.15</v>
      </c>
      <c r="BR36" s="46">
        <v>130.15</v>
      </c>
      <c r="BS36" s="51"/>
      <c r="BT36" s="51"/>
      <c r="BU36" s="51"/>
      <c r="BV36" s="51"/>
      <c r="BW36" s="51"/>
      <c r="BX36" s="51"/>
      <c r="BY36" s="51"/>
      <c r="BZ36" s="51"/>
      <c r="CA36" s="41">
        <f t="shared" si="5"/>
        <v>130.15</v>
      </c>
    </row>
    <row r="37" spans="1:79" x14ac:dyDescent="0.25">
      <c r="A37" s="1" t="s">
        <v>27</v>
      </c>
      <c r="B37" s="46">
        <v>120.15384315</v>
      </c>
      <c r="C37" s="46">
        <v>120.15384315</v>
      </c>
      <c r="D37" s="46">
        <v>120.15384315</v>
      </c>
      <c r="E37" s="46">
        <v>121.17948415000001</v>
      </c>
      <c r="F37" s="46">
        <v>122.20512515</v>
      </c>
      <c r="G37" s="46">
        <v>123.23076615000001</v>
      </c>
      <c r="H37" s="46">
        <v>124.25640715</v>
      </c>
      <c r="I37" s="46">
        <v>124.25640715</v>
      </c>
      <c r="J37" s="46">
        <v>135.53845815</v>
      </c>
      <c r="K37" s="46">
        <v>135.53845815</v>
      </c>
      <c r="L37" s="46">
        <v>134.51281715000002</v>
      </c>
      <c r="M37" s="47">
        <v>139.64102215</v>
      </c>
      <c r="N37" s="46">
        <f t="shared" si="0"/>
        <v>126.73503956666667</v>
      </c>
      <c r="O37" s="46">
        <v>136.05000000000001</v>
      </c>
      <c r="P37" s="46">
        <v>136.05000000000001</v>
      </c>
      <c r="Q37" s="46">
        <v>136.56</v>
      </c>
      <c r="R37" s="46">
        <v>136.56</v>
      </c>
      <c r="S37" s="46">
        <v>139.63999999999999</v>
      </c>
      <c r="T37" s="46">
        <v>143.22999999999999</v>
      </c>
      <c r="U37" s="46">
        <v>143.22999999999999</v>
      </c>
      <c r="V37" s="46">
        <v>143.22999999999999</v>
      </c>
      <c r="W37" s="46">
        <v>143.22999999999999</v>
      </c>
      <c r="X37" s="46">
        <v>143.22999999999999</v>
      </c>
      <c r="Y37" s="46">
        <v>137.08000000000001</v>
      </c>
      <c r="Z37" s="46">
        <v>139.63999999999999</v>
      </c>
      <c r="AA37" s="46">
        <f t="shared" si="1"/>
        <v>139.81083333333333</v>
      </c>
      <c r="AB37" s="1">
        <v>137.08000000000001</v>
      </c>
      <c r="AC37" s="1">
        <v>134.51</v>
      </c>
      <c r="AD37" s="1">
        <v>133.49</v>
      </c>
      <c r="AE37" s="1">
        <v>134.51</v>
      </c>
      <c r="AF37" s="1">
        <v>134.51</v>
      </c>
      <c r="AG37" s="1">
        <v>134.51</v>
      </c>
      <c r="AH37" s="1">
        <v>134.51</v>
      </c>
      <c r="AI37" s="1">
        <v>133.49</v>
      </c>
      <c r="AJ37" s="1">
        <v>131.44</v>
      </c>
      <c r="AK37" s="1">
        <v>128.36000000000001</v>
      </c>
      <c r="AL37" s="1">
        <v>124.26</v>
      </c>
      <c r="AM37" s="1">
        <v>119.13</v>
      </c>
      <c r="AN37" s="46">
        <f t="shared" si="2"/>
        <v>131.65</v>
      </c>
      <c r="AO37" s="52">
        <v>132.96999999999997</v>
      </c>
      <c r="AP37" s="53">
        <v>134</v>
      </c>
      <c r="AQ37" s="1">
        <v>133.99999999999997</v>
      </c>
      <c r="AR37" s="53">
        <v>133.99999999999997</v>
      </c>
      <c r="AS37" s="53">
        <v>133.99999999999997</v>
      </c>
      <c r="AT37" s="46">
        <v>133.99999999999997</v>
      </c>
      <c r="AU37" s="46">
        <v>135.02999999999997</v>
      </c>
      <c r="AV37" s="1">
        <v>135.02999999999997</v>
      </c>
      <c r="AW37" s="1">
        <v>135.02999999999997</v>
      </c>
      <c r="AX37" s="46">
        <v>133.99999999999997</v>
      </c>
      <c r="AY37" s="46">
        <v>131.43999999999997</v>
      </c>
      <c r="AZ37" s="46">
        <v>119.13</v>
      </c>
      <c r="BA37" s="86">
        <f t="shared" si="3"/>
        <v>132.71916666666664</v>
      </c>
      <c r="BB37" s="46">
        <v>132.45999999999998</v>
      </c>
      <c r="BC37" s="46">
        <v>132.96999999999997</v>
      </c>
      <c r="BD37" s="46">
        <v>133.99999999999997</v>
      </c>
      <c r="BE37" s="46">
        <v>136.04999999999998</v>
      </c>
      <c r="BF37" s="46">
        <v>136.55999999999997</v>
      </c>
      <c r="BG37" s="46">
        <v>137.58999999999997</v>
      </c>
      <c r="BH37" s="46">
        <v>139.07999999999998</v>
      </c>
      <c r="BI37" s="46">
        <v>144.72</v>
      </c>
      <c r="BJ37" s="1">
        <v>144.72</v>
      </c>
      <c r="BK37" s="1">
        <v>143.69</v>
      </c>
      <c r="BL37" s="1">
        <v>143.69</v>
      </c>
      <c r="BM37" s="1">
        <v>130.35999999999999</v>
      </c>
      <c r="BN37" s="86">
        <f t="shared" si="4"/>
        <v>137.99083333333331</v>
      </c>
      <c r="BO37" s="46">
        <v>136</v>
      </c>
      <c r="BP37" s="46">
        <v>134.97</v>
      </c>
      <c r="BQ37" s="46">
        <v>133.94999999999999</v>
      </c>
      <c r="BR37" s="46">
        <v>133.94999999999999</v>
      </c>
      <c r="BS37" s="51"/>
      <c r="BT37" s="51"/>
      <c r="BU37" s="51"/>
      <c r="BV37" s="51"/>
      <c r="BW37" s="51"/>
      <c r="BX37" s="51"/>
      <c r="BY37" s="51"/>
      <c r="BZ37" s="51"/>
      <c r="CA37" s="41">
        <f t="shared" si="5"/>
        <v>134.7175</v>
      </c>
    </row>
    <row r="38" spans="1:79" x14ac:dyDescent="0.25">
      <c r="A38" s="1" t="s">
        <v>34</v>
      </c>
      <c r="B38" s="1"/>
      <c r="C38" s="1"/>
      <c r="D38" s="1"/>
      <c r="E38" s="1"/>
      <c r="F38" s="1"/>
      <c r="G38" s="1"/>
      <c r="H38" s="1"/>
      <c r="I38" s="1"/>
      <c r="J38" s="1"/>
      <c r="K38" s="1">
        <v>116.44</v>
      </c>
      <c r="L38" s="1">
        <v>116.44</v>
      </c>
      <c r="M38" s="47">
        <v>116.44</v>
      </c>
      <c r="N38" s="46"/>
      <c r="O38" s="46">
        <v>122.39</v>
      </c>
      <c r="P38" s="46">
        <v>122.39</v>
      </c>
      <c r="Q38" s="46">
        <v>122.39</v>
      </c>
      <c r="R38" s="46">
        <v>129.99</v>
      </c>
      <c r="S38" s="46">
        <v>129.99</v>
      </c>
      <c r="T38" s="46">
        <v>129.99</v>
      </c>
      <c r="U38" s="46">
        <v>129.99</v>
      </c>
      <c r="V38" s="46">
        <v>129.99</v>
      </c>
      <c r="W38" s="46">
        <v>129.99</v>
      </c>
      <c r="X38" s="46">
        <v>129.99</v>
      </c>
      <c r="Y38" s="46">
        <v>129.99</v>
      </c>
      <c r="Z38" s="46">
        <v>129.99</v>
      </c>
      <c r="AA38" s="46">
        <f t="shared" si="1"/>
        <v>128.09</v>
      </c>
      <c r="AB38" s="1">
        <v>131.83000000000001</v>
      </c>
      <c r="AC38" s="1">
        <v>131.83000000000001</v>
      </c>
      <c r="AD38" s="1">
        <v>131.83000000000001</v>
      </c>
      <c r="AE38" s="1">
        <v>131.83000000000001</v>
      </c>
      <c r="AF38" s="1">
        <v>131.83000000000001</v>
      </c>
      <c r="AG38" s="1">
        <v>131.83000000000001</v>
      </c>
      <c r="AH38" s="1">
        <v>131.83000000000001</v>
      </c>
      <c r="AI38" s="1">
        <v>131.83000000000001</v>
      </c>
      <c r="AJ38" s="1">
        <v>131.83000000000001</v>
      </c>
      <c r="AK38" s="1">
        <v>131.83000000000001</v>
      </c>
      <c r="AL38" s="1">
        <v>131.83000000000001</v>
      </c>
      <c r="AM38" s="1">
        <v>131.83000000000001</v>
      </c>
      <c r="AN38" s="46">
        <f t="shared" si="2"/>
        <v>131.82999999999998</v>
      </c>
      <c r="AO38" s="52">
        <v>132.34</v>
      </c>
      <c r="AP38" s="53">
        <v>132.34</v>
      </c>
      <c r="AQ38" s="1">
        <v>132.34</v>
      </c>
      <c r="AR38" s="53">
        <v>132.34</v>
      </c>
      <c r="AS38" s="53">
        <v>131.83000000000001</v>
      </c>
      <c r="AT38" s="46">
        <v>131.83000000000001</v>
      </c>
      <c r="AU38" s="46">
        <v>132.34</v>
      </c>
      <c r="AV38" s="1">
        <v>132.34</v>
      </c>
      <c r="AW38" s="1">
        <v>132.34</v>
      </c>
      <c r="AX38" s="46">
        <v>132.34</v>
      </c>
      <c r="AY38" s="46">
        <v>132.34</v>
      </c>
      <c r="AZ38" s="46">
        <v>132.34</v>
      </c>
      <c r="BA38" s="86">
        <f t="shared" si="3"/>
        <v>132.25499999999997</v>
      </c>
      <c r="BB38" s="46">
        <v>129.07</v>
      </c>
      <c r="BC38" s="46">
        <v>129.07</v>
      </c>
      <c r="BD38" s="46">
        <v>129.07</v>
      </c>
      <c r="BE38" s="46">
        <v>129.07</v>
      </c>
      <c r="BF38" s="46">
        <v>129.07</v>
      </c>
      <c r="BG38" s="46">
        <v>129.07</v>
      </c>
      <c r="BH38" s="46">
        <v>129.07</v>
      </c>
      <c r="BI38" s="46">
        <v>129.07</v>
      </c>
      <c r="BJ38" s="1">
        <v>129.07</v>
      </c>
      <c r="BK38" s="1">
        <v>129.07</v>
      </c>
      <c r="BL38" s="1">
        <v>129.07</v>
      </c>
      <c r="BM38" s="1">
        <v>129.07</v>
      </c>
      <c r="BN38" s="86">
        <f t="shared" si="4"/>
        <v>129.06999999999996</v>
      </c>
      <c r="BO38" s="46">
        <v>135.34</v>
      </c>
      <c r="BP38" s="46">
        <v>134.35000000000002</v>
      </c>
      <c r="BQ38" s="46">
        <v>134.35000000000002</v>
      </c>
      <c r="BR38" s="46">
        <v>134.35000000000002</v>
      </c>
      <c r="BS38" s="46">
        <v>134.35000000000002</v>
      </c>
      <c r="BT38" s="46">
        <v>134.35000000000002</v>
      </c>
      <c r="BU38" s="41">
        <v>134.35000000000002</v>
      </c>
      <c r="BV38" s="41">
        <v>134.35000000000002</v>
      </c>
      <c r="BW38" s="41">
        <v>134.35000000000002</v>
      </c>
      <c r="BX38" s="41">
        <v>134.35000000000002</v>
      </c>
      <c r="BY38" s="41">
        <v>134.35000000000002</v>
      </c>
      <c r="BZ38" s="41">
        <f>VLOOKUP($A38,'[1]Data For Table'!$A$5:$B$61,2,FALSE)</f>
        <v>134.35000000000002</v>
      </c>
      <c r="CA38" s="41">
        <f t="shared" si="5"/>
        <v>134.4325</v>
      </c>
    </row>
    <row r="39" spans="1:79" x14ac:dyDescent="0.25">
      <c r="A39" s="1" t="s">
        <v>28</v>
      </c>
      <c r="B39" s="1">
        <v>112.85</v>
      </c>
      <c r="C39" s="1">
        <v>125.88</v>
      </c>
      <c r="D39" s="1">
        <v>122.49</v>
      </c>
      <c r="E39" s="1">
        <v>111.31</v>
      </c>
      <c r="F39" s="1">
        <v>127.93</v>
      </c>
      <c r="G39" s="1">
        <v>119.21</v>
      </c>
      <c r="H39" s="1">
        <v>115.42</v>
      </c>
      <c r="I39" s="1">
        <v>137.06</v>
      </c>
      <c r="J39" s="1">
        <v>130.80000000000001</v>
      </c>
      <c r="K39" s="1">
        <v>135.93</v>
      </c>
      <c r="L39" s="1">
        <v>135.93</v>
      </c>
      <c r="M39" s="47">
        <v>128.46</v>
      </c>
      <c r="N39" s="46">
        <f t="shared" si="0"/>
        <v>125.27250000000002</v>
      </c>
      <c r="O39" s="46">
        <v>134.72</v>
      </c>
      <c r="P39" s="46">
        <v>130.59</v>
      </c>
      <c r="Q39" s="46">
        <v>142.51</v>
      </c>
      <c r="R39" s="46">
        <v>136.46</v>
      </c>
      <c r="S39" s="46">
        <v>127.13</v>
      </c>
      <c r="T39" s="46">
        <v>128.46</v>
      </c>
      <c r="U39" s="46">
        <v>153.18</v>
      </c>
      <c r="V39" s="46">
        <v>135.13</v>
      </c>
      <c r="W39" s="46">
        <v>131.44</v>
      </c>
      <c r="X39" s="46">
        <v>132.15</v>
      </c>
      <c r="Y39" s="46">
        <v>136.46</v>
      </c>
      <c r="Z39" s="46">
        <v>144.05000000000001</v>
      </c>
      <c r="AA39" s="46">
        <f t="shared" si="1"/>
        <v>136.02333333333334</v>
      </c>
      <c r="AB39" s="1">
        <v>135.85</v>
      </c>
      <c r="AC39" s="1">
        <v>132.97</v>
      </c>
      <c r="AD39" s="1">
        <v>145.18</v>
      </c>
      <c r="AE39" s="1">
        <v>131.85</v>
      </c>
      <c r="AF39" s="1">
        <v>118.82</v>
      </c>
      <c r="AG39" s="1">
        <v>131.54</v>
      </c>
      <c r="AH39" s="1">
        <v>134.91999999999999</v>
      </c>
      <c r="AI39" s="1">
        <v>136.36000000000001</v>
      </c>
      <c r="AJ39" s="1">
        <v>136.36000000000001</v>
      </c>
      <c r="AK39" s="1">
        <v>128.66999999999999</v>
      </c>
      <c r="AL39" s="1">
        <v>123.33</v>
      </c>
      <c r="AM39" s="1">
        <v>126.72</v>
      </c>
      <c r="AN39" s="46">
        <f t="shared" si="2"/>
        <v>131.88083333333333</v>
      </c>
      <c r="AO39" s="52">
        <v>115.85000000000001</v>
      </c>
      <c r="AP39" s="53">
        <v>117.38000000000001</v>
      </c>
      <c r="AQ39" s="1">
        <v>105.59</v>
      </c>
      <c r="AR39" s="53">
        <v>105.59</v>
      </c>
      <c r="AS39" s="53">
        <v>115.85000000000001</v>
      </c>
      <c r="AT39" s="46">
        <v>110.92</v>
      </c>
      <c r="AU39" s="46">
        <v>114.72</v>
      </c>
      <c r="AV39" s="1">
        <v>112.77</v>
      </c>
      <c r="AW39" s="46">
        <v>114</v>
      </c>
      <c r="AX39" s="46">
        <v>109.18</v>
      </c>
      <c r="AY39" s="46">
        <v>104.87</v>
      </c>
      <c r="AZ39" s="46">
        <v>102.21000000000001</v>
      </c>
      <c r="BA39" s="86">
        <f t="shared" si="3"/>
        <v>110.74416666666669</v>
      </c>
      <c r="BB39" s="46">
        <v>102.72</v>
      </c>
      <c r="BC39" s="46">
        <v>105.59</v>
      </c>
      <c r="BD39" s="46">
        <v>106.41</v>
      </c>
      <c r="BE39" s="46">
        <v>103.64</v>
      </c>
      <c r="BF39" s="46">
        <v>106.10000000000001</v>
      </c>
      <c r="BG39" s="46">
        <v>109.78999999999999</v>
      </c>
      <c r="BH39" s="46">
        <v>104.56</v>
      </c>
      <c r="BI39" s="46">
        <v>107.13000000000001</v>
      </c>
      <c r="BJ39" s="1">
        <v>102.72</v>
      </c>
      <c r="BK39" s="1">
        <v>110.21000000000001</v>
      </c>
      <c r="BL39" s="1">
        <v>115.03</v>
      </c>
      <c r="BM39" s="1">
        <v>113.79</v>
      </c>
      <c r="BN39" s="86">
        <f t="shared" si="4"/>
        <v>107.30749999999999</v>
      </c>
      <c r="BO39" s="46">
        <v>114.41</v>
      </c>
      <c r="BP39" s="46">
        <v>113.89999999999999</v>
      </c>
      <c r="BQ39" s="46">
        <v>116.97</v>
      </c>
      <c r="BR39" s="46">
        <v>121.79</v>
      </c>
      <c r="BS39" s="46">
        <v>125.49</v>
      </c>
      <c r="BT39" s="46">
        <v>126.92</v>
      </c>
      <c r="BU39" s="41">
        <v>116.25999999999999</v>
      </c>
      <c r="BV39" s="41">
        <v>113.28</v>
      </c>
      <c r="BW39" s="41">
        <v>110.82</v>
      </c>
      <c r="BX39" s="41">
        <v>110.72</v>
      </c>
      <c r="BY39" s="41">
        <v>111.23</v>
      </c>
      <c r="BZ39" s="41">
        <f>VLOOKUP($A39,'[1]Data For Table'!$A$5:$B$61,2,FALSE)</f>
        <v>108.36</v>
      </c>
      <c r="CA39" s="41">
        <f t="shared" si="5"/>
        <v>115.84583333333332</v>
      </c>
    </row>
    <row r="40" spans="1:79" x14ac:dyDescent="0.25">
      <c r="A40" s="1" t="s">
        <v>36</v>
      </c>
      <c r="B40" s="1">
        <v>144.51</v>
      </c>
      <c r="C40" s="1">
        <v>144.51</v>
      </c>
      <c r="D40" s="1">
        <v>144.51</v>
      </c>
      <c r="E40" s="1">
        <v>149.46</v>
      </c>
      <c r="F40" s="1">
        <v>149.46</v>
      </c>
      <c r="G40" s="1">
        <v>149.46</v>
      </c>
      <c r="H40" s="1">
        <v>149.46</v>
      </c>
      <c r="I40" s="1">
        <v>149.46</v>
      </c>
      <c r="J40" s="1">
        <v>149.46</v>
      </c>
      <c r="K40" s="1">
        <v>157.80000000000001</v>
      </c>
      <c r="L40" s="1">
        <v>157.80000000000001</v>
      </c>
      <c r="M40" s="47">
        <v>161.85000000000002</v>
      </c>
      <c r="N40" s="46">
        <f t="shared" si="0"/>
        <v>150.64500000000001</v>
      </c>
      <c r="O40" s="46">
        <v>161.85</v>
      </c>
      <c r="P40" s="46">
        <v>161.85</v>
      </c>
      <c r="Q40" s="46">
        <v>161.85</v>
      </c>
      <c r="R40" s="46">
        <v>144.46</v>
      </c>
      <c r="S40" s="46">
        <v>144.46</v>
      </c>
      <c r="T40" s="46">
        <v>144.46</v>
      </c>
      <c r="U40" s="46">
        <v>144.46</v>
      </c>
      <c r="V40" s="46">
        <v>144.46</v>
      </c>
      <c r="W40" s="46">
        <v>144.46</v>
      </c>
      <c r="X40" s="46">
        <v>132.82</v>
      </c>
      <c r="Y40" s="46">
        <v>132.82</v>
      </c>
      <c r="Z40" s="46">
        <v>132.82</v>
      </c>
      <c r="AA40" s="46">
        <f t="shared" si="1"/>
        <v>145.89750000000001</v>
      </c>
      <c r="AB40" s="1">
        <v>132.82</v>
      </c>
      <c r="AC40" s="1">
        <v>132.82</v>
      </c>
      <c r="AD40" s="1">
        <v>132.82</v>
      </c>
      <c r="AE40" s="1">
        <v>132.82</v>
      </c>
      <c r="AF40" s="1">
        <v>132.82</v>
      </c>
      <c r="AG40" s="1">
        <v>132.82</v>
      </c>
      <c r="AH40" s="1">
        <v>132.82</v>
      </c>
      <c r="AI40" s="1">
        <v>132.82</v>
      </c>
      <c r="AJ40" s="1">
        <v>132.82</v>
      </c>
      <c r="AK40" s="1">
        <v>133.1</v>
      </c>
      <c r="AL40" s="1">
        <v>131.25</v>
      </c>
      <c r="AM40" s="1">
        <v>131.25</v>
      </c>
      <c r="AN40" s="46">
        <f t="shared" si="2"/>
        <v>132.58166666666662</v>
      </c>
      <c r="AO40" s="52">
        <v>131.25</v>
      </c>
      <c r="AP40" s="53">
        <v>131.25</v>
      </c>
      <c r="AQ40" s="1">
        <v>131.25</v>
      </c>
      <c r="AR40" s="53">
        <v>131.25</v>
      </c>
      <c r="AS40" s="53">
        <v>126.71000000000001</v>
      </c>
      <c r="AT40" s="46">
        <v>126.71000000000001</v>
      </c>
      <c r="AU40" s="46">
        <v>126.71000000000001</v>
      </c>
      <c r="AV40" s="1">
        <v>126.71000000000001</v>
      </c>
      <c r="AW40" s="1">
        <v>126.71000000000001</v>
      </c>
      <c r="AX40" s="46">
        <v>124.21</v>
      </c>
      <c r="AY40" s="46">
        <v>124.21</v>
      </c>
      <c r="AZ40" s="46">
        <v>124.21</v>
      </c>
      <c r="BA40" s="86">
        <f t="shared" si="3"/>
        <v>127.59833333333336</v>
      </c>
      <c r="BB40" s="46">
        <v>124.21</v>
      </c>
      <c r="BC40" s="46">
        <v>119.83</v>
      </c>
      <c r="BD40" s="46">
        <v>119.83</v>
      </c>
      <c r="BE40" s="46">
        <v>119.83</v>
      </c>
      <c r="BF40" s="46">
        <v>119.83</v>
      </c>
      <c r="BG40" s="46">
        <v>119.83</v>
      </c>
      <c r="BH40" s="46">
        <v>119.83</v>
      </c>
      <c r="BI40" s="46">
        <v>119.83</v>
      </c>
      <c r="BJ40" s="1">
        <v>119.83</v>
      </c>
      <c r="BK40" s="1">
        <v>118.44</v>
      </c>
      <c r="BL40" s="1">
        <v>118.44</v>
      </c>
      <c r="BM40" s="1">
        <v>118.44</v>
      </c>
      <c r="BN40" s="86">
        <f t="shared" si="4"/>
        <v>119.84750000000003</v>
      </c>
      <c r="BO40" s="46">
        <v>118.44</v>
      </c>
      <c r="BP40" s="46">
        <v>118.44</v>
      </c>
      <c r="BQ40" s="46">
        <v>118.44</v>
      </c>
      <c r="BR40" s="46">
        <v>117.78</v>
      </c>
      <c r="BS40" s="46">
        <v>117.78</v>
      </c>
      <c r="BT40" s="46">
        <v>117.78</v>
      </c>
      <c r="BU40" s="41">
        <v>117.78</v>
      </c>
      <c r="BV40" s="41">
        <v>117.78</v>
      </c>
      <c r="BW40" s="41">
        <v>117.78</v>
      </c>
      <c r="BX40" s="41">
        <v>118.91</v>
      </c>
      <c r="BY40" s="41">
        <v>118.91</v>
      </c>
      <c r="BZ40" s="41">
        <f>VLOOKUP($A40,'[1]Data For Table'!$A$5:$B$61,2,FALSE)</f>
        <v>118.91</v>
      </c>
      <c r="CA40" s="41">
        <f t="shared" si="5"/>
        <v>118.22750000000002</v>
      </c>
    </row>
    <row r="41" spans="1:79" x14ac:dyDescent="0.25">
      <c r="A41" s="1" t="s">
        <v>32</v>
      </c>
      <c r="B41" s="1">
        <v>121.58</v>
      </c>
      <c r="C41" s="1">
        <v>121.58</v>
      </c>
      <c r="D41" s="1">
        <v>121.58</v>
      </c>
      <c r="E41" s="1">
        <v>121.58</v>
      </c>
      <c r="F41" s="1">
        <v>124.66</v>
      </c>
      <c r="G41" s="1">
        <v>131.84</v>
      </c>
      <c r="H41" s="1">
        <v>134.91</v>
      </c>
      <c r="I41" s="1">
        <v>134.91</v>
      </c>
      <c r="J41" s="1">
        <v>134.91</v>
      </c>
      <c r="K41" s="1">
        <v>134.6</v>
      </c>
      <c r="L41" s="1">
        <v>132.6</v>
      </c>
      <c r="M41" s="47">
        <v>136</v>
      </c>
      <c r="N41" s="46">
        <f t="shared" si="0"/>
        <v>129.22916666666666</v>
      </c>
      <c r="O41" s="46">
        <v>136</v>
      </c>
      <c r="P41" s="46">
        <v>136</v>
      </c>
      <c r="Q41" s="46">
        <v>136</v>
      </c>
      <c r="R41" s="46">
        <v>136</v>
      </c>
      <c r="S41" s="46">
        <v>136</v>
      </c>
      <c r="T41" s="46">
        <v>136</v>
      </c>
      <c r="U41" s="46">
        <v>136</v>
      </c>
      <c r="V41" s="46">
        <v>136</v>
      </c>
      <c r="W41" s="46">
        <v>136</v>
      </c>
      <c r="X41" s="46">
        <v>133.79</v>
      </c>
      <c r="Y41" s="46">
        <v>133.79</v>
      </c>
      <c r="Z41" s="46">
        <v>133.79</v>
      </c>
      <c r="AA41" s="46">
        <f t="shared" si="1"/>
        <v>135.44749999999999</v>
      </c>
      <c r="AB41" s="1">
        <v>133.79</v>
      </c>
      <c r="AC41" s="1">
        <v>133.79</v>
      </c>
      <c r="AD41" s="1">
        <v>133.79</v>
      </c>
      <c r="AE41" s="1">
        <v>133.79</v>
      </c>
      <c r="AF41" s="1">
        <v>133.79</v>
      </c>
      <c r="AG41" s="1">
        <v>133.79</v>
      </c>
      <c r="AH41" s="1">
        <v>133.79</v>
      </c>
      <c r="AI41" s="1">
        <v>133.79</v>
      </c>
      <c r="AJ41" s="1">
        <v>133.79</v>
      </c>
      <c r="AK41" s="1">
        <v>131.22999999999999</v>
      </c>
      <c r="AL41" s="1">
        <v>131.22999999999999</v>
      </c>
      <c r="AM41" s="1">
        <v>131.22999999999999</v>
      </c>
      <c r="AN41" s="46">
        <f t="shared" si="2"/>
        <v>133.15</v>
      </c>
      <c r="AO41" s="52">
        <v>131.22999999999999</v>
      </c>
      <c r="AP41" s="53">
        <v>131.22999999999999</v>
      </c>
      <c r="AQ41" s="1">
        <v>131.22999999999999</v>
      </c>
      <c r="AR41" s="53">
        <v>131.22999999999999</v>
      </c>
      <c r="AS41" s="53">
        <v>131.22999999999999</v>
      </c>
      <c r="AT41" s="46">
        <v>131.22999999999999</v>
      </c>
      <c r="AU41" s="46">
        <v>131.22999999999999</v>
      </c>
      <c r="AV41" s="1">
        <v>131.22999999999999</v>
      </c>
      <c r="AW41" s="1">
        <v>131.22999999999999</v>
      </c>
      <c r="AX41" s="46">
        <v>130.94</v>
      </c>
      <c r="AY41" s="46">
        <v>130.94</v>
      </c>
      <c r="AZ41" s="46">
        <v>130.94</v>
      </c>
      <c r="BA41" s="86">
        <f t="shared" si="3"/>
        <v>131.1575</v>
      </c>
      <c r="BB41" s="46">
        <v>130.94</v>
      </c>
      <c r="BC41" s="46">
        <v>130.94</v>
      </c>
      <c r="BD41" s="46">
        <v>130.94</v>
      </c>
      <c r="BE41" s="46">
        <v>130.94</v>
      </c>
      <c r="BF41" s="46">
        <v>130.94</v>
      </c>
      <c r="BG41" s="46">
        <v>130.94</v>
      </c>
      <c r="BH41" s="46">
        <v>130.94</v>
      </c>
      <c r="BI41" s="46">
        <v>130.94</v>
      </c>
      <c r="BJ41" s="1">
        <v>130.94</v>
      </c>
      <c r="BK41" s="1">
        <v>130.94</v>
      </c>
      <c r="BL41" s="1">
        <v>130.94</v>
      </c>
      <c r="BM41" s="1">
        <v>130.94</v>
      </c>
      <c r="BN41" s="86">
        <f t="shared" si="4"/>
        <v>130.94000000000003</v>
      </c>
      <c r="BO41" s="46">
        <v>130.94</v>
      </c>
      <c r="BP41" s="46">
        <v>130.94</v>
      </c>
      <c r="BQ41" s="46">
        <v>130.94</v>
      </c>
      <c r="BR41" s="46">
        <v>130.94</v>
      </c>
      <c r="BS41" s="46">
        <v>130.94</v>
      </c>
      <c r="BT41" s="46">
        <v>130.94</v>
      </c>
      <c r="BU41" s="41">
        <v>130.94</v>
      </c>
      <c r="BV41" s="41">
        <v>118.64</v>
      </c>
      <c r="BW41" s="41">
        <v>118.64</v>
      </c>
      <c r="BX41" s="41">
        <v>127.33000000000001</v>
      </c>
      <c r="BY41" s="41">
        <v>127.33000000000001</v>
      </c>
      <c r="BZ41" s="41">
        <f>VLOOKUP($A41,'[1]Data For Table'!$A$5:$B$61,2,FALSE)</f>
        <v>144.77000000000001</v>
      </c>
      <c r="CA41" s="41">
        <f t="shared" si="5"/>
        <v>129.44083333333336</v>
      </c>
    </row>
    <row r="42" spans="1:79" x14ac:dyDescent="0.25">
      <c r="A42" s="1" t="s">
        <v>29</v>
      </c>
      <c r="B42" s="1">
        <v>122.43076617</v>
      </c>
      <c r="C42" s="1">
        <v>123.79486870000001</v>
      </c>
      <c r="D42" s="1">
        <v>123.79486870000001</v>
      </c>
      <c r="E42" s="1">
        <v>123.79486870000001</v>
      </c>
      <c r="F42" s="1">
        <v>123.79486870000001</v>
      </c>
      <c r="G42" s="1">
        <v>123.79486870000001</v>
      </c>
      <c r="H42" s="1">
        <v>126.8717917</v>
      </c>
      <c r="I42" s="1">
        <v>134.46153509999999</v>
      </c>
      <c r="J42" s="1">
        <v>136.82050939999999</v>
      </c>
      <c r="K42" s="1">
        <v>136.82050939999999</v>
      </c>
      <c r="L42" s="1">
        <v>136.82050939999999</v>
      </c>
      <c r="M42" s="47">
        <v>136.82050939999999</v>
      </c>
      <c r="N42" s="46">
        <f t="shared" si="0"/>
        <v>129.16837283916666</v>
      </c>
      <c r="O42" s="46">
        <v>136.82</v>
      </c>
      <c r="P42" s="46">
        <v>136.82</v>
      </c>
      <c r="Q42" s="46">
        <v>136.82</v>
      </c>
      <c r="R42" s="46">
        <v>136.82</v>
      </c>
      <c r="S42" s="46">
        <v>142.97</v>
      </c>
      <c r="T42" s="46">
        <v>147.59</v>
      </c>
      <c r="U42" s="46">
        <v>147.59</v>
      </c>
      <c r="V42" s="46">
        <v>147.59</v>
      </c>
      <c r="W42" s="46">
        <v>147.59</v>
      </c>
      <c r="X42" s="46">
        <v>147.59</v>
      </c>
      <c r="Y42" s="46">
        <v>147.59</v>
      </c>
      <c r="Z42" s="46">
        <v>147.59</v>
      </c>
      <c r="AA42" s="46">
        <f t="shared" si="1"/>
        <v>143.61499999999998</v>
      </c>
      <c r="AB42" s="1">
        <v>141.44</v>
      </c>
      <c r="AC42" s="1">
        <v>138.87</v>
      </c>
      <c r="AD42" s="1">
        <v>138.87</v>
      </c>
      <c r="AE42" s="1">
        <v>132.72</v>
      </c>
      <c r="AF42" s="1">
        <v>132.72</v>
      </c>
      <c r="AG42" s="1">
        <v>132.72</v>
      </c>
      <c r="AH42" s="1">
        <v>132.72</v>
      </c>
      <c r="AI42" s="1">
        <v>132.72</v>
      </c>
      <c r="AJ42" s="1">
        <v>129.63999999999999</v>
      </c>
      <c r="AK42" s="1">
        <v>129.63999999999999</v>
      </c>
      <c r="AL42" s="1">
        <v>129.63999999999999</v>
      </c>
      <c r="AM42" s="1">
        <v>129.63999999999999</v>
      </c>
      <c r="AN42" s="46">
        <f t="shared" si="2"/>
        <v>133.44499999999996</v>
      </c>
      <c r="AO42" s="52">
        <v>129.63999999999999</v>
      </c>
      <c r="AP42" s="53">
        <v>135.28</v>
      </c>
      <c r="AQ42" s="1">
        <v>135.27999999999997</v>
      </c>
      <c r="AR42" s="53">
        <v>135.27999999999997</v>
      </c>
      <c r="AS42" s="53">
        <v>135.27999999999997</v>
      </c>
      <c r="AT42" s="46">
        <v>135.27999999999997</v>
      </c>
      <c r="AU42" s="46">
        <v>135.27999999999997</v>
      </c>
      <c r="AV42" s="1">
        <v>135.27999999999997</v>
      </c>
      <c r="AW42" s="1">
        <v>136.30999999999997</v>
      </c>
      <c r="AX42" s="46">
        <v>136.30999999999997</v>
      </c>
      <c r="AY42" s="46">
        <v>136.30999999999997</v>
      </c>
      <c r="AZ42" s="46">
        <v>136.30999999999997</v>
      </c>
      <c r="BA42" s="86">
        <f t="shared" si="3"/>
        <v>135.15333333333331</v>
      </c>
      <c r="BB42" s="46">
        <v>136.30999999999997</v>
      </c>
      <c r="BC42" s="46">
        <v>136.81999999999996</v>
      </c>
      <c r="BD42" s="46">
        <v>136.81999999999996</v>
      </c>
      <c r="BE42" s="46">
        <v>136.81999999999996</v>
      </c>
      <c r="BF42" s="46">
        <v>136.81999999999996</v>
      </c>
      <c r="BG42" s="46">
        <v>136.81999999999996</v>
      </c>
      <c r="BH42" s="46">
        <v>136.81999999999996</v>
      </c>
      <c r="BI42" s="46">
        <v>138.86999999999998</v>
      </c>
      <c r="BJ42" s="1">
        <v>138.87</v>
      </c>
      <c r="BK42" s="1">
        <v>138.86999999999998</v>
      </c>
      <c r="BL42" s="1">
        <v>138.86999999999998</v>
      </c>
      <c r="BM42" s="1">
        <v>138.86999999999998</v>
      </c>
      <c r="BN42" s="86">
        <f t="shared" si="4"/>
        <v>137.63166666666663</v>
      </c>
      <c r="BO42" s="46">
        <v>138.86999999999998</v>
      </c>
      <c r="BP42" s="46">
        <v>138.86999999999998</v>
      </c>
      <c r="BQ42" s="46">
        <v>138.86999999999998</v>
      </c>
      <c r="BR42" s="46">
        <v>135.78999999999996</v>
      </c>
      <c r="BS42" s="51"/>
      <c r="BT42" s="51"/>
      <c r="BU42" s="51"/>
      <c r="BV42" s="51"/>
      <c r="BW42" s="51"/>
      <c r="BX42" s="51"/>
      <c r="BY42" s="51"/>
      <c r="BZ42" s="51"/>
      <c r="CA42" s="41">
        <f t="shared" si="5"/>
        <v>138.09999999999997</v>
      </c>
    </row>
    <row r="43" spans="1:79" x14ac:dyDescent="0.25">
      <c r="A43" s="1" t="s">
        <v>37</v>
      </c>
      <c r="B43" s="1">
        <v>131.19</v>
      </c>
      <c r="C43" s="1">
        <v>131.19</v>
      </c>
      <c r="D43" s="1">
        <v>131.19</v>
      </c>
      <c r="E43" s="1">
        <v>131.19</v>
      </c>
      <c r="F43" s="1">
        <v>133.75</v>
      </c>
      <c r="G43" s="1">
        <v>133.75</v>
      </c>
      <c r="H43" s="1">
        <v>140.93</v>
      </c>
      <c r="I43" s="1">
        <v>150.16</v>
      </c>
      <c r="J43" s="1">
        <v>154.27000000000001</v>
      </c>
      <c r="K43" s="1">
        <v>150.41</v>
      </c>
      <c r="L43" s="1">
        <v>150.58000000000001</v>
      </c>
      <c r="M43" s="47">
        <v>150.34</v>
      </c>
      <c r="N43" s="46">
        <f t="shared" si="0"/>
        <v>140.74583333333334</v>
      </c>
      <c r="O43" s="46">
        <v>150.34</v>
      </c>
      <c r="P43" s="46">
        <v>148.29</v>
      </c>
      <c r="Q43" s="46">
        <v>152.38999999999999</v>
      </c>
      <c r="R43" s="46">
        <v>152.38999999999999</v>
      </c>
      <c r="S43" s="46">
        <v>152.38999999999999</v>
      </c>
      <c r="T43" s="46">
        <v>152.38999999999999</v>
      </c>
      <c r="U43" s="46">
        <v>152.38999999999999</v>
      </c>
      <c r="V43" s="46">
        <v>152.38999999999999</v>
      </c>
      <c r="W43" s="46">
        <v>148.29</v>
      </c>
      <c r="X43" s="46">
        <v>148.29</v>
      </c>
      <c r="Y43" s="46">
        <v>143.16</v>
      </c>
      <c r="Z43" s="46">
        <v>140.08000000000001</v>
      </c>
      <c r="AA43" s="46">
        <f t="shared" si="1"/>
        <v>149.39916666666664</v>
      </c>
      <c r="AB43" s="1">
        <v>129.83000000000001</v>
      </c>
      <c r="AC43" s="1">
        <v>133.16</v>
      </c>
      <c r="AD43" s="1">
        <v>133.16</v>
      </c>
      <c r="AE43" s="1">
        <v>138.37</v>
      </c>
      <c r="AF43" s="1">
        <v>136.32</v>
      </c>
      <c r="AG43" s="1">
        <v>133.24</v>
      </c>
      <c r="AH43" s="1">
        <v>133.24</v>
      </c>
      <c r="AI43" s="1">
        <v>133.24</v>
      </c>
      <c r="AJ43" s="1">
        <v>133.24</v>
      </c>
      <c r="AK43" s="1">
        <v>133.24</v>
      </c>
      <c r="AL43" s="1">
        <v>133.61000000000001</v>
      </c>
      <c r="AM43" s="1">
        <v>133.61000000000001</v>
      </c>
      <c r="AN43" s="46">
        <f t="shared" si="2"/>
        <v>133.68833333333336</v>
      </c>
      <c r="AO43" s="52">
        <v>133.61000000000001</v>
      </c>
      <c r="AP43" s="53">
        <v>132.31</v>
      </c>
      <c r="AQ43" s="1">
        <v>132.31</v>
      </c>
      <c r="AR43" s="53">
        <v>132.31</v>
      </c>
      <c r="AS43" s="53">
        <v>128.99</v>
      </c>
      <c r="AT43" s="46">
        <v>128.99</v>
      </c>
      <c r="AU43" s="46">
        <v>128.99</v>
      </c>
      <c r="AV43" s="1">
        <v>126.94</v>
      </c>
      <c r="AW43" s="1">
        <v>124.89</v>
      </c>
      <c r="AX43" s="46">
        <v>124.89</v>
      </c>
      <c r="AY43" s="46">
        <v>127.15</v>
      </c>
      <c r="AZ43" s="46">
        <v>126.12</v>
      </c>
      <c r="BA43" s="86">
        <f t="shared" si="3"/>
        <v>128.95833333333337</v>
      </c>
      <c r="BB43" s="46">
        <v>125.61</v>
      </c>
      <c r="BC43" s="46">
        <v>125.61</v>
      </c>
      <c r="BD43" s="46">
        <v>125.61</v>
      </c>
      <c r="BE43" s="46">
        <v>125.61</v>
      </c>
      <c r="BF43" s="46">
        <v>124.58</v>
      </c>
      <c r="BG43" s="46">
        <v>124.58</v>
      </c>
      <c r="BH43" s="46">
        <v>124.58</v>
      </c>
      <c r="BI43" s="46">
        <v>124.07</v>
      </c>
      <c r="BJ43" s="1">
        <v>124.07</v>
      </c>
      <c r="BK43" s="1">
        <v>124.07</v>
      </c>
      <c r="BL43" s="1">
        <v>126.7</v>
      </c>
      <c r="BM43" s="1">
        <v>126.7</v>
      </c>
      <c r="BN43" s="86">
        <f t="shared" si="4"/>
        <v>125.14916666666666</v>
      </c>
      <c r="BO43" s="46">
        <v>126.7</v>
      </c>
      <c r="BP43" s="46">
        <v>126.7</v>
      </c>
      <c r="BQ43" s="46">
        <v>126.7</v>
      </c>
      <c r="BR43" s="46">
        <v>126.7</v>
      </c>
      <c r="BS43" s="46">
        <v>130.29</v>
      </c>
      <c r="BT43" s="46">
        <v>130.29</v>
      </c>
      <c r="BU43" s="41">
        <v>130.29</v>
      </c>
      <c r="BV43" s="41">
        <v>130.29</v>
      </c>
      <c r="BW43" s="41">
        <v>130.29</v>
      </c>
      <c r="BX43" s="41">
        <v>130.29</v>
      </c>
      <c r="BY43" s="41">
        <v>135.26</v>
      </c>
      <c r="BZ43" s="41">
        <f>VLOOKUP($A43,'[1]Data For Table'!$A$5:$B$61,2,FALSE)</f>
        <v>135.26</v>
      </c>
      <c r="CA43" s="41">
        <f t="shared" si="5"/>
        <v>129.92166666666665</v>
      </c>
    </row>
    <row r="44" spans="1:79" x14ac:dyDescent="0.25">
      <c r="A44" s="1" t="s">
        <v>43</v>
      </c>
      <c r="B44" s="46">
        <v>119.99999699999999</v>
      </c>
      <c r="C44" s="46">
        <v>119.99999699999999</v>
      </c>
      <c r="D44" s="46">
        <v>119.99999699999999</v>
      </c>
      <c r="E44" s="46">
        <v>122.5640995</v>
      </c>
      <c r="F44" s="46">
        <v>125.64102250000001</v>
      </c>
      <c r="G44" s="46">
        <v>127.69230450000001</v>
      </c>
      <c r="H44" s="46">
        <v>134.49230433</v>
      </c>
      <c r="I44" s="46">
        <v>134.49230433</v>
      </c>
      <c r="J44" s="46">
        <v>134.49230433</v>
      </c>
      <c r="K44" s="46">
        <v>134.49230433</v>
      </c>
      <c r="L44" s="46">
        <v>134.49230433</v>
      </c>
      <c r="M44" s="47">
        <v>134.49230433</v>
      </c>
      <c r="N44" s="46">
        <f t="shared" si="0"/>
        <v>128.57093695666666</v>
      </c>
      <c r="O44" s="46">
        <v>132.82</v>
      </c>
      <c r="P44" s="46">
        <v>132.82</v>
      </c>
      <c r="Q44" s="46">
        <v>132.82</v>
      </c>
      <c r="R44" s="46">
        <v>132.82</v>
      </c>
      <c r="S44" s="46">
        <v>132.82</v>
      </c>
      <c r="T44" s="46">
        <v>138.15</v>
      </c>
      <c r="U44" s="46">
        <v>138.15</v>
      </c>
      <c r="V44" s="46">
        <v>135.69</v>
      </c>
      <c r="W44" s="46">
        <v>132.31</v>
      </c>
      <c r="X44" s="46">
        <v>130.26</v>
      </c>
      <c r="Y44" s="46">
        <v>130.26</v>
      </c>
      <c r="Z44" s="46">
        <v>130.26</v>
      </c>
      <c r="AA44" s="46">
        <f t="shared" si="1"/>
        <v>133.26499999999999</v>
      </c>
      <c r="AB44" s="1">
        <v>125.74</v>
      </c>
      <c r="AC44" s="1">
        <v>126.05</v>
      </c>
      <c r="AD44" s="1">
        <v>129.13</v>
      </c>
      <c r="AE44" s="1">
        <v>131.9</v>
      </c>
      <c r="AF44" s="1">
        <v>135.49</v>
      </c>
      <c r="AG44" s="1">
        <v>137.44</v>
      </c>
      <c r="AH44" s="1">
        <v>141.13</v>
      </c>
      <c r="AI44" s="1">
        <v>139.9</v>
      </c>
      <c r="AJ44" s="1">
        <v>144.1</v>
      </c>
      <c r="AK44" s="1">
        <v>136.41</v>
      </c>
      <c r="AL44" s="1">
        <v>134.66999999999999</v>
      </c>
      <c r="AM44" s="1">
        <v>134.36000000000001</v>
      </c>
      <c r="AN44" s="46">
        <f t="shared" si="2"/>
        <v>134.69333333333336</v>
      </c>
      <c r="AO44" s="52">
        <v>133.33000000000001</v>
      </c>
      <c r="AP44" s="53">
        <v>138.26000000000002</v>
      </c>
      <c r="AQ44" s="1">
        <v>138.36000000000001</v>
      </c>
      <c r="AR44" s="53">
        <v>138.36000000000001</v>
      </c>
      <c r="AS44" s="53">
        <v>132.91999999999999</v>
      </c>
      <c r="AT44" s="46">
        <v>136.21</v>
      </c>
      <c r="AU44" s="46">
        <v>141.13</v>
      </c>
      <c r="AV44" s="1">
        <v>141.13</v>
      </c>
      <c r="AW44" s="1">
        <v>141.13</v>
      </c>
      <c r="AX44" s="46">
        <v>141.13</v>
      </c>
      <c r="AY44" s="46">
        <v>141.13</v>
      </c>
      <c r="AZ44" s="46">
        <v>139.49</v>
      </c>
      <c r="BA44" s="86">
        <f t="shared" si="3"/>
        <v>138.54833333333335</v>
      </c>
      <c r="BB44" s="46">
        <v>139.49</v>
      </c>
      <c r="BC44" s="46">
        <v>139.49</v>
      </c>
      <c r="BD44" s="46">
        <v>139.49</v>
      </c>
      <c r="BE44" s="46">
        <v>139.49</v>
      </c>
      <c r="BF44" s="46">
        <v>139.49</v>
      </c>
      <c r="BG44" s="46">
        <v>139.49</v>
      </c>
      <c r="BH44" s="46">
        <v>139.49</v>
      </c>
      <c r="BI44" s="46">
        <v>141.03</v>
      </c>
      <c r="BJ44" s="1">
        <v>143.08000000000001</v>
      </c>
      <c r="BK44" s="1">
        <v>143.08000000000001</v>
      </c>
      <c r="BL44" s="1">
        <v>143.08000000000001</v>
      </c>
      <c r="BM44" s="1">
        <v>143.08000000000001</v>
      </c>
      <c r="BN44" s="86">
        <f t="shared" si="4"/>
        <v>140.81499999999997</v>
      </c>
      <c r="BO44" s="46">
        <v>141.03</v>
      </c>
      <c r="BP44" s="46">
        <v>141.03</v>
      </c>
      <c r="BQ44" s="46">
        <v>141.03</v>
      </c>
      <c r="BR44" s="46">
        <v>141.03</v>
      </c>
      <c r="BS44" s="51"/>
      <c r="BT44" s="51"/>
      <c r="BU44" s="51"/>
      <c r="BV44" s="51"/>
      <c r="BW44" s="51"/>
      <c r="BX44" s="51"/>
      <c r="BY44" s="51"/>
      <c r="BZ44" s="51"/>
      <c r="CA44" s="41">
        <f t="shared" si="5"/>
        <v>141.03</v>
      </c>
    </row>
    <row r="45" spans="1:79" x14ac:dyDescent="0.25">
      <c r="A45" s="1" t="s">
        <v>41</v>
      </c>
      <c r="B45" s="1">
        <v>101.15</v>
      </c>
      <c r="C45" s="1">
        <v>101.15</v>
      </c>
      <c r="D45" s="1">
        <v>101.15</v>
      </c>
      <c r="E45" s="1">
        <v>101.15</v>
      </c>
      <c r="F45" s="1">
        <v>101.15</v>
      </c>
      <c r="G45" s="1">
        <v>101.15</v>
      </c>
      <c r="H45" s="1">
        <v>101.15</v>
      </c>
      <c r="I45" s="1">
        <v>101.15</v>
      </c>
      <c r="J45" s="1">
        <v>101.15</v>
      </c>
      <c r="K45" s="1">
        <v>98.62</v>
      </c>
      <c r="L45" s="1">
        <v>98.62</v>
      </c>
      <c r="M45" s="47">
        <v>101.15</v>
      </c>
      <c r="N45" s="46">
        <f t="shared" si="0"/>
        <v>100.72833333333334</v>
      </c>
      <c r="O45" s="46">
        <v>135.09</v>
      </c>
      <c r="P45" s="46">
        <v>135.09</v>
      </c>
      <c r="Q45" s="46">
        <v>135.09</v>
      </c>
      <c r="R45" s="46">
        <v>135.09</v>
      </c>
      <c r="S45" s="46">
        <v>135.09</v>
      </c>
      <c r="T45" s="46">
        <v>135.09</v>
      </c>
      <c r="U45" s="46">
        <v>135.09</v>
      </c>
      <c r="V45" s="46">
        <v>135.09</v>
      </c>
      <c r="W45" s="46">
        <v>135.09</v>
      </c>
      <c r="X45" s="46">
        <v>135.09</v>
      </c>
      <c r="Y45" s="46">
        <v>135.09</v>
      </c>
      <c r="Z45" s="46">
        <v>135.09</v>
      </c>
      <c r="AA45" s="46">
        <f t="shared" si="1"/>
        <v>135.08999999999997</v>
      </c>
      <c r="AB45" s="1">
        <v>135.09</v>
      </c>
      <c r="AC45" s="1">
        <v>135.09</v>
      </c>
      <c r="AD45" s="1">
        <v>135.09</v>
      </c>
      <c r="AE45" s="1">
        <v>135.09</v>
      </c>
      <c r="AF45" s="1">
        <v>135.09</v>
      </c>
      <c r="AG45" s="1">
        <v>135.09</v>
      </c>
      <c r="AH45" s="1">
        <v>135.09</v>
      </c>
      <c r="AI45" s="1">
        <v>135.09</v>
      </c>
      <c r="AJ45" s="1">
        <v>135.09</v>
      </c>
      <c r="AK45" s="1">
        <v>135.09</v>
      </c>
      <c r="AL45" s="1">
        <v>135.09</v>
      </c>
      <c r="AM45" s="1">
        <v>135.09</v>
      </c>
      <c r="AN45" s="46">
        <f t="shared" si="2"/>
        <v>135.08999999999997</v>
      </c>
      <c r="AO45" s="52">
        <v>135.09</v>
      </c>
      <c r="AP45" s="53">
        <v>135.09</v>
      </c>
      <c r="AQ45" s="1">
        <v>135.09</v>
      </c>
      <c r="AR45" s="53">
        <v>135.09</v>
      </c>
      <c r="AS45" s="53">
        <v>135.09</v>
      </c>
      <c r="AT45" s="46">
        <v>135.09</v>
      </c>
      <c r="AU45" s="46">
        <v>135.09</v>
      </c>
      <c r="AV45" s="1">
        <v>135.09</v>
      </c>
      <c r="AW45" s="1">
        <v>135.09</v>
      </c>
      <c r="AX45" s="46">
        <v>135.09</v>
      </c>
      <c r="AY45" s="46">
        <v>135.09</v>
      </c>
      <c r="AZ45" s="46">
        <v>135.09</v>
      </c>
      <c r="BA45" s="86">
        <f t="shared" si="3"/>
        <v>135.08999999999997</v>
      </c>
      <c r="BB45" s="46">
        <v>135.09</v>
      </c>
      <c r="BC45" s="46">
        <v>135.09</v>
      </c>
      <c r="BD45" s="46">
        <v>135.09</v>
      </c>
      <c r="BE45" s="46">
        <v>135.09</v>
      </c>
      <c r="BF45" s="46">
        <v>135.09</v>
      </c>
      <c r="BG45" s="46">
        <v>135.09</v>
      </c>
      <c r="BH45" s="46">
        <v>135.09</v>
      </c>
      <c r="BI45" s="46">
        <v>135.09</v>
      </c>
      <c r="BJ45" s="1">
        <v>135.09</v>
      </c>
      <c r="BK45" s="1">
        <v>135.09</v>
      </c>
      <c r="BL45" s="1">
        <v>135.09</v>
      </c>
      <c r="BM45" s="1">
        <v>135.09</v>
      </c>
      <c r="BN45" s="86">
        <f t="shared" si="4"/>
        <v>135.08999999999997</v>
      </c>
      <c r="BO45" s="46">
        <v>121.89999999999999</v>
      </c>
      <c r="BP45" s="46">
        <v>121.89999999999999</v>
      </c>
      <c r="BQ45" s="46">
        <v>121.89999999999999</v>
      </c>
      <c r="BR45" s="46">
        <v>121.89999999999999</v>
      </c>
      <c r="BS45" s="46">
        <v>121.89999999999999</v>
      </c>
      <c r="BT45" s="46">
        <v>121.89999999999999</v>
      </c>
      <c r="BU45" s="41">
        <v>121.89999999999999</v>
      </c>
      <c r="BV45" s="41">
        <v>121.89999999999999</v>
      </c>
      <c r="BW45" s="41">
        <v>121.89999999999999</v>
      </c>
      <c r="BX45" s="41">
        <v>121.89999999999999</v>
      </c>
      <c r="BY45" s="41">
        <v>121.89999999999999</v>
      </c>
      <c r="BZ45" s="41">
        <f>VLOOKUP($A45,'[1]Data For Table'!$A$5:$B$61,2,FALSE)</f>
        <v>121.89999999999999</v>
      </c>
      <c r="CA45" s="41">
        <f t="shared" si="5"/>
        <v>121.90000000000002</v>
      </c>
    </row>
    <row r="46" spans="1:79" x14ac:dyDescent="0.25">
      <c r="A46" s="1" t="s">
        <v>39</v>
      </c>
      <c r="B46" s="1">
        <v>100.84</v>
      </c>
      <c r="C46" s="1">
        <v>106.17</v>
      </c>
      <c r="D46" s="1">
        <v>101.58</v>
      </c>
      <c r="E46" s="1">
        <v>99.13</v>
      </c>
      <c r="F46" s="1">
        <v>90.4</v>
      </c>
      <c r="G46" s="1">
        <v>88.53</v>
      </c>
      <c r="H46" s="1">
        <v>103.86</v>
      </c>
      <c r="I46" s="1">
        <v>103.44</v>
      </c>
      <c r="J46" s="1">
        <v>107.57</v>
      </c>
      <c r="K46" s="1">
        <v>105.07</v>
      </c>
      <c r="L46" s="1">
        <v>101.05</v>
      </c>
      <c r="M46" s="47">
        <v>105.24</v>
      </c>
      <c r="N46" s="46">
        <f t="shared" si="0"/>
        <v>101.07333333333332</v>
      </c>
      <c r="O46" s="46">
        <v>119.15</v>
      </c>
      <c r="P46" s="46">
        <v>122.94</v>
      </c>
      <c r="Q46" s="46">
        <v>129.84</v>
      </c>
      <c r="R46" s="46">
        <v>122.08</v>
      </c>
      <c r="S46" s="46">
        <v>102.38</v>
      </c>
      <c r="T46" s="46">
        <v>113.04</v>
      </c>
      <c r="U46" s="46">
        <v>129.97999999999999</v>
      </c>
      <c r="V46" s="46">
        <v>128</v>
      </c>
      <c r="W46" s="46">
        <v>135.47999999999999</v>
      </c>
      <c r="X46" s="46">
        <v>122.78</v>
      </c>
      <c r="Y46" s="46">
        <v>134.31</v>
      </c>
      <c r="Z46" s="46">
        <v>128.72999999999999</v>
      </c>
      <c r="AA46" s="46">
        <f t="shared" si="1"/>
        <v>124.05916666666666</v>
      </c>
      <c r="AB46" s="1">
        <v>127.38</v>
      </c>
      <c r="AC46" s="1">
        <v>136.63999999999999</v>
      </c>
      <c r="AD46" s="1">
        <v>136.36000000000001</v>
      </c>
      <c r="AE46" s="1">
        <v>147.21</v>
      </c>
      <c r="AF46" s="1">
        <v>135.63</v>
      </c>
      <c r="AG46" s="1">
        <v>136.25</v>
      </c>
      <c r="AH46" s="1">
        <v>143.27000000000001</v>
      </c>
      <c r="AI46" s="1">
        <v>133.81</v>
      </c>
      <c r="AJ46" s="1">
        <v>141.24</v>
      </c>
      <c r="AK46" s="1">
        <v>134.71</v>
      </c>
      <c r="AL46" s="1">
        <v>131.1</v>
      </c>
      <c r="AM46" s="1">
        <v>130.76</v>
      </c>
      <c r="AN46" s="46">
        <f t="shared" si="2"/>
        <v>136.19666666666666</v>
      </c>
      <c r="AO46" s="52">
        <v>127.89</v>
      </c>
      <c r="AP46" s="53">
        <v>142.29</v>
      </c>
      <c r="AQ46" s="1">
        <v>141.16999999999999</v>
      </c>
      <c r="AR46" s="53">
        <v>141.16999999999999</v>
      </c>
      <c r="AS46" s="53">
        <v>135.88</v>
      </c>
      <c r="AT46" s="46">
        <v>135.58999999999997</v>
      </c>
      <c r="AU46" s="46">
        <v>140.96</v>
      </c>
      <c r="AV46" s="1">
        <v>140.77000000000001</v>
      </c>
      <c r="AW46" s="1">
        <v>139.91999999999999</v>
      </c>
      <c r="AX46" s="46">
        <v>142.47999999999999</v>
      </c>
      <c r="AY46" s="46">
        <v>144.1</v>
      </c>
      <c r="AZ46" s="46">
        <v>132.08000000000001</v>
      </c>
      <c r="BA46" s="86">
        <f t="shared" si="3"/>
        <v>138.69166666666666</v>
      </c>
      <c r="BB46" s="46">
        <v>137.74</v>
      </c>
      <c r="BC46" s="46">
        <v>146.22</v>
      </c>
      <c r="BD46" s="46">
        <v>148.80000000000001</v>
      </c>
      <c r="BE46" s="46">
        <v>142.05000000000001</v>
      </c>
      <c r="BF46" s="46">
        <v>138.91999999999999</v>
      </c>
      <c r="BG46" s="46">
        <v>144.32000000000002</v>
      </c>
      <c r="BH46" s="46">
        <v>140.80000000000001</v>
      </c>
      <c r="BI46" s="46">
        <v>142.37</v>
      </c>
      <c r="BJ46" s="1">
        <v>139.26999999999998</v>
      </c>
      <c r="BK46" s="1">
        <v>139.9</v>
      </c>
      <c r="BL46" s="1">
        <v>143.52000000000001</v>
      </c>
      <c r="BM46" s="1">
        <v>136.91</v>
      </c>
      <c r="BN46" s="86">
        <f t="shared" si="4"/>
        <v>141.73500000000004</v>
      </c>
      <c r="BO46" s="46">
        <v>144.04</v>
      </c>
      <c r="BP46" s="46">
        <v>140.29999999999998</v>
      </c>
      <c r="BQ46" s="46">
        <v>140.29999999999998</v>
      </c>
      <c r="BR46" s="46">
        <v>152.62</v>
      </c>
      <c r="BS46" s="46">
        <v>146.59</v>
      </c>
      <c r="BT46" s="46">
        <v>149.81</v>
      </c>
      <c r="BU46" s="41">
        <v>141.62</v>
      </c>
      <c r="BV46" s="41">
        <v>138.33000000000001</v>
      </c>
      <c r="BW46" s="41">
        <v>135.34</v>
      </c>
      <c r="BX46" s="41">
        <v>124.14</v>
      </c>
      <c r="BY46" s="41">
        <v>124.66000000000001</v>
      </c>
      <c r="BZ46" s="41">
        <f>VLOOKUP($A46,'[1]Data For Table'!$A$5:$B$61,2,FALSE)</f>
        <v>120.83999999999999</v>
      </c>
      <c r="CA46" s="41">
        <f t="shared" si="5"/>
        <v>138.21583333333334</v>
      </c>
    </row>
    <row r="47" spans="1:79" x14ac:dyDescent="0.25">
      <c r="A47" s="1" t="s">
        <v>19</v>
      </c>
      <c r="B47" s="1">
        <v>135.13999999999999</v>
      </c>
      <c r="C47" s="1">
        <v>145.55000000000001</v>
      </c>
      <c r="D47" s="1">
        <v>144.91999999999999</v>
      </c>
      <c r="E47" s="1">
        <v>140.43</v>
      </c>
      <c r="F47" s="1">
        <v>145.05000000000001</v>
      </c>
      <c r="G47" s="1">
        <v>151.13</v>
      </c>
      <c r="H47" s="1">
        <v>150.79</v>
      </c>
      <c r="I47" s="1">
        <v>157.11000000000001</v>
      </c>
      <c r="J47" s="1">
        <v>155.15</v>
      </c>
      <c r="K47" s="1">
        <v>149.19999999999999</v>
      </c>
      <c r="L47" s="1">
        <v>146.38999999999999</v>
      </c>
      <c r="M47" s="47">
        <v>141.83000000000001</v>
      </c>
      <c r="N47" s="46">
        <f t="shared" si="0"/>
        <v>146.89083333333335</v>
      </c>
      <c r="O47" s="46">
        <v>155.57</v>
      </c>
      <c r="P47" s="46">
        <v>155.63999999999999</v>
      </c>
      <c r="Q47" s="46">
        <v>152.84</v>
      </c>
      <c r="R47" s="46">
        <v>155.04</v>
      </c>
      <c r="S47" s="46">
        <v>154.69999999999999</v>
      </c>
      <c r="T47" s="46">
        <v>160.08000000000001</v>
      </c>
      <c r="U47" s="46">
        <v>156.16</v>
      </c>
      <c r="V47" s="46">
        <v>148.94999999999999</v>
      </c>
      <c r="W47" s="46">
        <v>142.81</v>
      </c>
      <c r="X47" s="46">
        <v>138.94</v>
      </c>
      <c r="Y47" s="46">
        <v>140.41</v>
      </c>
      <c r="Z47" s="46">
        <v>136.03</v>
      </c>
      <c r="AA47" s="46">
        <f t="shared" si="1"/>
        <v>149.76416666666668</v>
      </c>
      <c r="AB47" s="1">
        <v>146.44</v>
      </c>
      <c r="AC47" s="1">
        <v>152.69</v>
      </c>
      <c r="AD47" s="1">
        <v>138.4</v>
      </c>
      <c r="AE47" s="1">
        <v>137.18</v>
      </c>
      <c r="AF47" s="1">
        <v>140.75</v>
      </c>
      <c r="AG47" s="1">
        <v>151.97</v>
      </c>
      <c r="AH47" s="1">
        <v>151.65</v>
      </c>
      <c r="AI47" s="1">
        <v>149.36000000000001</v>
      </c>
      <c r="AJ47" s="1">
        <v>134.22</v>
      </c>
      <c r="AK47" s="1">
        <v>124.82</v>
      </c>
      <c r="AL47" s="1">
        <v>120.54</v>
      </c>
      <c r="AM47" s="1">
        <v>119.34</v>
      </c>
      <c r="AN47" s="46">
        <f t="shared" si="2"/>
        <v>138.94666666666666</v>
      </c>
      <c r="AO47" s="52">
        <v>142.59</v>
      </c>
      <c r="AP47" s="53">
        <v>132.39000000000001</v>
      </c>
      <c r="AQ47" s="1">
        <v>120.83</v>
      </c>
      <c r="AR47" s="53">
        <v>120.83</v>
      </c>
      <c r="AS47" s="53">
        <v>145.66</v>
      </c>
      <c r="AT47" s="46">
        <v>148.13999999999999</v>
      </c>
      <c r="AU47" s="46">
        <v>145.83000000000001</v>
      </c>
      <c r="AV47" s="1">
        <v>135.75</v>
      </c>
      <c r="AW47" s="1">
        <v>130.72999999999999</v>
      </c>
      <c r="AX47" s="46">
        <v>119.25</v>
      </c>
      <c r="AY47" s="46">
        <v>109.72999999999999</v>
      </c>
      <c r="AZ47" s="46">
        <v>121.15</v>
      </c>
      <c r="BA47" s="86">
        <f t="shared" si="3"/>
        <v>131.07333333333335</v>
      </c>
      <c r="BB47" s="46">
        <v>117.5</v>
      </c>
      <c r="BC47" s="46">
        <v>132.58000000000001</v>
      </c>
      <c r="BD47" s="46">
        <v>128.89000000000001</v>
      </c>
      <c r="BE47" s="46">
        <v>121.48</v>
      </c>
      <c r="BF47" s="46">
        <v>121.77000000000001</v>
      </c>
      <c r="BG47" s="46">
        <v>126.02000000000001</v>
      </c>
      <c r="BH47" s="46">
        <v>135.07999999999998</v>
      </c>
      <c r="BI47" s="46">
        <v>132.63999999999999</v>
      </c>
      <c r="BJ47" s="1">
        <v>128.19</v>
      </c>
      <c r="BK47" s="1">
        <v>113.45</v>
      </c>
      <c r="BL47" s="1">
        <v>110.37</v>
      </c>
      <c r="BM47" s="1">
        <v>114.97</v>
      </c>
      <c r="BN47" s="86">
        <f t="shared" si="4"/>
        <v>123.57833333333332</v>
      </c>
      <c r="BO47" s="46">
        <v>127.63</v>
      </c>
      <c r="BP47" s="46">
        <v>128.68</v>
      </c>
      <c r="BQ47" s="46">
        <v>135.04999999999998</v>
      </c>
      <c r="BR47" s="46">
        <v>137.82</v>
      </c>
      <c r="BS47" s="46">
        <v>128.01999999999998</v>
      </c>
      <c r="BT47" s="46">
        <v>140.44999999999999</v>
      </c>
      <c r="BU47" s="41">
        <v>139.19999999999999</v>
      </c>
      <c r="BV47" s="41">
        <v>130.28</v>
      </c>
      <c r="BW47" s="41">
        <v>132.11000000000001</v>
      </c>
      <c r="BX47" s="41">
        <v>128.58000000000001</v>
      </c>
      <c r="BY47" s="41">
        <v>120.44000000000001</v>
      </c>
      <c r="BZ47" s="41">
        <f>VLOOKUP($A47,'[1]Data For Table'!$A$5:$B$61,2,FALSE)</f>
        <v>120.94</v>
      </c>
      <c r="CA47" s="41">
        <f t="shared" si="5"/>
        <v>130.76666666666668</v>
      </c>
    </row>
    <row r="48" spans="1:79" x14ac:dyDescent="0.25">
      <c r="A48" s="1" t="s">
        <v>46</v>
      </c>
      <c r="B48" s="46">
        <v>122.29</v>
      </c>
      <c r="C48" s="46">
        <v>122.29</v>
      </c>
      <c r="D48" s="46">
        <v>122.29</v>
      </c>
      <c r="E48" s="46">
        <v>122.29</v>
      </c>
      <c r="F48" s="46">
        <v>122.29</v>
      </c>
      <c r="G48" s="46">
        <v>133.30000000000001</v>
      </c>
      <c r="H48" s="46">
        <v>133.30000000000001</v>
      </c>
      <c r="I48" s="46">
        <v>133.30000000000001</v>
      </c>
      <c r="J48" s="46">
        <v>133.30000000000001</v>
      </c>
      <c r="K48" s="1">
        <v>134.94</v>
      </c>
      <c r="L48" s="1">
        <v>137.91</v>
      </c>
      <c r="M48" s="47">
        <v>141.44999999999999</v>
      </c>
      <c r="N48" s="46">
        <f t="shared" si="0"/>
        <v>129.91249999999999</v>
      </c>
      <c r="O48" s="46">
        <v>141.44999999999999</v>
      </c>
      <c r="P48" s="46">
        <v>141.44999999999999</v>
      </c>
      <c r="Q48" s="46">
        <v>141.44999999999999</v>
      </c>
      <c r="R48" s="46">
        <v>141.44999999999999</v>
      </c>
      <c r="S48" s="46">
        <v>141.44999999999999</v>
      </c>
      <c r="T48" s="46">
        <v>141.44999999999999</v>
      </c>
      <c r="U48" s="46">
        <v>141.44999999999999</v>
      </c>
      <c r="V48" s="46">
        <v>141.44999999999999</v>
      </c>
      <c r="W48" s="46">
        <v>141.44999999999999</v>
      </c>
      <c r="X48" s="46">
        <v>141.44999999999999</v>
      </c>
      <c r="Y48" s="46">
        <v>141.44999999999999</v>
      </c>
      <c r="Z48" s="46">
        <v>141.44999999999999</v>
      </c>
      <c r="AA48" s="46">
        <f t="shared" si="1"/>
        <v>141.45000000000002</v>
      </c>
      <c r="AB48" s="1">
        <v>141.44999999999999</v>
      </c>
      <c r="AC48" s="1">
        <v>141.44999999999999</v>
      </c>
      <c r="AD48" s="1">
        <v>141.44999999999999</v>
      </c>
      <c r="AE48" s="1">
        <v>141.44999999999999</v>
      </c>
      <c r="AF48" s="1">
        <v>141.44999999999999</v>
      </c>
      <c r="AG48" s="1">
        <v>141.44999999999999</v>
      </c>
      <c r="AH48" s="1">
        <v>141.44999999999999</v>
      </c>
      <c r="AI48" s="1">
        <v>141.44999999999999</v>
      </c>
      <c r="AJ48" s="1">
        <v>141.44999999999999</v>
      </c>
      <c r="AK48" s="1">
        <v>138.37</v>
      </c>
      <c r="AL48" s="1">
        <v>138.37</v>
      </c>
      <c r="AM48" s="1">
        <v>133.24</v>
      </c>
      <c r="AN48" s="46">
        <f t="shared" si="2"/>
        <v>140.2525</v>
      </c>
      <c r="AO48" s="52">
        <v>133.24</v>
      </c>
      <c r="AP48" s="53">
        <v>133.24</v>
      </c>
      <c r="AQ48" s="1">
        <v>133.24</v>
      </c>
      <c r="AR48" s="53">
        <v>133.24</v>
      </c>
      <c r="AS48" s="53">
        <v>133.24</v>
      </c>
      <c r="AT48" s="46">
        <v>133.24</v>
      </c>
      <c r="AU48" s="46">
        <v>133.24</v>
      </c>
      <c r="AV48" s="1">
        <v>133.24</v>
      </c>
      <c r="AW48" s="1">
        <v>131.19</v>
      </c>
      <c r="AX48" s="46">
        <v>131.19</v>
      </c>
      <c r="AY48" s="46">
        <v>131.19</v>
      </c>
      <c r="AZ48" s="46">
        <v>131.19</v>
      </c>
      <c r="BA48" s="86">
        <f t="shared" si="3"/>
        <v>132.5566666666667</v>
      </c>
      <c r="BB48" s="46">
        <v>131.19</v>
      </c>
      <c r="BC48" s="46">
        <v>131.19</v>
      </c>
      <c r="BD48" s="46">
        <v>131.19</v>
      </c>
      <c r="BE48" s="46">
        <v>131.19</v>
      </c>
      <c r="BF48" s="46">
        <v>130.16</v>
      </c>
      <c r="BG48" s="46">
        <v>130.16</v>
      </c>
      <c r="BH48" s="46">
        <v>128.10999999999999</v>
      </c>
      <c r="BI48" s="46">
        <v>128.10999999999999</v>
      </c>
      <c r="BJ48" s="1">
        <v>128.10999999999999</v>
      </c>
      <c r="BK48" s="1">
        <v>128.10999999999999</v>
      </c>
      <c r="BL48" s="1">
        <v>128.10999999999999</v>
      </c>
      <c r="BM48" s="1">
        <v>128.10999999999999</v>
      </c>
      <c r="BN48" s="86">
        <f t="shared" si="4"/>
        <v>129.4783333333333</v>
      </c>
      <c r="BO48" s="46">
        <v>128.10999999999999</v>
      </c>
      <c r="BP48" s="46">
        <v>128.10999999999999</v>
      </c>
      <c r="BQ48" s="46">
        <v>128.10999999999999</v>
      </c>
      <c r="BR48" s="46">
        <v>128.10999999999999</v>
      </c>
      <c r="BS48" s="46">
        <v>128.10999999999999</v>
      </c>
      <c r="BT48" s="46">
        <v>128.10999999999999</v>
      </c>
      <c r="BU48" s="41">
        <v>128.10999999999999</v>
      </c>
      <c r="BV48" s="41">
        <v>128.10999999999999</v>
      </c>
      <c r="BW48" s="41">
        <v>128.10999999999999</v>
      </c>
      <c r="BX48" s="41">
        <v>128.10999999999999</v>
      </c>
      <c r="BY48" s="41">
        <v>128.10999999999999</v>
      </c>
      <c r="BZ48" s="41">
        <f>VLOOKUP($A48,'[1]Data For Table'!$A$5:$B$61,2,FALSE)</f>
        <v>128.10999999999999</v>
      </c>
      <c r="CA48" s="41">
        <f t="shared" si="5"/>
        <v>128.10999999999996</v>
      </c>
    </row>
    <row r="49" spans="1:79" x14ac:dyDescent="0.25">
      <c r="A49" s="1" t="s">
        <v>47</v>
      </c>
      <c r="B49" s="1">
        <v>119.91</v>
      </c>
      <c r="C49" s="1">
        <v>122.48</v>
      </c>
      <c r="D49" s="1">
        <v>124.74</v>
      </c>
      <c r="E49" s="1">
        <v>125.84</v>
      </c>
      <c r="F49" s="1">
        <v>128.16</v>
      </c>
      <c r="G49" s="1">
        <v>131.31</v>
      </c>
      <c r="H49" s="1">
        <v>132.05000000000001</v>
      </c>
      <c r="I49" s="1">
        <v>133.5</v>
      </c>
      <c r="J49" s="1">
        <v>135.13</v>
      </c>
      <c r="K49" s="1">
        <v>132.86000000000001</v>
      </c>
      <c r="L49" s="1">
        <v>131.12</v>
      </c>
      <c r="M49" s="47">
        <v>134.46</v>
      </c>
      <c r="N49" s="46">
        <f t="shared" si="0"/>
        <v>129.29666666666665</v>
      </c>
      <c r="O49" s="46">
        <v>137.36000000000001</v>
      </c>
      <c r="P49" s="46">
        <v>140.63999999999999</v>
      </c>
      <c r="Q49" s="46">
        <v>142.37</v>
      </c>
      <c r="R49" s="46">
        <v>156.53</v>
      </c>
      <c r="S49" s="46">
        <v>148.55000000000001</v>
      </c>
      <c r="T49" s="46">
        <v>149.16</v>
      </c>
      <c r="U49" s="46">
        <v>150.27000000000001</v>
      </c>
      <c r="V49" s="46">
        <v>147.91</v>
      </c>
      <c r="W49" s="46">
        <v>142.9</v>
      </c>
      <c r="X49" s="46">
        <v>139.75</v>
      </c>
      <c r="Y49" s="46">
        <v>136.44</v>
      </c>
      <c r="Z49" s="46">
        <v>136.05000000000001</v>
      </c>
      <c r="AA49" s="46">
        <f t="shared" si="1"/>
        <v>143.9941666666667</v>
      </c>
      <c r="AB49" s="1">
        <v>139.1</v>
      </c>
      <c r="AC49" s="1">
        <v>140.38</v>
      </c>
      <c r="AD49" s="1">
        <v>139.55000000000001</v>
      </c>
      <c r="AE49" s="1">
        <v>142.69999999999999</v>
      </c>
      <c r="AF49" s="1">
        <v>141.97999999999999</v>
      </c>
      <c r="AG49" s="1">
        <v>143.12</v>
      </c>
      <c r="AH49" s="1">
        <v>144.44999999999999</v>
      </c>
      <c r="AI49" s="1">
        <v>141.56</v>
      </c>
      <c r="AJ49" s="1">
        <v>140.33000000000001</v>
      </c>
      <c r="AK49" s="1">
        <v>138.66</v>
      </c>
      <c r="AL49" s="1">
        <v>136.88</v>
      </c>
      <c r="AM49" s="1">
        <v>138.24</v>
      </c>
      <c r="AN49" s="46">
        <f t="shared" si="2"/>
        <v>140.57916666666668</v>
      </c>
      <c r="AO49" s="52">
        <v>139.70000000000002</v>
      </c>
      <c r="AP49" s="53">
        <v>139.68</v>
      </c>
      <c r="AQ49" s="1">
        <v>139.17999999999998</v>
      </c>
      <c r="AR49" s="53">
        <v>139.17999999999998</v>
      </c>
      <c r="AS49" s="53">
        <v>139.72</v>
      </c>
      <c r="AT49" s="46">
        <v>140.87</v>
      </c>
      <c r="AU49" s="46">
        <v>140.42999999999998</v>
      </c>
      <c r="AV49" s="1">
        <v>136.22999999999999</v>
      </c>
      <c r="AW49" s="1">
        <v>131.92000000000002</v>
      </c>
      <c r="AX49" s="46">
        <v>127.88000000000001</v>
      </c>
      <c r="AY49" s="46">
        <v>125.48</v>
      </c>
      <c r="AZ49" s="46">
        <v>138.72999999999999</v>
      </c>
      <c r="BA49" s="86">
        <f t="shared" si="3"/>
        <v>136.58333333333334</v>
      </c>
      <c r="BB49" s="46">
        <v>144.39000000000001</v>
      </c>
      <c r="BC49" s="46">
        <v>149.44</v>
      </c>
      <c r="BD49" s="46">
        <v>133.14000000000001</v>
      </c>
      <c r="BE49" s="46">
        <v>143.06</v>
      </c>
      <c r="BF49" s="46">
        <v>134.07999999999998</v>
      </c>
      <c r="BG49" s="46">
        <v>140.70000000000002</v>
      </c>
      <c r="BH49" s="46">
        <v>129.24</v>
      </c>
      <c r="BI49" s="46">
        <v>131.22</v>
      </c>
      <c r="BJ49" s="1">
        <v>136.12</v>
      </c>
      <c r="BK49" s="1">
        <v>116.85000000000001</v>
      </c>
      <c r="BL49" s="1">
        <v>124.44</v>
      </c>
      <c r="BM49" s="1">
        <v>128.74</v>
      </c>
      <c r="BN49" s="86">
        <f t="shared" si="4"/>
        <v>134.285</v>
      </c>
      <c r="BO49" s="46">
        <v>148.41</v>
      </c>
      <c r="BP49" s="46">
        <v>144.67000000000002</v>
      </c>
      <c r="BQ49" s="46">
        <v>133.20000000000002</v>
      </c>
      <c r="BR49" s="46">
        <v>142.25</v>
      </c>
      <c r="BS49" s="46">
        <v>138.29000000000002</v>
      </c>
      <c r="BT49" s="46">
        <v>141.18</v>
      </c>
      <c r="BU49" s="41">
        <v>139.78</v>
      </c>
      <c r="BV49" s="41">
        <v>135.29999999999998</v>
      </c>
      <c r="BW49" s="41">
        <v>137.11000000000001</v>
      </c>
      <c r="BX49" s="41">
        <v>137.38</v>
      </c>
      <c r="BY49" s="41">
        <v>131.26</v>
      </c>
      <c r="BZ49" s="41">
        <f>VLOOKUP($A49,'[1]Data For Table'!$A$5:$B$61,2,FALSE)</f>
        <v>132.02000000000001</v>
      </c>
      <c r="CA49" s="41">
        <f t="shared" si="5"/>
        <v>138.40416666666667</v>
      </c>
    </row>
    <row r="50" spans="1:79" x14ac:dyDescent="0.25">
      <c r="A50" s="1" t="s">
        <v>51</v>
      </c>
      <c r="B50" s="1">
        <v>130.59</v>
      </c>
      <c r="C50" s="1">
        <v>130.59</v>
      </c>
      <c r="D50" s="1">
        <v>130.59</v>
      </c>
      <c r="E50" s="1">
        <v>130.86000000000001</v>
      </c>
      <c r="F50" s="1">
        <v>130.86000000000001</v>
      </c>
      <c r="G50" s="1">
        <v>143.1</v>
      </c>
      <c r="H50" s="1">
        <v>143.1</v>
      </c>
      <c r="I50" s="1">
        <v>177.45</v>
      </c>
      <c r="J50" s="1">
        <v>177.45</v>
      </c>
      <c r="K50" s="1">
        <v>144.19</v>
      </c>
      <c r="L50" s="1">
        <v>139.84</v>
      </c>
      <c r="M50" s="47">
        <v>143.43</v>
      </c>
      <c r="N50" s="46">
        <f t="shared" si="0"/>
        <v>143.50416666666669</v>
      </c>
      <c r="O50" s="46">
        <v>143.43</v>
      </c>
      <c r="P50" s="46">
        <v>143.43</v>
      </c>
      <c r="Q50" s="46">
        <v>143.43</v>
      </c>
      <c r="R50" s="46">
        <v>143.43</v>
      </c>
      <c r="S50" s="46">
        <v>143.43</v>
      </c>
      <c r="T50" s="46">
        <v>143.43</v>
      </c>
      <c r="U50" s="46">
        <v>143.43</v>
      </c>
      <c r="V50" s="46">
        <v>143.43</v>
      </c>
      <c r="W50" s="46">
        <v>143.43</v>
      </c>
      <c r="X50" s="46">
        <v>143.43</v>
      </c>
      <c r="Y50" s="46">
        <v>143.43</v>
      </c>
      <c r="Z50" s="46">
        <v>143.43</v>
      </c>
      <c r="AA50" s="46">
        <f t="shared" si="1"/>
        <v>143.43000000000004</v>
      </c>
      <c r="AB50" s="1">
        <v>143.43</v>
      </c>
      <c r="AC50" s="1">
        <v>143.43</v>
      </c>
      <c r="AD50" s="1">
        <v>143.43</v>
      </c>
      <c r="AE50" s="1">
        <v>143.43</v>
      </c>
      <c r="AF50" s="1">
        <v>143.43</v>
      </c>
      <c r="AG50" s="1">
        <v>140.72</v>
      </c>
      <c r="AH50" s="1">
        <v>140.72</v>
      </c>
      <c r="AI50" s="1">
        <v>140.72</v>
      </c>
      <c r="AJ50" s="1">
        <v>140.72</v>
      </c>
      <c r="AK50" s="1">
        <v>140.72</v>
      </c>
      <c r="AL50" s="1">
        <v>140.72</v>
      </c>
      <c r="AM50" s="1">
        <v>127.38</v>
      </c>
      <c r="AN50" s="46">
        <f t="shared" si="2"/>
        <v>140.73750000000004</v>
      </c>
      <c r="AO50" s="52">
        <v>127.38000000000001</v>
      </c>
      <c r="AP50" s="53">
        <v>127.38000000000001</v>
      </c>
      <c r="AQ50" s="1">
        <v>127.38000000000001</v>
      </c>
      <c r="AR50" s="53">
        <v>127.38000000000001</v>
      </c>
      <c r="AS50" s="53">
        <v>122.4</v>
      </c>
      <c r="AT50" s="46">
        <v>122.4</v>
      </c>
      <c r="AU50" s="46">
        <v>109.31</v>
      </c>
      <c r="AV50" s="1">
        <v>109.31</v>
      </c>
      <c r="AW50" s="1">
        <v>109.31</v>
      </c>
      <c r="AX50" s="46">
        <v>118.39</v>
      </c>
      <c r="AY50" s="46">
        <v>122.4</v>
      </c>
      <c r="AZ50" s="46">
        <v>122.4</v>
      </c>
      <c r="BA50" s="86">
        <f t="shared" si="3"/>
        <v>120.45333333333336</v>
      </c>
      <c r="BB50" s="46">
        <v>122.4</v>
      </c>
      <c r="BC50" s="46">
        <v>122.4</v>
      </c>
      <c r="BD50" s="46">
        <v>122.4</v>
      </c>
      <c r="BE50" s="46">
        <v>122.4</v>
      </c>
      <c r="BF50" s="46">
        <v>122.4</v>
      </c>
      <c r="BG50" s="46">
        <v>108.81</v>
      </c>
      <c r="BH50" s="46">
        <v>108.81</v>
      </c>
      <c r="BI50" s="46">
        <v>108.81</v>
      </c>
      <c r="BJ50" s="1">
        <v>108.81</v>
      </c>
      <c r="BK50" s="1">
        <v>121.68</v>
      </c>
      <c r="BL50" s="1">
        <v>121.68</v>
      </c>
      <c r="BM50" s="1">
        <v>121.68</v>
      </c>
      <c r="BN50" s="86">
        <f t="shared" si="4"/>
        <v>117.69</v>
      </c>
      <c r="BO50" s="46">
        <v>121.68</v>
      </c>
      <c r="BP50" s="46">
        <v>121.68</v>
      </c>
      <c r="BQ50" s="46">
        <v>121.68</v>
      </c>
      <c r="BR50" s="46">
        <v>121.68</v>
      </c>
      <c r="BS50" s="46">
        <v>121.68</v>
      </c>
      <c r="BT50" s="46">
        <v>121.68</v>
      </c>
      <c r="BU50" s="41">
        <v>121.68</v>
      </c>
      <c r="BV50" s="41">
        <v>121.68</v>
      </c>
      <c r="BW50" s="41">
        <v>121.68</v>
      </c>
      <c r="BX50" s="41">
        <v>121.68</v>
      </c>
      <c r="BY50" s="41">
        <v>121.68</v>
      </c>
      <c r="BZ50" s="41">
        <f>VLOOKUP($A50,'[1]Data For Table'!$A$5:$B$61,2,FALSE)</f>
        <v>121.68</v>
      </c>
      <c r="CA50" s="41">
        <f t="shared" si="5"/>
        <v>121.68000000000005</v>
      </c>
    </row>
    <row r="51" spans="1:79" x14ac:dyDescent="0.25">
      <c r="A51" s="1" t="s">
        <v>45</v>
      </c>
      <c r="B51" s="49">
        <v>124.10256099999999</v>
      </c>
      <c r="C51" s="49">
        <v>124.10256099999999</v>
      </c>
      <c r="D51" s="49">
        <v>124.10256099999999</v>
      </c>
      <c r="E51" s="49">
        <v>124.10256099999999</v>
      </c>
      <c r="F51" s="49">
        <v>125.128202</v>
      </c>
      <c r="G51" s="49">
        <v>125.128202</v>
      </c>
      <c r="H51" s="49">
        <v>127.179484</v>
      </c>
      <c r="I51" s="49">
        <v>135.384612</v>
      </c>
      <c r="J51" s="49">
        <v>135.384612</v>
      </c>
      <c r="K51" s="49">
        <v>135.384612</v>
      </c>
      <c r="L51" s="49">
        <v>143.58974000000001</v>
      </c>
      <c r="M51" s="88">
        <v>149.74358599999999</v>
      </c>
      <c r="N51" s="46">
        <f t="shared" si="0"/>
        <v>131.11110783333334</v>
      </c>
      <c r="O51" s="46">
        <v>149.74</v>
      </c>
      <c r="P51" s="46">
        <v>149.74</v>
      </c>
      <c r="Q51" s="46">
        <v>146</v>
      </c>
      <c r="R51" s="46">
        <v>149.74</v>
      </c>
      <c r="S51" s="46">
        <v>149.74</v>
      </c>
      <c r="T51" s="46">
        <v>149.74</v>
      </c>
      <c r="U51" s="46">
        <v>149.74</v>
      </c>
      <c r="V51" s="46">
        <v>149.74</v>
      </c>
      <c r="W51" s="46">
        <v>149.74</v>
      </c>
      <c r="X51" s="46">
        <v>149.74</v>
      </c>
      <c r="Y51" s="46">
        <v>149.74</v>
      </c>
      <c r="Z51" s="46">
        <v>149.74</v>
      </c>
      <c r="AA51" s="46">
        <f t="shared" si="1"/>
        <v>149.42833333333334</v>
      </c>
      <c r="AB51" s="1">
        <v>143.59</v>
      </c>
      <c r="AC51" s="1">
        <v>143.59</v>
      </c>
      <c r="AD51" s="1">
        <v>143.59</v>
      </c>
      <c r="AE51" s="1">
        <v>141.54</v>
      </c>
      <c r="AF51" s="1">
        <v>141.54</v>
      </c>
      <c r="AG51" s="1">
        <v>141.54</v>
      </c>
      <c r="AH51" s="1">
        <v>141.54</v>
      </c>
      <c r="AI51" s="1">
        <v>140.51</v>
      </c>
      <c r="AJ51" s="1">
        <v>140.51</v>
      </c>
      <c r="AK51" s="1">
        <v>137.44</v>
      </c>
      <c r="AL51" s="1">
        <v>137.44</v>
      </c>
      <c r="AM51" s="1">
        <v>137.44</v>
      </c>
      <c r="AN51" s="46">
        <f t="shared" si="2"/>
        <v>140.85583333333332</v>
      </c>
      <c r="AO51" s="52">
        <v>137.44</v>
      </c>
      <c r="AP51" s="53">
        <v>137.44</v>
      </c>
      <c r="AQ51" s="1">
        <v>137.44</v>
      </c>
      <c r="AR51" s="53">
        <v>137.44</v>
      </c>
      <c r="AS51" s="53">
        <v>137.44</v>
      </c>
      <c r="AT51" s="46">
        <v>137.44</v>
      </c>
      <c r="AU51" s="46">
        <v>137.44</v>
      </c>
      <c r="AV51" s="1">
        <v>137.44</v>
      </c>
      <c r="AW51" s="1">
        <v>137.44</v>
      </c>
      <c r="AX51" s="46">
        <v>134.36000000000001</v>
      </c>
      <c r="AY51" s="46">
        <v>134.36000000000001</v>
      </c>
      <c r="AZ51" s="46">
        <v>134.36000000000001</v>
      </c>
      <c r="BA51" s="86">
        <f t="shared" si="3"/>
        <v>136.67000000000004</v>
      </c>
      <c r="BB51" s="46">
        <v>134.36000000000001</v>
      </c>
      <c r="BC51" s="46">
        <v>134.36000000000001</v>
      </c>
      <c r="BD51" s="46">
        <v>134.36000000000001</v>
      </c>
      <c r="BE51" s="46">
        <v>134.36000000000001</v>
      </c>
      <c r="BF51" s="46">
        <v>136.41</v>
      </c>
      <c r="BG51" s="46">
        <v>140.51</v>
      </c>
      <c r="BH51" s="46">
        <v>139.49</v>
      </c>
      <c r="BI51" s="46">
        <v>139.49</v>
      </c>
      <c r="BJ51" s="1">
        <v>139.49</v>
      </c>
      <c r="BK51" s="1">
        <v>139.49</v>
      </c>
      <c r="BL51" s="1">
        <v>139.49</v>
      </c>
      <c r="BM51" s="1">
        <v>139.49</v>
      </c>
      <c r="BN51" s="86">
        <f t="shared" si="4"/>
        <v>137.60833333333335</v>
      </c>
      <c r="BO51" s="46">
        <v>139.49</v>
      </c>
      <c r="BP51" s="46">
        <v>139.49</v>
      </c>
      <c r="BQ51" s="46">
        <v>141.54</v>
      </c>
      <c r="BR51" s="46">
        <v>141.54</v>
      </c>
      <c r="BS51" s="51"/>
      <c r="BT51" s="51"/>
      <c r="BU51" s="51"/>
      <c r="BV51" s="51"/>
      <c r="BW51" s="51"/>
      <c r="BX51" s="51"/>
      <c r="BY51" s="51"/>
      <c r="BZ51" s="51"/>
      <c r="CA51" s="41">
        <f t="shared" si="5"/>
        <v>140.51499999999999</v>
      </c>
    </row>
    <row r="52" spans="1:79" x14ac:dyDescent="0.25">
      <c r="A52" s="1" t="s">
        <v>44</v>
      </c>
      <c r="B52" s="1">
        <v>127.18</v>
      </c>
      <c r="C52" s="1">
        <v>127.18</v>
      </c>
      <c r="D52" s="1">
        <v>130.15</v>
      </c>
      <c r="E52" s="1">
        <v>130.15</v>
      </c>
      <c r="F52" s="1">
        <v>134.36000000000001</v>
      </c>
      <c r="G52" s="1">
        <v>136.06</v>
      </c>
      <c r="H52" s="1">
        <v>140.51</v>
      </c>
      <c r="I52" s="1">
        <v>140.51</v>
      </c>
      <c r="J52" s="1">
        <v>144.62</v>
      </c>
      <c r="K52" s="1">
        <v>151.74</v>
      </c>
      <c r="L52" s="1">
        <v>135.5</v>
      </c>
      <c r="M52" s="47">
        <v>144.62</v>
      </c>
      <c r="N52" s="46">
        <f t="shared" si="0"/>
        <v>136.88166666666666</v>
      </c>
      <c r="O52" s="46">
        <v>144.62</v>
      </c>
      <c r="P52" s="46">
        <v>157.44</v>
      </c>
      <c r="Q52" s="46">
        <v>141.22999999999999</v>
      </c>
      <c r="R52" s="46">
        <v>141.22999999999999</v>
      </c>
      <c r="S52" s="46">
        <v>139.86000000000001</v>
      </c>
      <c r="T52" s="46">
        <v>139.86000000000001</v>
      </c>
      <c r="U52" s="46">
        <v>143.08000000000001</v>
      </c>
      <c r="V52" s="46">
        <v>139.86000000000001</v>
      </c>
      <c r="W52" s="46">
        <v>139.86000000000001</v>
      </c>
      <c r="X52" s="46">
        <v>139.86000000000001</v>
      </c>
      <c r="Y52" s="46">
        <v>136.91999999999999</v>
      </c>
      <c r="Z52" s="46">
        <v>136.91999999999999</v>
      </c>
      <c r="AA52" s="46">
        <f t="shared" si="1"/>
        <v>141.72833333333335</v>
      </c>
      <c r="AB52" s="1">
        <v>139.86000000000001</v>
      </c>
      <c r="AC52" s="1">
        <v>136.91999999999999</v>
      </c>
      <c r="AD52" s="1">
        <v>139.86000000000001</v>
      </c>
      <c r="AE52" s="1">
        <v>144.62</v>
      </c>
      <c r="AF52" s="1">
        <v>144.62</v>
      </c>
      <c r="AG52" s="1">
        <v>139.86000000000001</v>
      </c>
      <c r="AH52" s="1">
        <v>143.08000000000001</v>
      </c>
      <c r="AI52" s="1">
        <v>139.86000000000001</v>
      </c>
      <c r="AJ52" s="1">
        <v>139.86000000000001</v>
      </c>
      <c r="AK52" s="1">
        <v>136.91999999999999</v>
      </c>
      <c r="AL52" s="1">
        <v>139.79</v>
      </c>
      <c r="AM52" s="1">
        <v>146.66999999999999</v>
      </c>
      <c r="AN52" s="46">
        <f t="shared" si="2"/>
        <v>140.99333333333334</v>
      </c>
      <c r="AO52" s="52">
        <v>134.46</v>
      </c>
      <c r="AP52" s="53">
        <v>117.67999999999999</v>
      </c>
      <c r="AQ52" s="1">
        <v>121.49000000000001</v>
      </c>
      <c r="AR52" s="53">
        <v>121.49000000000001</v>
      </c>
      <c r="AS52" s="53">
        <v>134.87</v>
      </c>
      <c r="AT52" s="46">
        <v>131.79</v>
      </c>
      <c r="AU52" s="46">
        <v>120.15</v>
      </c>
      <c r="AV52" s="1">
        <v>120.15</v>
      </c>
      <c r="AW52" s="1">
        <v>110.26</v>
      </c>
      <c r="AX52" s="46">
        <v>127.08000000000001</v>
      </c>
      <c r="AY52" s="46">
        <v>151.28</v>
      </c>
      <c r="AZ52" s="46">
        <v>141.03</v>
      </c>
      <c r="BA52" s="86">
        <f t="shared" si="3"/>
        <v>127.64416666666665</v>
      </c>
      <c r="BB52" s="46">
        <v>117.95</v>
      </c>
      <c r="BC52" s="46">
        <v>130.77000000000001</v>
      </c>
      <c r="BD52" s="46">
        <v>138.46</v>
      </c>
      <c r="BE52" s="46">
        <v>130.77000000000001</v>
      </c>
      <c r="BF52" s="46">
        <v>128.21</v>
      </c>
      <c r="BG52" s="46">
        <v>120.51</v>
      </c>
      <c r="BH52" s="46">
        <v>115.38</v>
      </c>
      <c r="BI52" s="46">
        <v>110.26</v>
      </c>
      <c r="BJ52" s="53">
        <v>100</v>
      </c>
      <c r="BK52" s="53">
        <v>128.21</v>
      </c>
      <c r="BL52" s="53">
        <v>135.9</v>
      </c>
      <c r="BM52" s="53">
        <v>130.77000000000001</v>
      </c>
      <c r="BN52" s="86">
        <f t="shared" si="4"/>
        <v>123.9325</v>
      </c>
      <c r="BO52" s="54">
        <v>130.77000000000001</v>
      </c>
      <c r="BP52" s="54">
        <v>135.9</v>
      </c>
      <c r="BQ52" s="54">
        <v>135.9</v>
      </c>
      <c r="BR52" s="46">
        <v>146.15</v>
      </c>
      <c r="BS52" s="46">
        <v>146.15</v>
      </c>
      <c r="BT52" s="46">
        <v>136.41</v>
      </c>
      <c r="BU52" s="41">
        <v>130.77000000000001</v>
      </c>
      <c r="BV52" s="41">
        <v>125.64</v>
      </c>
      <c r="BW52" s="41">
        <v>115.38</v>
      </c>
      <c r="BX52" s="41">
        <v>125.64</v>
      </c>
      <c r="BY52" s="41">
        <v>128.21</v>
      </c>
      <c r="BZ52" s="41">
        <f>VLOOKUP($A52,'[1]Data For Table'!$A$5:$B$61,2,FALSE)</f>
        <v>133.33000000000001</v>
      </c>
      <c r="CA52" s="41">
        <f t="shared" si="5"/>
        <v>132.52083333333334</v>
      </c>
    </row>
    <row r="53" spans="1:79" x14ac:dyDescent="0.25">
      <c r="A53" s="1" t="s">
        <v>42</v>
      </c>
      <c r="B53" s="46">
        <v>131.91794542</v>
      </c>
      <c r="C53" s="46">
        <v>131.91794542</v>
      </c>
      <c r="D53" s="46">
        <v>131.91794542</v>
      </c>
      <c r="E53" s="46">
        <v>131.91794542</v>
      </c>
      <c r="F53" s="46">
        <v>131.91794542</v>
      </c>
      <c r="G53" s="46">
        <v>137.41538118</v>
      </c>
      <c r="H53" s="46">
        <v>138.49230423</v>
      </c>
      <c r="I53" s="46">
        <v>138.49230423</v>
      </c>
      <c r="J53" s="46">
        <v>138.49230423</v>
      </c>
      <c r="K53" s="46">
        <v>129.33333009999998</v>
      </c>
      <c r="L53" s="46">
        <v>129.33333009999998</v>
      </c>
      <c r="M53" s="47">
        <v>129.33333009999998</v>
      </c>
      <c r="N53" s="46">
        <f t="shared" si="0"/>
        <v>133.37350093916666</v>
      </c>
      <c r="O53" s="46">
        <v>141.97</v>
      </c>
      <c r="P53" s="46">
        <v>141.97</v>
      </c>
      <c r="Q53" s="46">
        <v>141.97</v>
      </c>
      <c r="R53" s="46">
        <v>141.97</v>
      </c>
      <c r="S53" s="46">
        <v>144.47999999999999</v>
      </c>
      <c r="T53" s="46">
        <v>144.47999999999999</v>
      </c>
      <c r="U53" s="46">
        <v>144.47999999999999</v>
      </c>
      <c r="V53" s="46">
        <v>144.47999999999999</v>
      </c>
      <c r="W53" s="46">
        <v>137.07</v>
      </c>
      <c r="X53" s="46">
        <v>134.97999999999999</v>
      </c>
      <c r="Y53" s="46">
        <v>134.97999999999999</v>
      </c>
      <c r="Z53" s="46">
        <v>140.53</v>
      </c>
      <c r="AA53" s="46">
        <f t="shared" si="1"/>
        <v>141.11333333333332</v>
      </c>
      <c r="AB53" s="1">
        <v>146.07</v>
      </c>
      <c r="AC53" s="1">
        <v>146.07</v>
      </c>
      <c r="AD53" s="1">
        <v>146.07</v>
      </c>
      <c r="AE53" s="1">
        <v>146.07</v>
      </c>
      <c r="AF53" s="1">
        <v>143.51</v>
      </c>
      <c r="AG53" s="1">
        <v>143.51</v>
      </c>
      <c r="AH53" s="1">
        <v>146.07</v>
      </c>
      <c r="AI53" s="1">
        <v>146.07</v>
      </c>
      <c r="AJ53" s="1">
        <v>135.94999999999999</v>
      </c>
      <c r="AK53" s="1">
        <v>135.94999999999999</v>
      </c>
      <c r="AL53" s="1">
        <v>135.94999999999999</v>
      </c>
      <c r="AM53" s="1">
        <v>135.94999999999999</v>
      </c>
      <c r="AN53" s="46">
        <f t="shared" si="2"/>
        <v>142.27000000000001</v>
      </c>
      <c r="AO53" s="52">
        <v>140.32999999999998</v>
      </c>
      <c r="AP53" s="53">
        <v>140.32999999999998</v>
      </c>
      <c r="AQ53" s="1">
        <v>137.95999999999998</v>
      </c>
      <c r="AR53" s="53">
        <v>137.95999999999998</v>
      </c>
      <c r="AS53" s="53">
        <v>137.95999999999998</v>
      </c>
      <c r="AT53" s="46">
        <v>135.29</v>
      </c>
      <c r="AU53" s="46">
        <v>135.29</v>
      </c>
      <c r="AV53" s="1">
        <v>138.46</v>
      </c>
      <c r="AW53" s="1">
        <v>148.72</v>
      </c>
      <c r="AX53" s="46">
        <v>155.9</v>
      </c>
      <c r="AY53" s="46">
        <v>102.69</v>
      </c>
      <c r="AZ53" s="46">
        <v>104.28</v>
      </c>
      <c r="BA53" s="86">
        <f t="shared" si="3"/>
        <v>134.5975</v>
      </c>
      <c r="BB53" s="46">
        <v>138.81</v>
      </c>
      <c r="BC53" s="46">
        <v>138.81</v>
      </c>
      <c r="BD53" s="46">
        <v>138.81</v>
      </c>
      <c r="BE53" s="46">
        <v>135.41999999999999</v>
      </c>
      <c r="BF53" s="46">
        <v>133.72</v>
      </c>
      <c r="BG53" s="46">
        <v>133.72</v>
      </c>
      <c r="BH53" s="46">
        <v>133.72</v>
      </c>
      <c r="BI53" s="46">
        <v>132.16000000000003</v>
      </c>
      <c r="BJ53" s="1">
        <v>132.16000000000003</v>
      </c>
      <c r="BK53" s="1">
        <v>134.62</v>
      </c>
      <c r="BL53" s="1">
        <v>134.62</v>
      </c>
      <c r="BM53" s="1">
        <v>135.79</v>
      </c>
      <c r="BN53" s="86">
        <f t="shared" si="4"/>
        <v>135.19666666666669</v>
      </c>
      <c r="BO53" s="46">
        <v>142.26</v>
      </c>
      <c r="BP53" s="46">
        <v>142.26</v>
      </c>
      <c r="BQ53" s="46">
        <v>142.26</v>
      </c>
      <c r="BR53" s="46">
        <v>143.54</v>
      </c>
      <c r="BS53" s="51"/>
      <c r="BT53" s="51"/>
      <c r="BU53" s="51"/>
      <c r="BV53" s="51"/>
      <c r="BW53" s="51"/>
      <c r="BX53" s="51"/>
      <c r="BY53" s="51"/>
      <c r="BZ53" s="51"/>
      <c r="CA53" s="41">
        <f t="shared" si="5"/>
        <v>142.57999999999998</v>
      </c>
    </row>
    <row r="54" spans="1:79" x14ac:dyDescent="0.25">
      <c r="A54" s="1" t="s">
        <v>48</v>
      </c>
      <c r="B54" s="1">
        <v>118.64</v>
      </c>
      <c r="C54" s="1">
        <v>118.64</v>
      </c>
      <c r="D54" s="1">
        <v>118.64</v>
      </c>
      <c r="E54" s="1">
        <v>118.64</v>
      </c>
      <c r="F54" s="1">
        <v>120.04</v>
      </c>
      <c r="G54" s="1">
        <v>120.04</v>
      </c>
      <c r="H54" s="1">
        <v>120.04</v>
      </c>
      <c r="I54" s="1">
        <v>126.81</v>
      </c>
      <c r="J54" s="1">
        <v>126.81</v>
      </c>
      <c r="K54" s="1">
        <v>132.41999999999999</v>
      </c>
      <c r="L54" s="1">
        <v>132.41999999999999</v>
      </c>
      <c r="M54" s="47">
        <v>135.82</v>
      </c>
      <c r="N54" s="46">
        <f t="shared" si="0"/>
        <v>124.08</v>
      </c>
      <c r="O54" s="46">
        <v>135.82</v>
      </c>
      <c r="P54" s="46">
        <v>135.82</v>
      </c>
      <c r="Q54" s="46">
        <v>135.82</v>
      </c>
      <c r="R54" s="46">
        <v>148.58000000000001</v>
      </c>
      <c r="S54" s="46">
        <v>148.58000000000001</v>
      </c>
      <c r="T54" s="46">
        <v>148.58000000000001</v>
      </c>
      <c r="U54" s="46">
        <v>148.58000000000001</v>
      </c>
      <c r="V54" s="46">
        <v>148.58000000000001</v>
      </c>
      <c r="W54" s="46">
        <v>148.58000000000001</v>
      </c>
      <c r="X54" s="46">
        <v>139.93</v>
      </c>
      <c r="Y54" s="46">
        <v>139.93</v>
      </c>
      <c r="Z54" s="46">
        <v>139.93</v>
      </c>
      <c r="AA54" s="46">
        <f t="shared" si="1"/>
        <v>143.22750000000002</v>
      </c>
      <c r="AB54" s="1">
        <v>139.93</v>
      </c>
      <c r="AC54" s="1">
        <v>139.93</v>
      </c>
      <c r="AD54" s="1">
        <v>141.25</v>
      </c>
      <c r="AE54" s="1">
        <v>145.09</v>
      </c>
      <c r="AF54" s="1">
        <v>145.09</v>
      </c>
      <c r="AG54" s="1">
        <v>145.09</v>
      </c>
      <c r="AH54" s="1">
        <v>145.09</v>
      </c>
      <c r="AI54" s="1">
        <v>145.09</v>
      </c>
      <c r="AJ54" s="1">
        <v>145.09</v>
      </c>
      <c r="AK54" s="1">
        <v>138.71</v>
      </c>
      <c r="AL54" s="1">
        <v>138.71</v>
      </c>
      <c r="AM54" s="1">
        <v>138.71</v>
      </c>
      <c r="AN54" s="46">
        <f t="shared" si="2"/>
        <v>142.31500000000003</v>
      </c>
      <c r="AO54" s="52">
        <v>138.71</v>
      </c>
      <c r="AP54" s="53">
        <v>138.71</v>
      </c>
      <c r="AQ54" s="1">
        <v>138.71</v>
      </c>
      <c r="AR54" s="53">
        <v>138.71</v>
      </c>
      <c r="AS54" s="53">
        <v>140.91</v>
      </c>
      <c r="AT54" s="46">
        <v>140.91</v>
      </c>
      <c r="AU54" s="46">
        <v>140.91</v>
      </c>
      <c r="AV54" s="1">
        <v>140.91</v>
      </c>
      <c r="AW54" s="1">
        <v>140.91</v>
      </c>
      <c r="AX54" s="46">
        <v>136.97</v>
      </c>
      <c r="AY54" s="46">
        <v>136.97</v>
      </c>
      <c r="AZ54" s="46">
        <v>136.97</v>
      </c>
      <c r="BA54" s="86">
        <f t="shared" si="3"/>
        <v>139.19166666666669</v>
      </c>
      <c r="BB54" s="46">
        <v>136.97</v>
      </c>
      <c r="BC54" s="46">
        <v>136.97</v>
      </c>
      <c r="BD54" s="46">
        <v>136.97</v>
      </c>
      <c r="BE54" s="46">
        <v>131.26999999999998</v>
      </c>
      <c r="BF54" s="46">
        <v>131.26999999999998</v>
      </c>
      <c r="BG54" s="46">
        <v>131.26999999999998</v>
      </c>
      <c r="BH54" s="46">
        <v>131.26999999999998</v>
      </c>
      <c r="BI54" s="46">
        <v>131.26999999999998</v>
      </c>
      <c r="BJ54" s="1">
        <v>131.26999999999998</v>
      </c>
      <c r="BK54" s="1">
        <v>125.79</v>
      </c>
      <c r="BL54" s="1">
        <v>125.79</v>
      </c>
      <c r="BM54" s="1">
        <v>125.79</v>
      </c>
      <c r="BN54" s="86">
        <f t="shared" si="4"/>
        <v>131.32499999999996</v>
      </c>
      <c r="BO54" s="46">
        <v>125.79</v>
      </c>
      <c r="BP54" s="46">
        <v>125.79</v>
      </c>
      <c r="BQ54" s="46">
        <v>125.79</v>
      </c>
      <c r="BR54" s="46">
        <v>127.93</v>
      </c>
      <c r="BS54" s="46">
        <v>127.93</v>
      </c>
      <c r="BT54" s="46">
        <v>127.93</v>
      </c>
      <c r="BU54" s="41">
        <v>127.93</v>
      </c>
      <c r="BV54" s="41">
        <v>127.93</v>
      </c>
      <c r="BW54" s="41">
        <v>127.93</v>
      </c>
      <c r="BX54" s="41">
        <v>123.85</v>
      </c>
      <c r="BY54" s="41">
        <v>123.85</v>
      </c>
      <c r="BZ54" s="41">
        <f>VLOOKUP($A54,'[1]Data For Table'!$A$5:$B$61,2,FALSE)</f>
        <v>123.85</v>
      </c>
      <c r="CA54" s="41">
        <f t="shared" si="5"/>
        <v>126.375</v>
      </c>
    </row>
    <row r="55" spans="1:79" x14ac:dyDescent="0.25">
      <c r="A55" s="1" t="s">
        <v>52</v>
      </c>
      <c r="B55" s="1">
        <v>119.37435599</v>
      </c>
      <c r="C55" s="1">
        <v>119.37435599</v>
      </c>
      <c r="D55" s="1">
        <v>119.37435599</v>
      </c>
      <c r="E55" s="1">
        <v>122.86153539</v>
      </c>
      <c r="F55" s="1">
        <v>122.86153539</v>
      </c>
      <c r="G55" s="1">
        <v>126.91281733999999</v>
      </c>
      <c r="H55" s="1">
        <v>129.98974034</v>
      </c>
      <c r="I55" s="46">
        <v>129.98974034</v>
      </c>
      <c r="J55" s="1">
        <v>129.98974034</v>
      </c>
      <c r="K55" s="1">
        <v>129.98974034</v>
      </c>
      <c r="L55" s="1">
        <v>129.98974034</v>
      </c>
      <c r="M55" s="47">
        <v>129.98974034</v>
      </c>
      <c r="N55" s="46">
        <f t="shared" si="0"/>
        <v>125.89144984416667</v>
      </c>
      <c r="O55" s="46">
        <v>129.99</v>
      </c>
      <c r="P55" s="46">
        <v>129.99</v>
      </c>
      <c r="Q55" s="46">
        <v>129.99</v>
      </c>
      <c r="R55" s="46">
        <v>129.99</v>
      </c>
      <c r="S55" s="46">
        <v>129.99</v>
      </c>
      <c r="T55" s="46">
        <v>135.33000000000001</v>
      </c>
      <c r="U55" s="46">
        <v>135.33000000000001</v>
      </c>
      <c r="V55" s="46">
        <v>135.33000000000001</v>
      </c>
      <c r="W55" s="46">
        <v>135.33000000000001</v>
      </c>
      <c r="X55" s="46">
        <v>135.33000000000001</v>
      </c>
      <c r="Y55" s="46">
        <v>135.33000000000001</v>
      </c>
      <c r="Z55" s="46">
        <v>135.33000000000001</v>
      </c>
      <c r="AA55" s="46">
        <f t="shared" si="1"/>
        <v>133.10499999999999</v>
      </c>
      <c r="AB55" s="1">
        <v>143.51</v>
      </c>
      <c r="AC55" s="1">
        <v>143.51</v>
      </c>
      <c r="AD55" s="1">
        <v>143.51</v>
      </c>
      <c r="AE55" s="1">
        <v>143.51</v>
      </c>
      <c r="AF55" s="1">
        <v>143.51</v>
      </c>
      <c r="AG55" s="1">
        <v>143.51</v>
      </c>
      <c r="AH55" s="1">
        <v>141.59</v>
      </c>
      <c r="AI55" s="1">
        <v>141.59</v>
      </c>
      <c r="AJ55" s="1">
        <v>141.59</v>
      </c>
      <c r="AK55" s="1">
        <v>141.59</v>
      </c>
      <c r="AL55" s="1">
        <v>141.59</v>
      </c>
      <c r="AM55" s="1">
        <v>141.59</v>
      </c>
      <c r="AN55" s="46">
        <f t="shared" si="2"/>
        <v>142.54999999999998</v>
      </c>
      <c r="AO55" s="52">
        <v>130.64000000000001</v>
      </c>
      <c r="AP55" s="53">
        <v>130.64000000000001</v>
      </c>
      <c r="AQ55" s="1">
        <v>130.64000000000001</v>
      </c>
      <c r="AR55" s="53">
        <v>130.64000000000001</v>
      </c>
      <c r="AS55" s="53">
        <v>131.95000000000002</v>
      </c>
      <c r="AT55" s="46">
        <v>131.95000000000002</v>
      </c>
      <c r="AU55" s="46">
        <v>133.31</v>
      </c>
      <c r="AV55" s="1">
        <v>133.31</v>
      </c>
      <c r="AW55" s="1">
        <v>136.38999999999999</v>
      </c>
      <c r="AX55" s="46">
        <v>136.38999999999999</v>
      </c>
      <c r="AY55" s="46">
        <v>136.38999999999999</v>
      </c>
      <c r="AZ55" s="46">
        <v>136.38999999999999</v>
      </c>
      <c r="BA55" s="86">
        <f t="shared" si="3"/>
        <v>133.22</v>
      </c>
      <c r="BB55" s="46">
        <v>136.67999999999998</v>
      </c>
      <c r="BC55" s="46">
        <v>136.67999999999998</v>
      </c>
      <c r="BD55" s="46">
        <v>136.67999999999998</v>
      </c>
      <c r="BE55" s="46">
        <v>131.70999999999998</v>
      </c>
      <c r="BF55" s="46">
        <v>131.70999999999998</v>
      </c>
      <c r="BG55" s="46">
        <v>131.70999999999998</v>
      </c>
      <c r="BH55" s="46">
        <v>131.81</v>
      </c>
      <c r="BI55" s="46">
        <v>131.81</v>
      </c>
      <c r="BJ55" s="1">
        <v>131.81</v>
      </c>
      <c r="BK55" s="1">
        <v>130.47999999999999</v>
      </c>
      <c r="BL55" s="1">
        <v>130.47999999999999</v>
      </c>
      <c r="BM55" s="1">
        <v>130.47999999999999</v>
      </c>
      <c r="BN55" s="86">
        <f t="shared" si="4"/>
        <v>132.66999999999999</v>
      </c>
      <c r="BO55" s="46">
        <v>135.22</v>
      </c>
      <c r="BP55" s="46">
        <v>135.22</v>
      </c>
      <c r="BQ55" s="46">
        <v>135.22</v>
      </c>
      <c r="BR55" s="46">
        <v>137.56099999999998</v>
      </c>
      <c r="BS55" s="51"/>
      <c r="BT55" s="51"/>
      <c r="BU55" s="51"/>
      <c r="BV55" s="51"/>
      <c r="BW55" s="51"/>
      <c r="BX55" s="51"/>
      <c r="BY55" s="51"/>
      <c r="BZ55" s="51"/>
      <c r="CA55" s="41">
        <f t="shared" si="5"/>
        <v>135.80525</v>
      </c>
    </row>
    <row r="56" spans="1:79" x14ac:dyDescent="0.25">
      <c r="A56" s="1" t="s">
        <v>49</v>
      </c>
      <c r="B56" s="1">
        <v>125.13</v>
      </c>
      <c r="C56" s="1">
        <v>127.18</v>
      </c>
      <c r="D56" s="1">
        <v>129.22999999999999</v>
      </c>
      <c r="E56" s="1">
        <v>141.37</v>
      </c>
      <c r="F56" s="1">
        <v>141.37</v>
      </c>
      <c r="G56" s="1">
        <v>141.37</v>
      </c>
      <c r="H56" s="1">
        <v>153.68</v>
      </c>
      <c r="I56" s="1">
        <v>153.68</v>
      </c>
      <c r="J56" s="1">
        <v>153.68</v>
      </c>
      <c r="K56" s="1">
        <v>149.84</v>
      </c>
      <c r="L56" s="1">
        <v>149.84</v>
      </c>
      <c r="M56" s="47">
        <v>153.68</v>
      </c>
      <c r="N56" s="46">
        <f t="shared" si="0"/>
        <v>143.33750000000001</v>
      </c>
      <c r="O56" s="46">
        <v>153.68</v>
      </c>
      <c r="P56" s="46">
        <v>148.55000000000001</v>
      </c>
      <c r="Q56" s="46">
        <v>148.55000000000001</v>
      </c>
      <c r="R56" s="46">
        <v>148.55000000000001</v>
      </c>
      <c r="S56" s="46">
        <v>148.55000000000001</v>
      </c>
      <c r="T56" s="46">
        <v>148.55000000000001</v>
      </c>
      <c r="U56" s="46">
        <v>153.68</v>
      </c>
      <c r="V56" s="46">
        <v>153.68</v>
      </c>
      <c r="W56" s="46">
        <v>153.68</v>
      </c>
      <c r="X56" s="46">
        <v>153.68</v>
      </c>
      <c r="Y56" s="46">
        <v>153.68</v>
      </c>
      <c r="Z56" s="46">
        <v>151.63</v>
      </c>
      <c r="AA56" s="46">
        <f t="shared" si="1"/>
        <v>151.3716666666667</v>
      </c>
      <c r="AB56" s="1">
        <v>149.58000000000001</v>
      </c>
      <c r="AC56" s="1">
        <v>147.53</v>
      </c>
      <c r="AD56" s="1">
        <v>147.53</v>
      </c>
      <c r="AE56" s="1">
        <v>147.53</v>
      </c>
      <c r="AF56" s="1">
        <v>143.43</v>
      </c>
      <c r="AG56" s="1">
        <v>143.43</v>
      </c>
      <c r="AH56" s="1">
        <v>143.43</v>
      </c>
      <c r="AI56" s="1">
        <v>143.43</v>
      </c>
      <c r="AJ56" s="1">
        <v>143.43</v>
      </c>
      <c r="AK56" s="1">
        <v>139.32</v>
      </c>
      <c r="AL56" s="1">
        <v>139.32</v>
      </c>
      <c r="AM56" s="1">
        <v>135.22</v>
      </c>
      <c r="AN56" s="46">
        <f t="shared" si="2"/>
        <v>143.59833333333333</v>
      </c>
      <c r="AO56" s="52">
        <v>135.22</v>
      </c>
      <c r="AP56" s="53">
        <v>137.27000000000001</v>
      </c>
      <c r="AQ56" s="1">
        <v>137.27000000000001</v>
      </c>
      <c r="AR56" s="53">
        <v>137.27000000000001</v>
      </c>
      <c r="AS56" s="53">
        <v>129.07</v>
      </c>
      <c r="AT56" s="46">
        <v>129.07</v>
      </c>
      <c r="AU56" s="46">
        <v>129.07</v>
      </c>
      <c r="AV56" s="1">
        <v>129.07</v>
      </c>
      <c r="AW56" s="1">
        <v>129.07</v>
      </c>
      <c r="AX56" s="46">
        <v>130.09</v>
      </c>
      <c r="AY56" s="46">
        <v>130.09</v>
      </c>
      <c r="AZ56" s="46">
        <v>130.09</v>
      </c>
      <c r="BA56" s="86">
        <f t="shared" si="3"/>
        <v>131.88749999999996</v>
      </c>
      <c r="BB56" s="46">
        <v>130.09</v>
      </c>
      <c r="BC56" s="46">
        <v>130.09</v>
      </c>
      <c r="BD56" s="46">
        <v>130.09</v>
      </c>
      <c r="BE56" s="46">
        <v>130.09</v>
      </c>
      <c r="BF56" s="46">
        <v>127.02000000000001</v>
      </c>
      <c r="BG56" s="46">
        <v>127.02000000000001</v>
      </c>
      <c r="BH56" s="46">
        <v>127.02000000000001</v>
      </c>
      <c r="BI56" s="46">
        <v>127.02000000000001</v>
      </c>
      <c r="BJ56" s="1">
        <v>127.02000000000001</v>
      </c>
      <c r="BK56" s="1">
        <v>127.02000000000001</v>
      </c>
      <c r="BL56" s="1">
        <v>127.02000000000001</v>
      </c>
      <c r="BM56" s="1">
        <v>127.02000000000001</v>
      </c>
      <c r="BN56" s="86">
        <f t="shared" si="4"/>
        <v>128.04333333333332</v>
      </c>
      <c r="BO56" s="46">
        <v>127.02000000000001</v>
      </c>
      <c r="BP56" s="46">
        <v>127.02000000000001</v>
      </c>
      <c r="BQ56" s="46">
        <v>127.02000000000001</v>
      </c>
      <c r="BR56" s="46">
        <v>122.91</v>
      </c>
      <c r="BS56" s="46">
        <v>123.94</v>
      </c>
      <c r="BT56" s="41">
        <v>124.96000000000001</v>
      </c>
      <c r="BU56" s="41">
        <v>124.96000000000001</v>
      </c>
      <c r="BV56" s="41">
        <v>125.99000000000001</v>
      </c>
      <c r="BW56" s="41">
        <v>125.99000000000001</v>
      </c>
      <c r="BX56" s="41">
        <v>125.99000000000001</v>
      </c>
      <c r="BY56" s="41">
        <v>123.94</v>
      </c>
      <c r="BZ56" s="41">
        <f>VLOOKUP($A56,'[1]Data For Table'!$A$5:$B$61,2,FALSE)</f>
        <v>123.94</v>
      </c>
      <c r="CA56" s="41">
        <f t="shared" si="5"/>
        <v>125.30666666666669</v>
      </c>
    </row>
    <row r="57" spans="1:79" x14ac:dyDescent="0.25">
      <c r="A57" s="1" t="s">
        <v>53</v>
      </c>
      <c r="B57" s="1">
        <v>143.94</v>
      </c>
      <c r="C57" s="1">
        <v>147.53</v>
      </c>
      <c r="D57" s="1">
        <v>147.53</v>
      </c>
      <c r="E57" s="1">
        <v>155.22</v>
      </c>
      <c r="F57" s="1">
        <v>155.22</v>
      </c>
      <c r="G57" s="1">
        <v>152.66</v>
      </c>
      <c r="H57" s="1">
        <v>161.37</v>
      </c>
      <c r="I57" s="1">
        <v>170.61</v>
      </c>
      <c r="J57" s="1">
        <v>170.61</v>
      </c>
      <c r="K57" s="1">
        <v>164.87</v>
      </c>
      <c r="L57" s="1">
        <v>164.17</v>
      </c>
      <c r="M57" s="47">
        <v>159.66</v>
      </c>
      <c r="N57" s="46">
        <f t="shared" si="0"/>
        <v>157.7825</v>
      </c>
      <c r="O57" s="46">
        <v>159.66</v>
      </c>
      <c r="P57" s="46">
        <v>159.66</v>
      </c>
      <c r="Q57" s="46">
        <v>159.66</v>
      </c>
      <c r="R57" s="46">
        <v>157.61000000000001</v>
      </c>
      <c r="S57" s="46">
        <v>157.61000000000001</v>
      </c>
      <c r="T57" s="46">
        <v>157.61000000000001</v>
      </c>
      <c r="U57" s="46">
        <v>157.61000000000001</v>
      </c>
      <c r="V57" s="46">
        <v>157.61000000000001</v>
      </c>
      <c r="W57" s="46">
        <v>157.61000000000001</v>
      </c>
      <c r="X57" s="46">
        <v>157.49</v>
      </c>
      <c r="Y57" s="46">
        <v>157.49</v>
      </c>
      <c r="Z57" s="46">
        <v>157.49</v>
      </c>
      <c r="AA57" s="46">
        <f t="shared" si="1"/>
        <v>158.09250000000003</v>
      </c>
      <c r="AB57" s="1">
        <v>152.82</v>
      </c>
      <c r="AC57" s="1">
        <v>152.82</v>
      </c>
      <c r="AD57" s="1">
        <v>152.82</v>
      </c>
      <c r="AE57" s="1">
        <v>147.69</v>
      </c>
      <c r="AF57" s="1">
        <v>140.51</v>
      </c>
      <c r="AG57" s="1">
        <v>140.51</v>
      </c>
      <c r="AH57" s="1">
        <v>135.54</v>
      </c>
      <c r="AI57" s="1">
        <v>142.51</v>
      </c>
      <c r="AJ57" s="1">
        <v>142.51</v>
      </c>
      <c r="AK57" s="1">
        <v>142.51</v>
      </c>
      <c r="AL57" s="1">
        <v>142.51</v>
      </c>
      <c r="AM57" s="1">
        <v>142.51</v>
      </c>
      <c r="AN57" s="46">
        <f t="shared" si="2"/>
        <v>144.60499999999999</v>
      </c>
      <c r="AO57" s="52">
        <v>142.51</v>
      </c>
      <c r="AP57" s="53">
        <v>142.51</v>
      </c>
      <c r="AQ57" s="1">
        <v>142.51</v>
      </c>
      <c r="AR57" s="53">
        <v>142.51</v>
      </c>
      <c r="AS57" s="53">
        <v>138.46</v>
      </c>
      <c r="AT57" s="46">
        <v>138.46</v>
      </c>
      <c r="AU57" s="46">
        <v>138.46</v>
      </c>
      <c r="AV57" s="1">
        <v>138.46</v>
      </c>
      <c r="AW57" s="1">
        <v>138.46</v>
      </c>
      <c r="AX57" s="46">
        <v>138.46</v>
      </c>
      <c r="AY57" s="46">
        <v>138.46</v>
      </c>
      <c r="AZ57" s="46">
        <v>138.46</v>
      </c>
      <c r="BA57" s="86">
        <f t="shared" si="3"/>
        <v>139.81000000000003</v>
      </c>
      <c r="BB57" s="46">
        <v>143.44</v>
      </c>
      <c r="BC57" s="46">
        <v>143.44</v>
      </c>
      <c r="BD57" s="46">
        <v>143.44</v>
      </c>
      <c r="BE57" s="46">
        <v>139.49</v>
      </c>
      <c r="BF57" s="46">
        <v>138.46</v>
      </c>
      <c r="BG57" s="46">
        <v>138.46</v>
      </c>
      <c r="BH57" s="46">
        <v>138.46</v>
      </c>
      <c r="BI57" s="46">
        <v>138.46</v>
      </c>
      <c r="BJ57" s="1">
        <v>138.46</v>
      </c>
      <c r="BK57" s="1">
        <v>135.83000000000001</v>
      </c>
      <c r="BL57" s="1">
        <v>132.24</v>
      </c>
      <c r="BM57" s="1">
        <v>132.24</v>
      </c>
      <c r="BN57" s="86">
        <f t="shared" si="4"/>
        <v>138.535</v>
      </c>
      <c r="BO57" s="46">
        <v>132.24</v>
      </c>
      <c r="BP57" s="46">
        <v>132.24</v>
      </c>
      <c r="BQ57" s="46">
        <v>132.24</v>
      </c>
      <c r="BR57" s="46">
        <v>132.24</v>
      </c>
      <c r="BS57" s="46">
        <v>132.24</v>
      </c>
      <c r="BT57" s="41">
        <v>132.24</v>
      </c>
      <c r="BU57" s="41">
        <v>132.24</v>
      </c>
      <c r="BV57" s="41">
        <v>137.44</v>
      </c>
      <c r="BW57" s="41">
        <v>137.44</v>
      </c>
      <c r="BX57" s="41">
        <v>136.21</v>
      </c>
      <c r="BY57" s="41">
        <v>136.21</v>
      </c>
      <c r="BZ57" s="41">
        <f>VLOOKUP($A57,'[1]Data For Table'!$A$5:$B$61,2,FALSE)</f>
        <v>136.21</v>
      </c>
      <c r="CA57" s="41">
        <f t="shared" si="5"/>
        <v>134.09916666666669</v>
      </c>
    </row>
    <row r="58" spans="1:79" x14ac:dyDescent="0.25">
      <c r="A58" s="1" t="s">
        <v>55</v>
      </c>
      <c r="B58" s="1">
        <v>108.96</v>
      </c>
      <c r="C58" s="1">
        <v>129.68</v>
      </c>
      <c r="D58" s="1">
        <v>110.3</v>
      </c>
      <c r="E58" s="1">
        <v>113.17</v>
      </c>
      <c r="F58" s="1">
        <v>103.32</v>
      </c>
      <c r="G58" s="1">
        <v>120.04</v>
      </c>
      <c r="H58" s="1">
        <v>133.37</v>
      </c>
      <c r="I58" s="1">
        <v>133.58000000000001</v>
      </c>
      <c r="J58" s="1">
        <v>135.84</v>
      </c>
      <c r="K58" s="1">
        <v>150.04</v>
      </c>
      <c r="L58" s="1">
        <v>160.34</v>
      </c>
      <c r="M58" s="47">
        <v>146.5</v>
      </c>
      <c r="N58" s="46">
        <f t="shared" si="0"/>
        <v>128.76166666666666</v>
      </c>
      <c r="O58" s="46">
        <v>155.53</v>
      </c>
      <c r="P58" s="46">
        <v>144.66</v>
      </c>
      <c r="Q58" s="46">
        <v>144.66</v>
      </c>
      <c r="R58" s="46">
        <v>157.27000000000001</v>
      </c>
      <c r="S58" s="46">
        <v>136.55000000000001</v>
      </c>
      <c r="T58" s="46">
        <v>143.94</v>
      </c>
      <c r="U58" s="46">
        <v>150.4</v>
      </c>
      <c r="V58" s="46">
        <v>143.53</v>
      </c>
      <c r="W58" s="46">
        <v>139.53</v>
      </c>
      <c r="X58" s="46">
        <v>146.91</v>
      </c>
      <c r="Y58" s="46">
        <v>161.07</v>
      </c>
      <c r="Z58" s="46">
        <v>142.71</v>
      </c>
      <c r="AA58" s="46">
        <f t="shared" si="1"/>
        <v>147.23000000000002</v>
      </c>
      <c r="AB58" s="1">
        <v>121.37</v>
      </c>
      <c r="AC58" s="1">
        <v>152.35</v>
      </c>
      <c r="AD58" s="1">
        <v>170.91</v>
      </c>
      <c r="AE58" s="1">
        <v>149.58000000000001</v>
      </c>
      <c r="AF58" s="1">
        <v>149.58000000000001</v>
      </c>
      <c r="AG58" s="1">
        <v>149.58000000000001</v>
      </c>
      <c r="AH58" s="1">
        <v>149.58000000000001</v>
      </c>
      <c r="AI58" s="1">
        <v>149.58000000000001</v>
      </c>
      <c r="AJ58" s="1">
        <v>149.58000000000001</v>
      </c>
      <c r="AK58" s="1">
        <v>149.58000000000001</v>
      </c>
      <c r="AL58" s="1">
        <v>149.58000000000001</v>
      </c>
      <c r="AM58" s="1">
        <v>149.58000000000001</v>
      </c>
      <c r="AN58" s="46">
        <f t="shared" si="2"/>
        <v>149.23749999999998</v>
      </c>
      <c r="AO58" s="52">
        <v>149.58000000000001</v>
      </c>
      <c r="AP58" s="53">
        <v>133.17000000000002</v>
      </c>
      <c r="AQ58" s="1">
        <v>133.17000000000002</v>
      </c>
      <c r="AR58" s="53">
        <v>133.17000000000002</v>
      </c>
      <c r="AS58" s="53">
        <v>133.17000000000002</v>
      </c>
      <c r="AT58" s="46">
        <v>133.17000000000002</v>
      </c>
      <c r="AU58" s="46">
        <v>133.17000000000002</v>
      </c>
      <c r="AV58" s="1">
        <v>144.45000000000002</v>
      </c>
      <c r="AW58" s="1">
        <v>131.69999999999999</v>
      </c>
      <c r="AX58" s="46">
        <v>131.69999999999999</v>
      </c>
      <c r="AY58" s="46">
        <v>127.73</v>
      </c>
      <c r="AZ58" s="46">
        <v>123.94</v>
      </c>
      <c r="BA58" s="86">
        <f t="shared" si="3"/>
        <v>134.01000000000002</v>
      </c>
      <c r="BB58" s="46">
        <v>129.07</v>
      </c>
      <c r="BC58" s="46">
        <v>137.78</v>
      </c>
      <c r="BD58" s="46">
        <v>137.57999999999998</v>
      </c>
      <c r="BE58" s="46">
        <v>137.57999999999998</v>
      </c>
      <c r="BF58" s="46">
        <v>132.14000000000001</v>
      </c>
      <c r="BG58" s="46">
        <v>144.66</v>
      </c>
      <c r="BH58" s="46">
        <v>140.25</v>
      </c>
      <c r="BI58" s="46">
        <v>143.22</v>
      </c>
      <c r="BJ58" s="1">
        <v>130.71</v>
      </c>
      <c r="BK58" s="1">
        <v>129.68</v>
      </c>
      <c r="BL58" s="1">
        <v>125.58</v>
      </c>
      <c r="BM58" s="1">
        <v>124.96000000000001</v>
      </c>
      <c r="BN58" s="86">
        <f t="shared" si="4"/>
        <v>134.43416666666667</v>
      </c>
      <c r="BO58" s="46">
        <v>128.04</v>
      </c>
      <c r="BP58" s="46">
        <v>121.58000000000001</v>
      </c>
      <c r="BQ58" s="46">
        <v>126.81</v>
      </c>
      <c r="BR58" s="46">
        <v>129.47999999999999</v>
      </c>
      <c r="BS58" s="46">
        <v>132.14000000000001</v>
      </c>
      <c r="BT58" s="41">
        <v>139.11999999999998</v>
      </c>
      <c r="BU58" s="41">
        <v>139.53</v>
      </c>
      <c r="BV58" s="41">
        <v>132.35</v>
      </c>
      <c r="BW58" s="41">
        <v>135.52999999999997</v>
      </c>
      <c r="BX58" s="41">
        <v>127.32000000000001</v>
      </c>
      <c r="BY58" s="41">
        <v>120.14</v>
      </c>
      <c r="BZ58" s="41">
        <f>VLOOKUP($A58,'[1]Data For Table'!$A$5:$B$61,2,FALSE)</f>
        <v>118.09</v>
      </c>
      <c r="CA58" s="41">
        <f t="shared" si="5"/>
        <v>129.17749999999998</v>
      </c>
    </row>
    <row r="59" spans="1:79" x14ac:dyDescent="0.25">
      <c r="A59" s="1" t="s">
        <v>54</v>
      </c>
      <c r="B59" s="1">
        <v>125.18</v>
      </c>
      <c r="C59" s="1">
        <v>125.18</v>
      </c>
      <c r="D59" s="1">
        <v>125.18</v>
      </c>
      <c r="E59" s="1">
        <v>125.18</v>
      </c>
      <c r="F59" s="1">
        <v>125.18</v>
      </c>
      <c r="G59" s="1">
        <v>130.31</v>
      </c>
      <c r="H59" s="1">
        <v>130.31</v>
      </c>
      <c r="I59" s="1">
        <v>137.49</v>
      </c>
      <c r="J59" s="1">
        <v>150.82</v>
      </c>
      <c r="K59" s="1">
        <v>147.05000000000001</v>
      </c>
      <c r="L59" s="1">
        <v>147.05000000000001</v>
      </c>
      <c r="M59" s="47">
        <v>150.82000000000002</v>
      </c>
      <c r="N59" s="46">
        <f t="shared" si="0"/>
        <v>134.97916666666666</v>
      </c>
      <c r="O59" s="46">
        <v>150.82</v>
      </c>
      <c r="P59" s="46">
        <v>150.82</v>
      </c>
      <c r="Q59" s="46">
        <v>156.97</v>
      </c>
      <c r="R59" s="46">
        <v>162.1</v>
      </c>
      <c r="S59" s="46">
        <v>167.23</v>
      </c>
      <c r="T59" s="46">
        <v>167.23</v>
      </c>
      <c r="U59" s="46">
        <v>167.23</v>
      </c>
      <c r="V59" s="46">
        <v>167.23</v>
      </c>
      <c r="W59" s="46">
        <v>156.97</v>
      </c>
      <c r="X59" s="46">
        <v>151.85</v>
      </c>
      <c r="Y59" s="46">
        <v>151.85</v>
      </c>
      <c r="Z59" s="46">
        <v>151.85</v>
      </c>
      <c r="AA59" s="46">
        <f t="shared" ref="AA59:AA61" si="7">SUM(O59:Z59)/12</f>
        <v>158.51249999999999</v>
      </c>
      <c r="AB59" s="1">
        <v>151.85</v>
      </c>
      <c r="AC59" s="1">
        <v>139.03</v>
      </c>
      <c r="AD59" s="1">
        <v>146.72</v>
      </c>
      <c r="AE59" s="1">
        <v>156.97</v>
      </c>
      <c r="AF59" s="1">
        <v>167.23</v>
      </c>
      <c r="AG59" s="1">
        <v>167.23</v>
      </c>
      <c r="AH59" s="1">
        <v>160.05000000000001</v>
      </c>
      <c r="AI59" s="1">
        <v>153.9</v>
      </c>
      <c r="AJ59" s="1">
        <v>148.77000000000001</v>
      </c>
      <c r="AK59" s="1">
        <v>146.72</v>
      </c>
      <c r="AL59" s="1">
        <v>146.72</v>
      </c>
      <c r="AM59" s="1">
        <v>140.56</v>
      </c>
      <c r="AN59" s="46">
        <f t="shared" si="2"/>
        <v>152.14583333333334</v>
      </c>
      <c r="AO59" s="52">
        <v>140.56</v>
      </c>
      <c r="AP59" s="53">
        <v>140.56</v>
      </c>
      <c r="AQ59" s="1">
        <v>140.56</v>
      </c>
      <c r="AR59" s="53">
        <v>140.56</v>
      </c>
      <c r="AS59" s="53">
        <v>140.56</v>
      </c>
      <c r="AT59" s="46">
        <v>140.56</v>
      </c>
      <c r="AU59" s="46">
        <v>138.51000000000002</v>
      </c>
      <c r="AV59" s="1">
        <v>138.51000000000002</v>
      </c>
      <c r="AW59" s="1">
        <v>136.46</v>
      </c>
      <c r="AX59" s="46">
        <v>136.46</v>
      </c>
      <c r="AY59" s="46">
        <v>134.41000000000003</v>
      </c>
      <c r="AZ59" s="46">
        <v>134.41000000000003</v>
      </c>
      <c r="BA59" s="86">
        <f t="shared" si="3"/>
        <v>138.51000000000002</v>
      </c>
      <c r="BB59" s="46">
        <v>132.36000000000001</v>
      </c>
      <c r="BC59" s="46">
        <v>132.36000000000001</v>
      </c>
      <c r="BD59" s="46">
        <v>132.36000000000001</v>
      </c>
      <c r="BE59" s="46">
        <v>132.36000000000001</v>
      </c>
      <c r="BF59" s="46">
        <v>132.36000000000001</v>
      </c>
      <c r="BG59" s="46">
        <v>132.36000000000001</v>
      </c>
      <c r="BH59" s="46">
        <v>132.36000000000001</v>
      </c>
      <c r="BI59" s="46">
        <v>132.36000000000001</v>
      </c>
      <c r="BJ59" s="1">
        <v>132.36000000000001</v>
      </c>
      <c r="BK59" s="1">
        <v>132.36000000000001</v>
      </c>
      <c r="BL59" s="1">
        <v>132.36000000000001</v>
      </c>
      <c r="BM59" s="1">
        <v>132.36000000000001</v>
      </c>
      <c r="BN59" s="86">
        <f t="shared" si="4"/>
        <v>132.36000000000004</v>
      </c>
      <c r="BO59" s="46">
        <v>132.36000000000001</v>
      </c>
      <c r="BP59" s="46">
        <v>132.36000000000001</v>
      </c>
      <c r="BQ59" s="46">
        <v>132.36000000000001</v>
      </c>
      <c r="BR59" s="46">
        <v>132.36000000000001</v>
      </c>
      <c r="BS59" s="46">
        <v>132.36000000000001</v>
      </c>
      <c r="BT59" s="41">
        <v>132.36000000000001</v>
      </c>
      <c r="BU59" s="41">
        <v>136.46</v>
      </c>
      <c r="BV59" s="41">
        <v>137.49</v>
      </c>
      <c r="BW59" s="41">
        <v>137.49</v>
      </c>
      <c r="BX59" s="41">
        <v>137.49</v>
      </c>
      <c r="BY59" s="41">
        <v>137.49</v>
      </c>
      <c r="BZ59" s="41">
        <f>VLOOKUP($A59,'[1]Data For Table'!$A$5:$B$61,2,FALSE)</f>
        <v>137.49</v>
      </c>
      <c r="CA59" s="41">
        <f t="shared" si="5"/>
        <v>134.83916666666667</v>
      </c>
    </row>
    <row r="60" spans="1:79" x14ac:dyDescent="0.25">
      <c r="A60" s="1" t="s">
        <v>56</v>
      </c>
      <c r="B60" s="1"/>
      <c r="C60" s="1"/>
      <c r="D60" s="1"/>
      <c r="E60" s="1"/>
      <c r="F60" s="1"/>
      <c r="G60" s="1"/>
      <c r="H60" s="1"/>
      <c r="I60" s="1"/>
      <c r="J60" s="1"/>
      <c r="K60" s="1">
        <v>123.45</v>
      </c>
      <c r="L60" s="1">
        <v>123.45</v>
      </c>
      <c r="M60" s="47">
        <v>123.45</v>
      </c>
      <c r="N60" s="46"/>
      <c r="O60" s="46">
        <v>136.71</v>
      </c>
      <c r="P60" s="46">
        <v>136.71</v>
      </c>
      <c r="Q60" s="46">
        <v>136.71</v>
      </c>
      <c r="R60" s="46">
        <v>136.71</v>
      </c>
      <c r="S60" s="46">
        <v>136.71</v>
      </c>
      <c r="T60" s="46">
        <v>136.71</v>
      </c>
      <c r="U60" s="46">
        <v>136.71</v>
      </c>
      <c r="V60" s="46">
        <v>136.71</v>
      </c>
      <c r="W60" s="46">
        <v>136.71</v>
      </c>
      <c r="X60" s="46">
        <v>136.71</v>
      </c>
      <c r="Y60" s="46">
        <v>136.71</v>
      </c>
      <c r="Z60" s="46">
        <v>136.71</v>
      </c>
      <c r="AA60" s="46">
        <f t="shared" si="7"/>
        <v>136.71</v>
      </c>
      <c r="AB60" s="1">
        <v>155.54</v>
      </c>
      <c r="AC60" s="1">
        <v>155.54</v>
      </c>
      <c r="AD60" s="1">
        <v>155.54</v>
      </c>
      <c r="AE60" s="1">
        <v>155.54</v>
      </c>
      <c r="AF60" s="1">
        <v>155.54</v>
      </c>
      <c r="AG60" s="1">
        <v>155.54</v>
      </c>
      <c r="AH60" s="1">
        <v>155.54</v>
      </c>
      <c r="AI60" s="1">
        <v>155.54</v>
      </c>
      <c r="AJ60" s="1">
        <v>155.54</v>
      </c>
      <c r="AK60" s="1">
        <v>155.54</v>
      </c>
      <c r="AL60" s="1">
        <v>155.54</v>
      </c>
      <c r="AM60" s="1">
        <v>155.54</v>
      </c>
      <c r="AN60" s="46">
        <f t="shared" si="2"/>
        <v>155.54</v>
      </c>
      <c r="AO60" s="52">
        <v>152.06000000000003</v>
      </c>
      <c r="AP60" s="53">
        <v>152.06000000000003</v>
      </c>
      <c r="AQ60" s="1">
        <v>152.06000000000003</v>
      </c>
      <c r="AR60" s="53">
        <v>152.06000000000003</v>
      </c>
      <c r="AS60" s="53">
        <v>155.54</v>
      </c>
      <c r="AT60" s="46">
        <v>155.54</v>
      </c>
      <c r="AU60" s="46">
        <v>137.53</v>
      </c>
      <c r="AV60" s="1">
        <v>137.53</v>
      </c>
      <c r="AW60" s="1">
        <v>137.53</v>
      </c>
      <c r="AX60" s="46">
        <v>137.53</v>
      </c>
      <c r="AY60" s="46">
        <v>137.53</v>
      </c>
      <c r="AZ60" s="46">
        <v>137.53</v>
      </c>
      <c r="BA60" s="86">
        <f t="shared" si="3"/>
        <v>145.375</v>
      </c>
      <c r="BB60" s="46">
        <v>139.27999999999997</v>
      </c>
      <c r="BC60" s="46">
        <v>139.27999999999997</v>
      </c>
      <c r="BD60" s="46">
        <v>139.27999999999997</v>
      </c>
      <c r="BE60" s="46">
        <v>134.64000000000001</v>
      </c>
      <c r="BF60" s="46">
        <v>134.64000000000001</v>
      </c>
      <c r="BG60" s="46">
        <v>134.64000000000001</v>
      </c>
      <c r="BH60" s="46">
        <v>134.64000000000001</v>
      </c>
      <c r="BI60" s="46">
        <v>134.64000000000001</v>
      </c>
      <c r="BJ60" s="1">
        <v>134.64000000000001</v>
      </c>
      <c r="BK60" s="1">
        <v>134.64000000000001</v>
      </c>
      <c r="BL60" s="1">
        <v>134.64000000000001</v>
      </c>
      <c r="BM60" s="1">
        <v>134.64000000000001</v>
      </c>
      <c r="BN60" s="86">
        <f t="shared" si="4"/>
        <v>135.80000000000004</v>
      </c>
      <c r="BO60" s="46">
        <v>135.34</v>
      </c>
      <c r="BP60" s="46">
        <v>135.34</v>
      </c>
      <c r="BQ60" s="46">
        <v>135.34</v>
      </c>
      <c r="BR60" s="46">
        <v>135.34</v>
      </c>
      <c r="BS60" s="46">
        <v>135.34</v>
      </c>
      <c r="BT60" s="41">
        <v>135.34</v>
      </c>
      <c r="BU60" s="41">
        <v>135.34</v>
      </c>
      <c r="BV60" s="41">
        <v>135.34</v>
      </c>
      <c r="BW60" s="41">
        <v>135.34</v>
      </c>
      <c r="BX60" s="41">
        <v>135.34</v>
      </c>
      <c r="BY60" s="41">
        <v>135.34</v>
      </c>
      <c r="BZ60" s="41">
        <f>VLOOKUP($A60,'[1]Data For Table'!$A$5:$B$61,2,FALSE)</f>
        <v>135.34</v>
      </c>
      <c r="CA60" s="41">
        <f t="shared" si="5"/>
        <v>135.33999999999997</v>
      </c>
    </row>
    <row r="61" spans="1:79" x14ac:dyDescent="0.25">
      <c r="A61" s="1" t="s">
        <v>50</v>
      </c>
      <c r="B61" s="1">
        <v>149.6</v>
      </c>
      <c r="C61" s="1">
        <v>149.6</v>
      </c>
      <c r="D61" s="1">
        <v>149.6</v>
      </c>
      <c r="E61" s="1">
        <v>149.6</v>
      </c>
      <c r="F61" s="1">
        <v>149.6</v>
      </c>
      <c r="G61" s="1">
        <v>144.47</v>
      </c>
      <c r="H61" s="1">
        <v>139.34</v>
      </c>
      <c r="I61" s="1">
        <v>134.22</v>
      </c>
      <c r="J61" s="1">
        <v>134.22</v>
      </c>
      <c r="K61" s="1">
        <v>140.86000000000001</v>
      </c>
      <c r="L61" s="1">
        <v>140.86000000000001</v>
      </c>
      <c r="M61" s="47">
        <v>156.78</v>
      </c>
      <c r="N61" s="46">
        <f t="shared" si="0"/>
        <v>144.89583333333334</v>
      </c>
      <c r="O61" s="46">
        <v>156.78</v>
      </c>
      <c r="P61" s="46">
        <v>156.78</v>
      </c>
      <c r="Q61" s="46">
        <v>156.78</v>
      </c>
      <c r="R61" s="46">
        <v>156.78</v>
      </c>
      <c r="S61" s="46">
        <v>156.78</v>
      </c>
      <c r="T61" s="46">
        <v>177.29</v>
      </c>
      <c r="U61" s="46">
        <v>177.29</v>
      </c>
      <c r="V61" s="46">
        <v>177.29</v>
      </c>
      <c r="W61" s="46">
        <v>177.29</v>
      </c>
      <c r="X61" s="46">
        <v>177.29</v>
      </c>
      <c r="Y61" s="46">
        <v>177.29</v>
      </c>
      <c r="Z61" s="46">
        <v>177.29</v>
      </c>
      <c r="AA61" s="46">
        <f t="shared" si="7"/>
        <v>168.74416666666664</v>
      </c>
      <c r="AB61" s="1">
        <v>177.29</v>
      </c>
      <c r="AC61" s="1">
        <v>177.29</v>
      </c>
      <c r="AD61" s="1">
        <v>177.29</v>
      </c>
      <c r="AE61" s="1">
        <v>165.7</v>
      </c>
      <c r="AF61" s="1">
        <v>165.7</v>
      </c>
      <c r="AG61" s="1">
        <v>165.7</v>
      </c>
      <c r="AH61" s="1">
        <v>165.7</v>
      </c>
      <c r="AI61" s="1">
        <v>155.44999999999999</v>
      </c>
      <c r="AJ61" s="1">
        <v>155.44999999999999</v>
      </c>
      <c r="AK61" s="1">
        <v>140.06</v>
      </c>
      <c r="AL61" s="1">
        <v>129.81</v>
      </c>
      <c r="AM61" s="1">
        <v>129.81</v>
      </c>
      <c r="AN61" s="46">
        <f t="shared" ref="AN61" si="8">SUM(AB61:AM61)/12</f>
        <v>158.77083333333334</v>
      </c>
      <c r="AO61" s="52">
        <v>129.81</v>
      </c>
      <c r="AP61" s="53">
        <v>129.81</v>
      </c>
      <c r="AQ61" s="1">
        <v>129.81</v>
      </c>
      <c r="AR61" s="53">
        <v>129.81</v>
      </c>
      <c r="AS61" s="53">
        <v>129.81</v>
      </c>
      <c r="AT61" s="46">
        <v>129.81</v>
      </c>
      <c r="AU61" s="46">
        <v>129.81</v>
      </c>
      <c r="AV61" s="1">
        <v>129.81</v>
      </c>
      <c r="AW61" s="1">
        <v>129.81</v>
      </c>
      <c r="AX61" s="46">
        <v>129.81</v>
      </c>
      <c r="AY61" s="46">
        <v>129.81</v>
      </c>
      <c r="AZ61" s="46">
        <v>129.81</v>
      </c>
      <c r="BA61" s="86">
        <f t="shared" si="3"/>
        <v>129.80999999999997</v>
      </c>
      <c r="BB61" s="46">
        <v>129.81</v>
      </c>
      <c r="BC61" s="46">
        <v>129.81</v>
      </c>
      <c r="BD61" s="46">
        <v>129.81</v>
      </c>
      <c r="BE61" s="46">
        <v>119.55</v>
      </c>
      <c r="BF61" s="46">
        <v>119.55</v>
      </c>
      <c r="BG61" s="46">
        <v>129.81</v>
      </c>
      <c r="BH61" s="46">
        <v>129.81</v>
      </c>
      <c r="BI61" s="46">
        <v>129.81</v>
      </c>
      <c r="BJ61" s="1">
        <v>129.81</v>
      </c>
      <c r="BK61" s="1">
        <v>140.06</v>
      </c>
      <c r="BL61" s="1">
        <v>140.06</v>
      </c>
      <c r="BM61" s="1">
        <v>140.06</v>
      </c>
      <c r="BN61" s="86">
        <f t="shared" si="4"/>
        <v>130.66249999999997</v>
      </c>
      <c r="BO61" s="46">
        <v>140.06</v>
      </c>
      <c r="BP61" s="46">
        <v>140.06</v>
      </c>
      <c r="BQ61" s="46">
        <v>140.06</v>
      </c>
      <c r="BR61" s="46">
        <v>140.06</v>
      </c>
      <c r="BS61" s="46">
        <v>129.81</v>
      </c>
      <c r="BT61" s="41">
        <v>129.81</v>
      </c>
      <c r="BU61" s="41">
        <v>124.68</v>
      </c>
      <c r="BV61" s="41">
        <v>119.55</v>
      </c>
      <c r="BW61" s="41">
        <v>124.68</v>
      </c>
      <c r="BX61" s="41">
        <v>129.81</v>
      </c>
      <c r="BY61" s="41">
        <v>129.81</v>
      </c>
      <c r="BZ61" s="41">
        <f>VLOOKUP($A61,'[1]Data For Table'!$A$5:$B$61,2,FALSE)</f>
        <v>129.81</v>
      </c>
      <c r="CA61" s="41">
        <f t="shared" si="5"/>
        <v>131.51666666666665</v>
      </c>
    </row>
    <row r="63" spans="1:79" x14ac:dyDescent="0.25">
      <c r="A63" t="s">
        <v>108</v>
      </c>
      <c r="B63">
        <f t="shared" ref="B63:L63" si="9">MIN(B5:B62)</f>
        <v>98.39</v>
      </c>
      <c r="C63">
        <f t="shared" si="9"/>
        <v>98.39</v>
      </c>
      <c r="D63">
        <f t="shared" si="9"/>
        <v>98.39</v>
      </c>
      <c r="E63">
        <f t="shared" si="9"/>
        <v>98.39</v>
      </c>
      <c r="F63">
        <f t="shared" si="9"/>
        <v>90.4</v>
      </c>
      <c r="G63">
        <f t="shared" si="9"/>
        <v>88.53</v>
      </c>
      <c r="H63">
        <f t="shared" si="9"/>
        <v>100.46</v>
      </c>
      <c r="I63">
        <f t="shared" si="9"/>
        <v>100.46</v>
      </c>
      <c r="J63">
        <f t="shared" si="9"/>
        <v>100.46</v>
      </c>
      <c r="K63">
        <f t="shared" si="9"/>
        <v>98.62</v>
      </c>
      <c r="L63">
        <f t="shared" si="9"/>
        <v>98.62</v>
      </c>
      <c r="M63" s="41">
        <f>MIN(M5:M62)</f>
        <v>101.15</v>
      </c>
      <c r="N63" s="41">
        <f>MIN(N5:N62)</f>
        <v>100.72833333333334</v>
      </c>
      <c r="O63">
        <f t="shared" ref="O63:Y63" si="10">MIN(O5:O62)</f>
        <v>106.86</v>
      </c>
      <c r="P63">
        <f t="shared" si="10"/>
        <v>106.86</v>
      </c>
      <c r="Q63">
        <f t="shared" si="10"/>
        <v>109.55</v>
      </c>
      <c r="R63">
        <f t="shared" si="10"/>
        <v>109.55</v>
      </c>
      <c r="S63">
        <f t="shared" si="10"/>
        <v>102.38</v>
      </c>
      <c r="T63">
        <f t="shared" si="10"/>
        <v>107.05</v>
      </c>
      <c r="U63">
        <f t="shared" si="10"/>
        <v>107.05</v>
      </c>
      <c r="V63">
        <f t="shared" si="10"/>
        <v>107.05</v>
      </c>
      <c r="W63">
        <f t="shared" si="10"/>
        <v>108.49</v>
      </c>
      <c r="X63">
        <f t="shared" si="10"/>
        <v>108.49</v>
      </c>
      <c r="Y63">
        <f t="shared" si="10"/>
        <v>110.72</v>
      </c>
      <c r="Z63">
        <f>MIN(Z5:Z62)</f>
        <v>110.72</v>
      </c>
      <c r="AA63">
        <f>MIN(AA5:AA62)</f>
        <v>108.85499999999998</v>
      </c>
      <c r="AB63">
        <f>MIN(AB5:AB62)</f>
        <v>95.43</v>
      </c>
      <c r="AC63">
        <f t="shared" ref="AC63:AN63" si="11">MIN(AC5:AC62)</f>
        <v>95.43</v>
      </c>
      <c r="AD63">
        <f t="shared" si="11"/>
        <v>94.44</v>
      </c>
      <c r="AE63">
        <f t="shared" si="11"/>
        <v>94.44</v>
      </c>
      <c r="AF63">
        <f t="shared" si="11"/>
        <v>94.36</v>
      </c>
      <c r="AG63">
        <f t="shared" si="11"/>
        <v>94.36</v>
      </c>
      <c r="AH63">
        <f t="shared" si="11"/>
        <v>94.36</v>
      </c>
      <c r="AI63">
        <f t="shared" si="11"/>
        <v>95.07</v>
      </c>
      <c r="AJ63">
        <f t="shared" si="11"/>
        <v>95.07</v>
      </c>
      <c r="AK63">
        <f t="shared" si="11"/>
        <v>95.07</v>
      </c>
      <c r="AL63">
        <f t="shared" si="11"/>
        <v>93.74</v>
      </c>
      <c r="AM63" s="41">
        <f t="shared" si="11"/>
        <v>95.01</v>
      </c>
      <c r="AN63" s="41">
        <f t="shared" si="11"/>
        <v>94.837499999999991</v>
      </c>
      <c r="AO63">
        <f t="shared" ref="AO63" si="12">MIN(AO5:AO62)</f>
        <v>92.07</v>
      </c>
      <c r="AP63">
        <f t="shared" ref="AP63:AQ63" si="13">MIN(AP5:AP62)</f>
        <v>95.009999999999991</v>
      </c>
      <c r="AQ63">
        <f t="shared" si="13"/>
        <v>96.44</v>
      </c>
      <c r="AR63" s="40">
        <f t="shared" ref="AR63:BI63" si="14">MIN(AR5:AR62)</f>
        <v>96.44</v>
      </c>
      <c r="AS63" s="40">
        <f t="shared" si="14"/>
        <v>96.44</v>
      </c>
      <c r="AT63" s="40">
        <f t="shared" si="14"/>
        <v>96.64</v>
      </c>
      <c r="AU63" s="40">
        <f t="shared" si="14"/>
        <v>96.64</v>
      </c>
      <c r="AV63" s="40">
        <f t="shared" si="14"/>
        <v>96.64</v>
      </c>
      <c r="AW63" s="40">
        <f t="shared" si="14"/>
        <v>96.539999999999992</v>
      </c>
      <c r="AX63" s="40">
        <f t="shared" si="14"/>
        <v>96.539999999999992</v>
      </c>
      <c r="AY63" s="40">
        <f t="shared" si="14"/>
        <v>96.539999999999992</v>
      </c>
      <c r="AZ63" s="40">
        <f t="shared" si="14"/>
        <v>96.539999999999992</v>
      </c>
      <c r="BA63" s="40">
        <f t="shared" si="14"/>
        <v>96.284999999999982</v>
      </c>
      <c r="BB63" s="40">
        <f t="shared" si="14"/>
        <v>94.62</v>
      </c>
      <c r="BC63" s="40">
        <f t="shared" si="14"/>
        <v>94.62</v>
      </c>
      <c r="BD63" s="40">
        <f t="shared" si="14"/>
        <v>94.62</v>
      </c>
      <c r="BE63" s="40">
        <f t="shared" si="14"/>
        <v>94.62</v>
      </c>
      <c r="BF63" s="40">
        <f t="shared" si="14"/>
        <v>95.08</v>
      </c>
      <c r="BG63" s="40">
        <f t="shared" si="14"/>
        <v>95.08</v>
      </c>
      <c r="BH63" s="40">
        <f t="shared" si="14"/>
        <v>94.72</v>
      </c>
      <c r="BI63" s="40">
        <f t="shared" si="14"/>
        <v>94.72</v>
      </c>
      <c r="BJ63" s="40">
        <v>94.72</v>
      </c>
      <c r="BK63" s="40">
        <v>94.75</v>
      </c>
      <c r="BL63" s="40">
        <v>94.75</v>
      </c>
      <c r="BM63" s="40">
        <v>94.75</v>
      </c>
      <c r="BN63" s="40">
        <f>MIN(BN5:BN62)</f>
        <v>94.754166666666677</v>
      </c>
      <c r="BO63" s="40">
        <f t="shared" ref="BO63:CA63" si="15">MIN(BO5:BO62)</f>
        <v>94.25</v>
      </c>
      <c r="BP63" s="40">
        <f t="shared" si="15"/>
        <v>94.25</v>
      </c>
      <c r="BQ63" s="40">
        <f t="shared" si="15"/>
        <v>95.46</v>
      </c>
      <c r="BR63" s="40">
        <f t="shared" si="15"/>
        <v>95.46</v>
      </c>
      <c r="BS63" s="40">
        <f t="shared" si="15"/>
        <v>95.62</v>
      </c>
      <c r="BT63" s="40">
        <f t="shared" si="15"/>
        <v>95.62</v>
      </c>
      <c r="BU63" s="40">
        <f t="shared" si="15"/>
        <v>95.62</v>
      </c>
      <c r="BV63" s="40">
        <f t="shared" si="15"/>
        <v>95.62</v>
      </c>
      <c r="BW63" s="40">
        <f t="shared" si="15"/>
        <v>95.11</v>
      </c>
      <c r="BX63" s="40">
        <f t="shared" si="15"/>
        <v>95.11</v>
      </c>
      <c r="BY63" s="40">
        <f t="shared" si="15"/>
        <v>95.11</v>
      </c>
      <c r="BZ63" s="40">
        <f t="shared" si="15"/>
        <v>95.11</v>
      </c>
      <c r="CA63" s="40">
        <f t="shared" si="15"/>
        <v>95.194999999999993</v>
      </c>
    </row>
    <row r="64" spans="1:79" x14ac:dyDescent="0.25">
      <c r="A64" t="s">
        <v>112</v>
      </c>
      <c r="N64" s="41">
        <f>AVERAGE(N5:N61)</f>
        <v>124.64679274683962</v>
      </c>
      <c r="AA64" s="41">
        <f>AVERAGE(AA5:AA61)</f>
        <v>134.09536245615004</v>
      </c>
      <c r="AN64">
        <f>+AVERAGE(AB5:AM61)</f>
        <v>130.84144736842075</v>
      </c>
      <c r="BA64" s="40">
        <f>+AVERAGE(AO5:AZ61)</f>
        <v>126.00917397660807</v>
      </c>
      <c r="BN64" s="41">
        <f>AVERAGE(BB5:BM61)</f>
        <v>124.5083245614038</v>
      </c>
      <c r="CA64" s="41">
        <f t="shared" ref="CA64" si="16">AVERAGE(CA5:CA61)</f>
        <v>124.46141228070172</v>
      </c>
    </row>
    <row r="66" spans="1:71" x14ac:dyDescent="0.25">
      <c r="A66" t="s">
        <v>113</v>
      </c>
      <c r="BN66" s="50">
        <f>(BN63-BN64)/BN64</f>
        <v>-0.2389732413439011</v>
      </c>
    </row>
    <row r="68" spans="1:71" x14ac:dyDescent="0.25">
      <c r="A68" s="69" t="s">
        <v>144</v>
      </c>
    </row>
    <row r="69" spans="1:71" x14ac:dyDescent="0.25">
      <c r="BN69" s="40"/>
    </row>
    <row r="70" spans="1:71" x14ac:dyDescent="0.25">
      <c r="BP70" s="55" t="s">
        <v>115</v>
      </c>
    </row>
    <row r="71" spans="1:71" x14ac:dyDescent="0.25">
      <c r="BP71" s="55" t="s">
        <v>116</v>
      </c>
      <c r="BS71" s="57" t="s">
        <v>135</v>
      </c>
    </row>
    <row r="72" spans="1:71" x14ac:dyDescent="0.25">
      <c r="BP72" s="56" t="s">
        <v>117</v>
      </c>
      <c r="BS72" s="57" t="s">
        <v>130</v>
      </c>
    </row>
    <row r="73" spans="1:71" x14ac:dyDescent="0.25">
      <c r="BP73" s="55" t="s">
        <v>118</v>
      </c>
      <c r="BS73" s="57" t="s">
        <v>131</v>
      </c>
    </row>
    <row r="74" spans="1:71" x14ac:dyDescent="0.25">
      <c r="BP74" s="56" t="s">
        <v>119</v>
      </c>
      <c r="BS74" s="57" t="s">
        <v>132</v>
      </c>
    </row>
    <row r="75" spans="1:71" x14ac:dyDescent="0.25">
      <c r="BP75" s="55" t="s">
        <v>120</v>
      </c>
      <c r="BS75" s="57" t="s">
        <v>133</v>
      </c>
    </row>
    <row r="76" spans="1:71" x14ac:dyDescent="0.25">
      <c r="BP76" s="55" t="s">
        <v>121</v>
      </c>
      <c r="BS76" s="57" t="s">
        <v>134</v>
      </c>
    </row>
    <row r="77" spans="1:71" x14ac:dyDescent="0.25">
      <c r="BP77" s="55" t="s">
        <v>122</v>
      </c>
    </row>
    <row r="78" spans="1:71" x14ac:dyDescent="0.25">
      <c r="BP78" s="55" t="s">
        <v>123</v>
      </c>
      <c r="BS78" s="57" t="s">
        <v>136</v>
      </c>
    </row>
    <row r="79" spans="1:71" x14ac:dyDescent="0.25">
      <c r="BP79" s="55" t="s">
        <v>124</v>
      </c>
      <c r="BS79" s="57" t="s">
        <v>138</v>
      </c>
    </row>
    <row r="80" spans="1:71" x14ac:dyDescent="0.25">
      <c r="BP80" s="55" t="s">
        <v>125</v>
      </c>
      <c r="BS80" s="57" t="s">
        <v>137</v>
      </c>
    </row>
    <row r="81" spans="68:68" x14ac:dyDescent="0.25">
      <c r="BP81" s="55" t="s">
        <v>126</v>
      </c>
    </row>
    <row r="82" spans="68:68" x14ac:dyDescent="0.25">
      <c r="BP82" s="55" t="s">
        <v>127</v>
      </c>
    </row>
    <row r="83" spans="68:68" x14ac:dyDescent="0.25">
      <c r="BP83" s="55" t="s">
        <v>128</v>
      </c>
    </row>
    <row r="84" spans="68:68" x14ac:dyDescent="0.25">
      <c r="BP84" s="55" t="s">
        <v>129</v>
      </c>
    </row>
  </sheetData>
  <phoneticPr fontId="3" type="noConversion"/>
  <conditionalFormatting sqref="AB5:AB61">
    <cfRule type="cellIs" dxfId="159" priority="136" stopIfTrue="1" operator="equal">
      <formula>$AB$63</formula>
    </cfRule>
  </conditionalFormatting>
  <conditionalFormatting sqref="AC5:AC61">
    <cfRule type="cellIs" dxfId="158" priority="135" stopIfTrue="1" operator="equal">
      <formula>$AC$63</formula>
    </cfRule>
  </conditionalFormatting>
  <conditionalFormatting sqref="AD5:AM61">
    <cfRule type="cellIs" dxfId="157" priority="134" stopIfTrue="1" operator="equal">
      <formula>$AD$63</formula>
    </cfRule>
  </conditionalFormatting>
  <conditionalFormatting sqref="AF5:AF61">
    <cfRule type="cellIs" dxfId="156" priority="133" stopIfTrue="1" operator="equal">
      <formula>$AF$63</formula>
    </cfRule>
  </conditionalFormatting>
  <conditionalFormatting sqref="AG5:AG61">
    <cfRule type="cellIs" dxfId="155" priority="132" stopIfTrue="1" operator="equal">
      <formula>$AG$63</formula>
    </cfRule>
  </conditionalFormatting>
  <conditionalFormatting sqref="AH5:AH61">
    <cfRule type="cellIs" dxfId="154" priority="131" stopIfTrue="1" operator="equal">
      <formula>$AH$63</formula>
    </cfRule>
  </conditionalFormatting>
  <conditionalFormatting sqref="AI5:AI61">
    <cfRule type="cellIs" dxfId="153" priority="130" stopIfTrue="1" operator="equal">
      <formula>$AI$63</formula>
    </cfRule>
  </conditionalFormatting>
  <conditionalFormatting sqref="AJ5:AJ61">
    <cfRule type="cellIs" dxfId="152" priority="129" stopIfTrue="1" operator="equal">
      <formula>$AJ$63</formula>
    </cfRule>
  </conditionalFormatting>
  <conditionalFormatting sqref="AK5:AK61">
    <cfRule type="cellIs" dxfId="151" priority="128" stopIfTrue="1" operator="equal">
      <formula>$AK$63</formula>
    </cfRule>
  </conditionalFormatting>
  <conditionalFormatting sqref="AL5:AL61">
    <cfRule type="cellIs" dxfId="150" priority="127" stopIfTrue="1" operator="equal">
      <formula>$AL$63</formula>
    </cfRule>
  </conditionalFormatting>
  <conditionalFormatting sqref="AM5:AM61">
    <cfRule type="cellIs" dxfId="149" priority="126" stopIfTrue="1" operator="equal">
      <formula>$AM$63</formula>
    </cfRule>
  </conditionalFormatting>
  <conditionalFormatting sqref="AO5:AO61">
    <cfRule type="cellIs" dxfId="148" priority="125" stopIfTrue="1" operator="equal">
      <formula>$AO$63</formula>
    </cfRule>
  </conditionalFormatting>
  <conditionalFormatting sqref="AP5:AP61">
    <cfRule type="cellIs" dxfId="147" priority="124" stopIfTrue="1" operator="equal">
      <formula>$AP$63</formula>
    </cfRule>
  </conditionalFormatting>
  <conditionalFormatting sqref="AQ5:AQ61">
    <cfRule type="cellIs" dxfId="146" priority="123" operator="equal">
      <formula>$AQ$63</formula>
    </cfRule>
  </conditionalFormatting>
  <conditionalFormatting sqref="AR5:AR61">
    <cfRule type="cellIs" dxfId="145" priority="122" operator="equal">
      <formula>$AR$63</formula>
    </cfRule>
  </conditionalFormatting>
  <conditionalFormatting sqref="AS5:AS61">
    <cfRule type="cellIs" dxfId="144" priority="121" operator="equal">
      <formula>$AS$63</formula>
    </cfRule>
  </conditionalFormatting>
  <conditionalFormatting sqref="AT5:AT61">
    <cfRule type="cellIs" dxfId="143" priority="120" operator="equal">
      <formula>$AT$63</formula>
    </cfRule>
  </conditionalFormatting>
  <conditionalFormatting sqref="AU5:AU61">
    <cfRule type="cellIs" dxfId="142" priority="119" operator="equal">
      <formula>$AU$63</formula>
    </cfRule>
  </conditionalFormatting>
  <conditionalFormatting sqref="AV5:AV61">
    <cfRule type="cellIs" dxfId="141" priority="118" operator="equal">
      <formula>$AV$63</formula>
    </cfRule>
  </conditionalFormatting>
  <conditionalFormatting sqref="AW5:AW61">
    <cfRule type="cellIs" dxfId="140" priority="117" operator="equal">
      <formula>$AW$63</formula>
    </cfRule>
  </conditionalFormatting>
  <conditionalFormatting sqref="AX66">
    <cfRule type="cellIs" dxfId="139" priority="116" operator="equal">
      <formula>$AX$63</formula>
    </cfRule>
  </conditionalFormatting>
  <conditionalFormatting sqref="AX5">
    <cfRule type="cellIs" dxfId="138" priority="115" operator="equal">
      <formula>96.54</formula>
    </cfRule>
  </conditionalFormatting>
  <conditionalFormatting sqref="O5 P25:W25 P16:Z16">
    <cfRule type="cellIs" dxfId="137" priority="114" operator="equal">
      <formula>$O$63</formula>
    </cfRule>
  </conditionalFormatting>
  <conditionalFormatting sqref="O5:O61">
    <cfRule type="cellIs" dxfId="136" priority="113" operator="equal">
      <formula>$O$63</formula>
    </cfRule>
  </conditionalFormatting>
  <conditionalFormatting sqref="P5:P61">
    <cfRule type="cellIs" dxfId="135" priority="112" operator="equal">
      <formula>$P$63</formula>
    </cfRule>
  </conditionalFormatting>
  <conditionalFormatting sqref="Q5:Q61">
    <cfRule type="cellIs" dxfId="134" priority="111" operator="equal">
      <formula>$Q$63</formula>
    </cfRule>
  </conditionalFormatting>
  <conditionalFormatting sqref="R5:R61">
    <cfRule type="cellIs" dxfId="133" priority="110" operator="equal">
      <formula>$R$63</formula>
    </cfRule>
  </conditionalFormatting>
  <conditionalFormatting sqref="S5:S61">
    <cfRule type="cellIs" dxfId="132" priority="109" operator="equal">
      <formula>$S$63</formula>
    </cfRule>
  </conditionalFormatting>
  <conditionalFormatting sqref="T5:T61">
    <cfRule type="cellIs" dxfId="131" priority="108" operator="equal">
      <formula>$T$63</formula>
    </cfRule>
  </conditionalFormatting>
  <conditionalFormatting sqref="U5:U61">
    <cfRule type="cellIs" dxfId="130" priority="107" operator="equal">
      <formula>$U$63</formula>
    </cfRule>
  </conditionalFormatting>
  <conditionalFormatting sqref="V5:V61">
    <cfRule type="cellIs" dxfId="129" priority="106" operator="equal">
      <formula>$V$63</formula>
    </cfRule>
  </conditionalFormatting>
  <conditionalFormatting sqref="W5:W61">
    <cfRule type="cellIs" dxfId="128" priority="105" operator="equal">
      <formula>$W$63</formula>
    </cfRule>
  </conditionalFormatting>
  <conditionalFormatting sqref="X5:X61">
    <cfRule type="cellIs" dxfId="127" priority="104" operator="equal">
      <formula>$X$63</formula>
    </cfRule>
  </conditionalFormatting>
  <conditionalFormatting sqref="Y5:Y61">
    <cfRule type="cellIs" dxfId="126" priority="103" operator="equal">
      <formula>$Y$63</formula>
    </cfRule>
  </conditionalFormatting>
  <conditionalFormatting sqref="Z5:Z61">
    <cfRule type="cellIs" dxfId="125" priority="102" operator="equal">
      <formula>$Z$63</formula>
    </cfRule>
  </conditionalFormatting>
  <conditionalFormatting sqref="AA5:AA61">
    <cfRule type="cellIs" dxfId="124" priority="101" operator="equal">
      <formula>$AA$63</formula>
    </cfRule>
  </conditionalFormatting>
  <conditionalFormatting sqref="B5:B61 C7:D7 C16:N16">
    <cfRule type="cellIs" dxfId="123" priority="100" operator="equal">
      <formula>$B$63</formula>
    </cfRule>
  </conditionalFormatting>
  <conditionalFormatting sqref="E5:E61">
    <cfRule type="cellIs" dxfId="122" priority="99" operator="equal">
      <formula>$E$63</formula>
    </cfRule>
  </conditionalFormatting>
  <conditionalFormatting sqref="F5:F61">
    <cfRule type="cellIs" dxfId="121" priority="98" operator="equal">
      <formula>$F$63</formula>
    </cfRule>
  </conditionalFormatting>
  <conditionalFormatting sqref="G5:G61">
    <cfRule type="cellIs" dxfId="120" priority="97" operator="equal">
      <formula>$G$63</formula>
    </cfRule>
  </conditionalFormatting>
  <conditionalFormatting sqref="H5:H61 I17:J17">
    <cfRule type="cellIs" dxfId="119" priority="96" operator="equal">
      <formula>$H$63</formula>
    </cfRule>
  </conditionalFormatting>
  <conditionalFormatting sqref="K5:K61 L16:N16">
    <cfRule type="cellIs" dxfId="118" priority="95" operator="equal">
      <formula>$K$63</formula>
    </cfRule>
  </conditionalFormatting>
  <conditionalFormatting sqref="L5:L61 M16:N16">
    <cfRule type="cellIs" dxfId="117" priority="94" operator="equal">
      <formula>$L$63</formula>
    </cfRule>
  </conditionalFormatting>
  <conditionalFormatting sqref="M5:N61">
    <cfRule type="cellIs" dxfId="116" priority="93" operator="equal">
      <formula>$M$63</formula>
    </cfRule>
  </conditionalFormatting>
  <conditionalFormatting sqref="N5:N61">
    <cfRule type="cellIs" dxfId="115" priority="91" operator="equal">
      <formula>$N$63</formula>
    </cfRule>
    <cfRule type="cellIs" dxfId="114" priority="92" operator="equal">
      <formula>$AA$63</formula>
    </cfRule>
  </conditionalFormatting>
  <conditionalFormatting sqref="AN5:AN61">
    <cfRule type="cellIs" dxfId="113" priority="90" operator="equal">
      <formula>$AN$63</formula>
    </cfRule>
  </conditionalFormatting>
  <conditionalFormatting sqref="AY5:AZ61">
    <cfRule type="cellIs" dxfId="112" priority="88" operator="equal">
      <formula>$AY$63</formula>
    </cfRule>
  </conditionalFormatting>
  <conditionalFormatting sqref="BA5:BA61">
    <cfRule type="cellIs" dxfId="111" priority="87" operator="equal">
      <formula>$BA$63</formula>
    </cfRule>
  </conditionalFormatting>
  <conditionalFormatting sqref="BB5:BB61">
    <cfRule type="cellIs" dxfId="110" priority="86" operator="equal">
      <formula>$BB$63</formula>
    </cfRule>
  </conditionalFormatting>
  <conditionalFormatting sqref="BC5:BC61">
    <cfRule type="cellIs" dxfId="109" priority="85" operator="equal">
      <formula>$BC$63</formula>
    </cfRule>
  </conditionalFormatting>
  <conditionalFormatting sqref="BD5:BD61">
    <cfRule type="cellIs" dxfId="108" priority="84" operator="equal">
      <formula>$BD$63</formula>
    </cfRule>
  </conditionalFormatting>
  <conditionalFormatting sqref="BF5:BF61">
    <cfRule type="cellIs" dxfId="107" priority="83" operator="equal">
      <formula>$BF$63</formula>
    </cfRule>
  </conditionalFormatting>
  <conditionalFormatting sqref="BE5:BE61">
    <cfRule type="cellIs" dxfId="106" priority="82" operator="equal">
      <formula>$BE$63</formula>
    </cfRule>
  </conditionalFormatting>
  <conditionalFormatting sqref="BG5:BG61">
    <cfRule type="cellIs" dxfId="105" priority="81" operator="equal">
      <formula>$BG$63</formula>
    </cfRule>
  </conditionalFormatting>
  <conditionalFormatting sqref="BH5:BH61">
    <cfRule type="cellIs" dxfId="104" priority="80" operator="equal">
      <formula>$BH$63</formula>
    </cfRule>
  </conditionalFormatting>
  <conditionalFormatting sqref="BI5:BI61">
    <cfRule type="cellIs" dxfId="103" priority="79" operator="equal">
      <formula>$BI$63</formula>
    </cfRule>
  </conditionalFormatting>
  <conditionalFormatting sqref="BJ5:BM61 BU10 BU54:BZ61 BU11:BZ22 BU24:BZ27 BU29:BZ29 BU31:BZ34 BU38:BZ41 BU43:BZ43 BU45:BZ50 BU52:BZ52 BV6:BZ9 CA6:CA32 CA34:CA61">
    <cfRule type="cellIs" dxfId="102" priority="78" operator="equal">
      <formula>$BJ$63</formula>
    </cfRule>
  </conditionalFormatting>
  <conditionalFormatting sqref="BN5:BN61">
    <cfRule type="top10" dxfId="101" priority="2" bottom="1" rank="1"/>
    <cfRule type="cellIs" dxfId="100" priority="77" operator="equal">
      <formula>$BA$63</formula>
    </cfRule>
  </conditionalFormatting>
  <conditionalFormatting sqref="BK5:BM61 BU10 BU54:BZ61 BU11:BZ22 BU24:BZ27 BU29:BZ29 BU31:BZ34 BU38:BZ41 BU43:BZ43 BU45:BZ50 BU52:BZ52 BV6:BZ9 CA6:CA32 CA34:CA61">
    <cfRule type="cellIs" dxfId="99" priority="76" operator="equal">
      <formula>$BK$63</formula>
    </cfRule>
  </conditionalFormatting>
  <conditionalFormatting sqref="BO5:BO61">
    <cfRule type="cellIs" dxfId="98" priority="75" operator="equal">
      <formula>$BJ$63</formula>
    </cfRule>
  </conditionalFormatting>
  <conditionalFormatting sqref="BO5:BO61">
    <cfRule type="cellIs" dxfId="97" priority="74" operator="equal">
      <formula>$BK$63</formula>
    </cfRule>
  </conditionalFormatting>
  <conditionalFormatting sqref="BP5:BP61">
    <cfRule type="cellIs" dxfId="96" priority="73" operator="equal">
      <formula>$BJ$63</formula>
    </cfRule>
  </conditionalFormatting>
  <conditionalFormatting sqref="BP5:BP61">
    <cfRule type="cellIs" dxfId="95" priority="72" operator="equal">
      <formula>$BK$63</formula>
    </cfRule>
  </conditionalFormatting>
  <conditionalFormatting sqref="BQ5:BQ61">
    <cfRule type="cellIs" dxfId="94" priority="70" operator="equal">
      <formula>$BJ$63</formula>
    </cfRule>
  </conditionalFormatting>
  <conditionalFormatting sqref="BQ5:BQ61">
    <cfRule type="cellIs" dxfId="93" priority="69" operator="equal">
      <formula>$BK$63</formula>
    </cfRule>
  </conditionalFormatting>
  <conditionalFormatting sqref="BR5:BR61">
    <cfRule type="cellIs" dxfId="92" priority="68" operator="equal">
      <formula>$BJ$63</formula>
    </cfRule>
  </conditionalFormatting>
  <conditionalFormatting sqref="BR5:BR61">
    <cfRule type="cellIs" dxfId="91" priority="67" operator="equal">
      <formula>$BK$63</formula>
    </cfRule>
  </conditionalFormatting>
  <conditionalFormatting sqref="BS5:BS61">
    <cfRule type="cellIs" dxfId="90" priority="66" operator="equal">
      <formula>$BJ$63</formula>
    </cfRule>
  </conditionalFormatting>
  <conditionalFormatting sqref="BS5:BS61">
    <cfRule type="cellIs" dxfId="89" priority="65" operator="equal">
      <formula>$BK$63</formula>
    </cfRule>
  </conditionalFormatting>
  <conditionalFormatting sqref="BT5:BT61">
    <cfRule type="cellIs" dxfId="88" priority="64" operator="equal">
      <formula>$BJ$63</formula>
    </cfRule>
  </conditionalFormatting>
  <conditionalFormatting sqref="BT5:BT61">
    <cfRule type="cellIs" dxfId="87" priority="63" operator="equal">
      <formula>$BK$63</formula>
    </cfRule>
  </conditionalFormatting>
  <conditionalFormatting sqref="BU5:BU9">
    <cfRule type="cellIs" dxfId="86" priority="62" operator="equal">
      <formula>$BJ$63</formula>
    </cfRule>
  </conditionalFormatting>
  <conditionalFormatting sqref="BU5:BU9">
    <cfRule type="cellIs" dxfId="85" priority="61" operator="equal">
      <formula>$BK$63</formula>
    </cfRule>
  </conditionalFormatting>
  <conditionalFormatting sqref="BU23">
    <cfRule type="cellIs" dxfId="84" priority="60" operator="equal">
      <formula>$BJ$63</formula>
    </cfRule>
  </conditionalFormatting>
  <conditionalFormatting sqref="BU23">
    <cfRule type="cellIs" dxfId="83" priority="59" operator="equal">
      <formula>$BK$63</formula>
    </cfRule>
  </conditionalFormatting>
  <conditionalFormatting sqref="BU28">
    <cfRule type="cellIs" dxfId="82" priority="58" operator="equal">
      <formula>$BJ$63</formula>
    </cfRule>
  </conditionalFormatting>
  <conditionalFormatting sqref="BU28">
    <cfRule type="cellIs" dxfId="81" priority="57" operator="equal">
      <formula>$BK$63</formula>
    </cfRule>
  </conditionalFormatting>
  <conditionalFormatting sqref="BU30">
    <cfRule type="cellIs" dxfId="80" priority="56" operator="equal">
      <formula>$BJ$63</formula>
    </cfRule>
  </conditionalFormatting>
  <conditionalFormatting sqref="BU30">
    <cfRule type="cellIs" dxfId="79" priority="55" operator="equal">
      <formula>$BK$63</formula>
    </cfRule>
  </conditionalFormatting>
  <conditionalFormatting sqref="BU35:BU37">
    <cfRule type="cellIs" dxfId="78" priority="54" operator="equal">
      <formula>$BJ$63</formula>
    </cfRule>
  </conditionalFormatting>
  <conditionalFormatting sqref="BU35:BU37">
    <cfRule type="cellIs" dxfId="77" priority="53" operator="equal">
      <formula>$BK$63</formula>
    </cfRule>
  </conditionalFormatting>
  <conditionalFormatting sqref="BU42">
    <cfRule type="cellIs" dxfId="76" priority="52" operator="equal">
      <formula>$BJ$63</formula>
    </cfRule>
  </conditionalFormatting>
  <conditionalFormatting sqref="BU42">
    <cfRule type="cellIs" dxfId="75" priority="51" operator="equal">
      <formula>$BK$63</formula>
    </cfRule>
  </conditionalFormatting>
  <conditionalFormatting sqref="BU44">
    <cfRule type="cellIs" dxfId="74" priority="50" operator="equal">
      <formula>$BJ$63</formula>
    </cfRule>
  </conditionalFormatting>
  <conditionalFormatting sqref="BU44">
    <cfRule type="cellIs" dxfId="73" priority="49" operator="equal">
      <formula>$BK$63</formula>
    </cfRule>
  </conditionalFormatting>
  <conditionalFormatting sqref="BU51">
    <cfRule type="cellIs" dxfId="72" priority="48" operator="equal">
      <formula>$BJ$63</formula>
    </cfRule>
  </conditionalFormatting>
  <conditionalFormatting sqref="BU51">
    <cfRule type="cellIs" dxfId="71" priority="47" operator="equal">
      <formula>$BK$63</formula>
    </cfRule>
  </conditionalFormatting>
  <conditionalFormatting sqref="BU53">
    <cfRule type="cellIs" dxfId="70" priority="46" operator="equal">
      <formula>$BJ$63</formula>
    </cfRule>
  </conditionalFormatting>
  <conditionalFormatting sqref="BU53">
    <cfRule type="cellIs" dxfId="69" priority="45" operator="equal">
      <formula>$BK$63</formula>
    </cfRule>
  </conditionalFormatting>
  <conditionalFormatting sqref="BV10:BZ10">
    <cfRule type="cellIs" dxfId="68" priority="44" operator="equal">
      <formula>$BJ$63</formula>
    </cfRule>
  </conditionalFormatting>
  <conditionalFormatting sqref="BV10:BZ10">
    <cfRule type="cellIs" dxfId="67" priority="43" operator="equal">
      <formula>$BK$63</formula>
    </cfRule>
  </conditionalFormatting>
  <conditionalFormatting sqref="BV5:CA5">
    <cfRule type="cellIs" dxfId="66" priority="42" operator="equal">
      <formula>$BJ$63</formula>
    </cfRule>
  </conditionalFormatting>
  <conditionalFormatting sqref="BV5:CA5">
    <cfRule type="cellIs" dxfId="65" priority="41" operator="equal">
      <formula>$BK$63</formula>
    </cfRule>
  </conditionalFormatting>
  <conditionalFormatting sqref="BV23:BZ23">
    <cfRule type="cellIs" dxfId="64" priority="40" operator="equal">
      <formula>$BJ$63</formula>
    </cfRule>
  </conditionalFormatting>
  <conditionalFormatting sqref="BV23:BZ23">
    <cfRule type="cellIs" dxfId="63" priority="39" operator="equal">
      <formula>$BK$63</formula>
    </cfRule>
  </conditionalFormatting>
  <conditionalFormatting sqref="BV28:BZ28">
    <cfRule type="cellIs" dxfId="62" priority="38" operator="equal">
      <formula>$BJ$63</formula>
    </cfRule>
  </conditionalFormatting>
  <conditionalFormatting sqref="BV28:BZ28">
    <cfRule type="cellIs" dxfId="61" priority="37" operator="equal">
      <formula>$BK$63</formula>
    </cfRule>
  </conditionalFormatting>
  <conditionalFormatting sqref="BV30:BZ30">
    <cfRule type="cellIs" dxfId="60" priority="36" operator="equal">
      <formula>$BJ$63</formula>
    </cfRule>
  </conditionalFormatting>
  <conditionalFormatting sqref="BV30:BZ30">
    <cfRule type="cellIs" dxfId="59" priority="35" operator="equal">
      <formula>$BK$63</formula>
    </cfRule>
  </conditionalFormatting>
  <conditionalFormatting sqref="BV35:BZ37">
    <cfRule type="cellIs" dxfId="58" priority="34" operator="equal">
      <formula>$BJ$63</formula>
    </cfRule>
  </conditionalFormatting>
  <conditionalFormatting sqref="BV35:BZ37">
    <cfRule type="cellIs" dxfId="57" priority="33" operator="equal">
      <formula>$BK$63</formula>
    </cfRule>
  </conditionalFormatting>
  <conditionalFormatting sqref="BV42:BZ42">
    <cfRule type="cellIs" dxfId="56" priority="32" operator="equal">
      <formula>$BJ$63</formula>
    </cfRule>
  </conditionalFormatting>
  <conditionalFormatting sqref="BV42:BZ42">
    <cfRule type="cellIs" dxfId="55" priority="31" operator="equal">
      <formula>$BK$63</formula>
    </cfRule>
  </conditionalFormatting>
  <conditionalFormatting sqref="BV44:BZ44">
    <cfRule type="cellIs" dxfId="54" priority="30" operator="equal">
      <formula>$BJ$63</formula>
    </cfRule>
  </conditionalFormatting>
  <conditionalFormatting sqref="BV44:BZ44">
    <cfRule type="cellIs" dxfId="53" priority="29" operator="equal">
      <formula>$BK$63</formula>
    </cfRule>
  </conditionalFormatting>
  <conditionalFormatting sqref="BV51:BZ51">
    <cfRule type="cellIs" dxfId="52" priority="28" operator="equal">
      <formula>$BJ$63</formula>
    </cfRule>
  </conditionalFormatting>
  <conditionalFormatting sqref="BV51:BZ51">
    <cfRule type="cellIs" dxfId="51" priority="27" operator="equal">
      <formula>$BK$63</formula>
    </cfRule>
  </conditionalFormatting>
  <conditionalFormatting sqref="BV53:BZ53">
    <cfRule type="cellIs" dxfId="50" priority="26" operator="equal">
      <formula>$BJ$63</formula>
    </cfRule>
  </conditionalFormatting>
  <conditionalFormatting sqref="BV53:BZ53">
    <cfRule type="cellIs" dxfId="49" priority="25" operator="equal">
      <formula>$BK$63</formula>
    </cfRule>
  </conditionalFormatting>
  <conditionalFormatting sqref="CA5:CA61">
    <cfRule type="top10" dxfId="48" priority="1" bottom="1" rank="1"/>
  </conditionalFormatting>
  <printOptions gridLines="1"/>
  <pageMargins left="0.25" right="0.25" top="1" bottom="1" header="0.5" footer="0.5"/>
  <pageSetup scale="74" fitToWidth="3" orientation="portrait" r:id="rId1"/>
  <headerFooter alignWithMargins="0"/>
  <colBreaks count="2" manualBreakCount="2">
    <brk id="27" max="1048575" man="1"/>
    <brk id="5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57"/>
  <sheetViews>
    <sheetView workbookViewId="0">
      <pane xSplit="1" ySplit="1" topLeftCell="O2" activePane="bottomRight" state="frozen"/>
      <selection activeCell="N1" sqref="N1"/>
      <selection pane="topRight" activeCell="N1" sqref="N1"/>
      <selection pane="bottomLeft" activeCell="N1" sqref="N1"/>
      <selection pane="bottomRight" activeCell="Y14" sqref="Y14"/>
    </sheetView>
  </sheetViews>
  <sheetFormatPr defaultRowHeight="13.2" x14ac:dyDescent="0.25"/>
  <cols>
    <col min="1" max="1" width="43.44140625" customWidth="1"/>
    <col min="2" max="2" width="7" hidden="1" customWidth="1"/>
    <col min="3" max="13" width="9.109375" hidden="1" customWidth="1"/>
    <col min="14" max="14" width="15" hidden="1" customWidth="1"/>
    <col min="15" max="15" width="9.109375" style="11" customWidth="1"/>
    <col min="16" max="16" width="12.5546875" hidden="1" customWidth="1"/>
    <col min="17" max="18" width="9.109375" style="11" customWidth="1"/>
    <col min="21" max="21" width="0" hidden="1" customWidth="1"/>
  </cols>
  <sheetData>
    <row r="1" spans="1:24" ht="26.4" x14ac:dyDescent="0.25">
      <c r="A1" s="6" t="s">
        <v>0</v>
      </c>
      <c r="B1" s="7">
        <v>40179</v>
      </c>
      <c r="C1" s="7">
        <v>40210</v>
      </c>
      <c r="D1" s="7">
        <v>40238</v>
      </c>
      <c r="E1" s="7">
        <v>40269</v>
      </c>
      <c r="F1" s="7">
        <v>40299</v>
      </c>
      <c r="G1" s="7">
        <v>40330</v>
      </c>
      <c r="H1" s="7">
        <v>40360</v>
      </c>
      <c r="I1" s="7">
        <v>40391</v>
      </c>
      <c r="J1" s="7">
        <v>40422</v>
      </c>
      <c r="K1" s="7">
        <v>40452</v>
      </c>
      <c r="L1" s="7">
        <v>40483</v>
      </c>
      <c r="M1" s="7">
        <v>40513</v>
      </c>
      <c r="N1" s="5" t="s">
        <v>57</v>
      </c>
      <c r="O1" s="7">
        <v>40544</v>
      </c>
      <c r="P1" s="3" t="s">
        <v>58</v>
      </c>
      <c r="Q1" s="7">
        <v>40585</v>
      </c>
      <c r="R1" s="7">
        <v>40613</v>
      </c>
      <c r="S1" s="7">
        <v>40644</v>
      </c>
      <c r="T1" s="7">
        <v>40674</v>
      </c>
      <c r="U1" s="13" t="s">
        <v>104</v>
      </c>
      <c r="V1" s="7">
        <v>40705</v>
      </c>
      <c r="W1" s="7">
        <v>40735</v>
      </c>
      <c r="X1" s="45">
        <v>40756</v>
      </c>
    </row>
    <row r="2" spans="1:24" x14ac:dyDescent="0.25">
      <c r="A2" s="8" t="s">
        <v>5</v>
      </c>
      <c r="B2" s="8">
        <v>129.1</v>
      </c>
      <c r="C2" s="8">
        <v>127.71</v>
      </c>
      <c r="D2" s="8">
        <v>126.7</v>
      </c>
      <c r="E2" s="8">
        <v>124.01</v>
      </c>
      <c r="F2" s="8">
        <v>123.94</v>
      </c>
      <c r="G2" s="8">
        <v>119.7</v>
      </c>
      <c r="H2" s="8">
        <v>116.31</v>
      </c>
      <c r="I2" s="8">
        <v>115.76</v>
      </c>
      <c r="J2" s="8">
        <v>116.73</v>
      </c>
      <c r="K2" s="8">
        <v>114.26</v>
      </c>
      <c r="L2" s="8">
        <v>108.05</v>
      </c>
      <c r="M2" s="8">
        <v>100.61</v>
      </c>
      <c r="N2" s="9">
        <f t="shared" ref="N2:N33" si="0">SUM(B2:M2)/12</f>
        <v>118.57333333333332</v>
      </c>
      <c r="O2" s="12">
        <v>92.07</v>
      </c>
      <c r="P2" s="10">
        <f t="shared" ref="P2:P33" si="1">(O2-B2)/O2</f>
        <v>-0.40219398283914415</v>
      </c>
      <c r="Q2" s="12">
        <v>104.54</v>
      </c>
      <c r="R2" s="12">
        <v>103.35</v>
      </c>
      <c r="S2" s="8">
        <v>106.46</v>
      </c>
      <c r="T2" s="8">
        <v>104.19</v>
      </c>
      <c r="U2" s="13"/>
      <c r="V2" s="9">
        <v>104.07</v>
      </c>
      <c r="W2" s="9">
        <v>105.95</v>
      </c>
      <c r="X2">
        <v>106.09</v>
      </c>
    </row>
    <row r="3" spans="1:24" x14ac:dyDescent="0.25">
      <c r="A3" s="8" t="s">
        <v>50</v>
      </c>
      <c r="B3" s="8">
        <v>177.29</v>
      </c>
      <c r="C3" s="8">
        <v>177.29</v>
      </c>
      <c r="D3" s="8">
        <v>177.29</v>
      </c>
      <c r="E3" s="8">
        <v>165.7</v>
      </c>
      <c r="F3" s="8">
        <v>165.7</v>
      </c>
      <c r="G3" s="8">
        <v>165.7</v>
      </c>
      <c r="H3" s="8">
        <v>165.7</v>
      </c>
      <c r="I3" s="8">
        <v>155.44999999999999</v>
      </c>
      <c r="J3" s="8">
        <v>155.44999999999999</v>
      </c>
      <c r="K3" s="8">
        <v>140.06</v>
      </c>
      <c r="L3" s="8">
        <v>129.81</v>
      </c>
      <c r="M3" s="8">
        <v>129.81</v>
      </c>
      <c r="N3" s="9">
        <f t="shared" si="0"/>
        <v>158.77083333333334</v>
      </c>
      <c r="O3" s="12">
        <v>129.81</v>
      </c>
      <c r="P3" s="10">
        <f t="shared" si="1"/>
        <v>-0.36576534935675209</v>
      </c>
      <c r="Q3" s="12">
        <v>129.81</v>
      </c>
      <c r="R3" s="12">
        <v>129.81</v>
      </c>
      <c r="S3" s="8">
        <v>129.81</v>
      </c>
      <c r="T3" s="8">
        <v>129.81</v>
      </c>
      <c r="U3" s="13" t="s">
        <v>106</v>
      </c>
      <c r="V3" s="9">
        <v>129.81</v>
      </c>
      <c r="W3" s="9">
        <v>129.81</v>
      </c>
      <c r="X3">
        <v>129.81</v>
      </c>
    </row>
    <row r="4" spans="1:24" x14ac:dyDescent="0.25">
      <c r="A4" s="8" t="s">
        <v>4</v>
      </c>
      <c r="B4" s="8">
        <v>132.58000000000001</v>
      </c>
      <c r="C4" s="8">
        <v>126.44</v>
      </c>
      <c r="D4" s="8">
        <v>126.88</v>
      </c>
      <c r="E4" s="8">
        <v>127.64</v>
      </c>
      <c r="F4" s="8">
        <v>127.7</v>
      </c>
      <c r="G4" s="8">
        <v>123.68</v>
      </c>
      <c r="H4" s="8">
        <v>119.83</v>
      </c>
      <c r="I4" s="8">
        <v>119.22</v>
      </c>
      <c r="J4" s="8">
        <v>117.07</v>
      </c>
      <c r="K4" s="8">
        <v>113.95</v>
      </c>
      <c r="L4" s="8">
        <v>108.65</v>
      </c>
      <c r="M4" s="8">
        <v>108.23</v>
      </c>
      <c r="N4" s="9">
        <f t="shared" si="0"/>
        <v>120.98916666666669</v>
      </c>
      <c r="O4" s="12">
        <v>107.89</v>
      </c>
      <c r="P4" s="10">
        <f t="shared" si="1"/>
        <v>-0.22884419315969981</v>
      </c>
      <c r="Q4" s="12">
        <v>113.26</v>
      </c>
      <c r="R4" s="12">
        <v>117.2</v>
      </c>
      <c r="S4" s="8">
        <v>120.24000000000001</v>
      </c>
      <c r="T4" s="8">
        <v>121.15</v>
      </c>
      <c r="U4" s="13" t="s">
        <v>105</v>
      </c>
      <c r="V4" s="9">
        <v>122.94999999999999</v>
      </c>
      <c r="W4" s="9">
        <v>118.25999999999999</v>
      </c>
      <c r="X4">
        <v>117.63</v>
      </c>
    </row>
    <row r="5" spans="1:24" x14ac:dyDescent="0.25">
      <c r="A5" s="1" t="s">
        <v>28</v>
      </c>
      <c r="B5">
        <v>135.85</v>
      </c>
      <c r="C5">
        <v>132.97</v>
      </c>
      <c r="D5">
        <v>145.18</v>
      </c>
      <c r="E5">
        <v>131.85</v>
      </c>
      <c r="F5">
        <v>118.82</v>
      </c>
      <c r="G5">
        <v>131.54</v>
      </c>
      <c r="H5">
        <v>134.91999999999999</v>
      </c>
      <c r="I5">
        <v>136.36000000000001</v>
      </c>
      <c r="J5">
        <v>136.36000000000001</v>
      </c>
      <c r="K5">
        <v>128.66999999999999</v>
      </c>
      <c r="L5">
        <v>123.33</v>
      </c>
      <c r="M5">
        <v>126.72</v>
      </c>
      <c r="N5" s="2">
        <f t="shared" si="0"/>
        <v>131.88083333333333</v>
      </c>
      <c r="O5" s="11">
        <v>115.85000000000001</v>
      </c>
      <c r="P5" s="4">
        <f t="shared" si="1"/>
        <v>-0.17263703064307281</v>
      </c>
      <c r="Q5" s="38">
        <v>117.38000000000001</v>
      </c>
      <c r="R5" s="38">
        <v>105.59</v>
      </c>
      <c r="S5">
        <v>107.13000000000001</v>
      </c>
      <c r="T5" s="1">
        <v>115.85000000000001</v>
      </c>
      <c r="V5" s="41">
        <v>110.92</v>
      </c>
      <c r="W5" s="41">
        <v>114.72</v>
      </c>
      <c r="X5">
        <v>112.77</v>
      </c>
    </row>
    <row r="6" spans="1:24" x14ac:dyDescent="0.25">
      <c r="A6" s="8" t="s">
        <v>51</v>
      </c>
      <c r="B6" s="8">
        <v>143.43</v>
      </c>
      <c r="C6" s="8">
        <v>143.43</v>
      </c>
      <c r="D6" s="8">
        <v>143.43</v>
      </c>
      <c r="E6" s="8">
        <v>143.43</v>
      </c>
      <c r="F6" s="8">
        <v>143.43</v>
      </c>
      <c r="G6" s="8">
        <v>140.72</v>
      </c>
      <c r="H6" s="8">
        <v>140.72</v>
      </c>
      <c r="I6" s="8">
        <v>140.72</v>
      </c>
      <c r="J6" s="8">
        <v>140.72</v>
      </c>
      <c r="K6" s="8">
        <v>140.72</v>
      </c>
      <c r="L6" s="8">
        <v>140.72</v>
      </c>
      <c r="M6" s="8">
        <v>127.38</v>
      </c>
      <c r="N6" s="9">
        <f t="shared" si="0"/>
        <v>140.73750000000004</v>
      </c>
      <c r="O6" s="12">
        <v>127.38000000000001</v>
      </c>
      <c r="P6" s="10">
        <f t="shared" si="1"/>
        <v>-0.12600094206311821</v>
      </c>
      <c r="Q6" s="12">
        <v>127.38000000000001</v>
      </c>
      <c r="R6" s="12">
        <v>127.38000000000001</v>
      </c>
      <c r="S6" s="8">
        <v>122.4</v>
      </c>
      <c r="T6" s="8">
        <v>122.4</v>
      </c>
      <c r="U6" s="13" t="s">
        <v>106</v>
      </c>
      <c r="V6" s="9">
        <v>122.4</v>
      </c>
      <c r="W6" s="9">
        <v>109.31</v>
      </c>
      <c r="X6">
        <v>109.31</v>
      </c>
    </row>
    <row r="7" spans="1:24" x14ac:dyDescent="0.25">
      <c r="A7" s="1" t="s">
        <v>10</v>
      </c>
      <c r="B7">
        <v>129.18</v>
      </c>
      <c r="C7">
        <v>129.18</v>
      </c>
      <c r="D7">
        <v>126.62</v>
      </c>
      <c r="E7">
        <v>124.56</v>
      </c>
      <c r="F7">
        <v>124.56</v>
      </c>
      <c r="G7">
        <v>124.56</v>
      </c>
      <c r="H7">
        <v>124.56</v>
      </c>
      <c r="I7">
        <v>124.56</v>
      </c>
      <c r="J7">
        <v>124.56</v>
      </c>
      <c r="K7">
        <v>120.14</v>
      </c>
      <c r="L7">
        <v>120.14</v>
      </c>
      <c r="M7">
        <v>120.14</v>
      </c>
      <c r="N7" s="2">
        <f t="shared" si="0"/>
        <v>124.39666666666669</v>
      </c>
      <c r="O7" s="11">
        <v>116.04</v>
      </c>
      <c r="P7" s="4">
        <f t="shared" si="1"/>
        <v>-0.11323681489141675</v>
      </c>
      <c r="Q7" s="38">
        <v>116.04</v>
      </c>
      <c r="R7" s="38">
        <v>116.04</v>
      </c>
      <c r="S7">
        <v>116.04</v>
      </c>
      <c r="T7" s="1">
        <v>111.94</v>
      </c>
      <c r="V7" s="41">
        <v>111.94</v>
      </c>
      <c r="W7" s="41">
        <v>116.04</v>
      </c>
      <c r="X7">
        <v>116.04</v>
      </c>
    </row>
    <row r="8" spans="1:24" x14ac:dyDescent="0.25">
      <c r="A8" s="8" t="s">
        <v>40</v>
      </c>
      <c r="B8" s="8">
        <v>128.94</v>
      </c>
      <c r="C8" s="8">
        <v>142.96</v>
      </c>
      <c r="D8" s="8">
        <v>133.18</v>
      </c>
      <c r="E8" s="8">
        <v>130.47</v>
      </c>
      <c r="F8" s="8">
        <v>134.80000000000001</v>
      </c>
      <c r="G8" s="8">
        <v>134.4</v>
      </c>
      <c r="H8" s="8">
        <v>133.43</v>
      </c>
      <c r="I8" s="8">
        <v>117.86</v>
      </c>
      <c r="J8" s="8">
        <v>111.89</v>
      </c>
      <c r="K8" s="8">
        <v>134.82</v>
      </c>
      <c r="L8" s="8">
        <v>134.82</v>
      </c>
      <c r="M8" s="8">
        <v>134.82</v>
      </c>
      <c r="N8" s="9">
        <f t="shared" si="0"/>
        <v>131.03249999999997</v>
      </c>
      <c r="O8" s="12">
        <v>116.49</v>
      </c>
      <c r="P8" s="10">
        <f t="shared" si="1"/>
        <v>-0.10687612670615507</v>
      </c>
      <c r="Q8" s="12">
        <v>105.00999999999999</v>
      </c>
      <c r="R8" s="12">
        <v>108.99</v>
      </c>
      <c r="S8" s="8">
        <v>121.26</v>
      </c>
      <c r="T8" s="8">
        <v>121.25</v>
      </c>
      <c r="U8" s="13" t="s">
        <v>105</v>
      </c>
      <c r="V8" s="9">
        <v>125.03</v>
      </c>
      <c r="W8" s="9">
        <v>119.69</v>
      </c>
      <c r="X8">
        <v>103.47</v>
      </c>
    </row>
    <row r="9" spans="1:24" x14ac:dyDescent="0.25">
      <c r="A9" s="8" t="s">
        <v>49</v>
      </c>
      <c r="B9" s="8">
        <v>149.58000000000001</v>
      </c>
      <c r="C9" s="8">
        <v>147.53</v>
      </c>
      <c r="D9" s="8">
        <v>147.53</v>
      </c>
      <c r="E9" s="8">
        <v>147.53</v>
      </c>
      <c r="F9" s="8">
        <v>143.43</v>
      </c>
      <c r="G9" s="8">
        <v>143.43</v>
      </c>
      <c r="H9" s="8">
        <v>143.43</v>
      </c>
      <c r="I9" s="8">
        <v>143.43</v>
      </c>
      <c r="J9" s="8">
        <v>143.43</v>
      </c>
      <c r="K9" s="8">
        <v>139.32</v>
      </c>
      <c r="L9" s="8">
        <v>139.32</v>
      </c>
      <c r="M9" s="8">
        <v>135.22</v>
      </c>
      <c r="N9" s="9">
        <f t="shared" si="0"/>
        <v>143.59833333333333</v>
      </c>
      <c r="O9" s="12">
        <v>135.22</v>
      </c>
      <c r="P9" s="10">
        <f t="shared" si="1"/>
        <v>-0.10619730809051925</v>
      </c>
      <c r="Q9" s="12">
        <v>137.27000000000001</v>
      </c>
      <c r="R9" s="12">
        <v>137.27000000000001</v>
      </c>
      <c r="S9" s="8">
        <v>133.17000000000002</v>
      </c>
      <c r="T9" s="8">
        <v>129.07</v>
      </c>
      <c r="U9" s="13" t="s">
        <v>105</v>
      </c>
      <c r="V9" s="9">
        <v>129.07</v>
      </c>
      <c r="W9" s="9">
        <v>129.07</v>
      </c>
      <c r="X9">
        <v>129.07</v>
      </c>
    </row>
    <row r="10" spans="1:24" x14ac:dyDescent="0.25">
      <c r="A10" s="1" t="s">
        <v>52</v>
      </c>
      <c r="B10">
        <v>143.51</v>
      </c>
      <c r="C10">
        <v>143.51</v>
      </c>
      <c r="D10">
        <v>143.51</v>
      </c>
      <c r="E10">
        <v>143.51</v>
      </c>
      <c r="F10">
        <v>143.51</v>
      </c>
      <c r="G10">
        <v>143.51</v>
      </c>
      <c r="H10">
        <v>141.59</v>
      </c>
      <c r="I10">
        <v>141.59</v>
      </c>
      <c r="J10">
        <v>141.59</v>
      </c>
      <c r="K10">
        <v>141.59</v>
      </c>
      <c r="L10">
        <v>141.59</v>
      </c>
      <c r="M10">
        <v>141.59</v>
      </c>
      <c r="N10" s="2">
        <f t="shared" si="0"/>
        <v>142.54999999999998</v>
      </c>
      <c r="O10" s="11">
        <v>130.64000000000001</v>
      </c>
      <c r="P10" s="4">
        <f t="shared" si="1"/>
        <v>-9.8515003061849168E-2</v>
      </c>
      <c r="Q10" s="38">
        <v>130.64000000000001</v>
      </c>
      <c r="R10" s="38">
        <v>130.64000000000001</v>
      </c>
      <c r="S10">
        <v>131.95000000000002</v>
      </c>
      <c r="T10" s="1">
        <v>131.95000000000002</v>
      </c>
      <c r="V10" s="41">
        <v>131.95000000000002</v>
      </c>
      <c r="W10" s="41">
        <v>133.31</v>
      </c>
      <c r="X10">
        <v>133.31</v>
      </c>
    </row>
    <row r="11" spans="1:24" x14ac:dyDescent="0.25">
      <c r="A11" s="1" t="s">
        <v>29</v>
      </c>
      <c r="B11">
        <v>141.44</v>
      </c>
      <c r="C11">
        <v>138.87</v>
      </c>
      <c r="D11">
        <v>138.87</v>
      </c>
      <c r="E11">
        <v>132.72</v>
      </c>
      <c r="F11">
        <v>132.72</v>
      </c>
      <c r="G11">
        <v>132.72</v>
      </c>
      <c r="H11">
        <v>132.72</v>
      </c>
      <c r="I11">
        <v>132.72</v>
      </c>
      <c r="J11">
        <v>129.63999999999999</v>
      </c>
      <c r="K11">
        <v>129.63999999999999</v>
      </c>
      <c r="L11">
        <v>129.63999999999999</v>
      </c>
      <c r="M11">
        <v>129.63999999999999</v>
      </c>
      <c r="N11" s="2">
        <f t="shared" si="0"/>
        <v>133.44499999999996</v>
      </c>
      <c r="O11" s="11">
        <v>129.64000000000001</v>
      </c>
      <c r="P11" s="4">
        <f t="shared" si="1"/>
        <v>-9.1021289725393251E-2</v>
      </c>
      <c r="Q11" s="38">
        <v>135.28</v>
      </c>
      <c r="R11" s="38">
        <v>135.27999999999997</v>
      </c>
      <c r="S11">
        <v>135.27999999999997</v>
      </c>
      <c r="T11" s="1">
        <v>135.27999999999997</v>
      </c>
      <c r="V11" s="41">
        <v>135.27999999999997</v>
      </c>
      <c r="W11" s="41">
        <v>135.27999999999997</v>
      </c>
      <c r="X11">
        <v>135.27999999999997</v>
      </c>
    </row>
    <row r="12" spans="1:24" x14ac:dyDescent="0.25">
      <c r="A12" s="1" t="s">
        <v>14</v>
      </c>
      <c r="B12">
        <v>126.97</v>
      </c>
      <c r="C12">
        <v>126.97</v>
      </c>
      <c r="D12">
        <v>126.97</v>
      </c>
      <c r="E12">
        <v>126.97</v>
      </c>
      <c r="F12">
        <v>126.97</v>
      </c>
      <c r="G12">
        <v>122.87</v>
      </c>
      <c r="H12">
        <v>122.87</v>
      </c>
      <c r="I12">
        <v>122.87</v>
      </c>
      <c r="J12">
        <v>122.87</v>
      </c>
      <c r="K12">
        <v>122.87</v>
      </c>
      <c r="L12">
        <v>122.87</v>
      </c>
      <c r="M12">
        <v>122.87</v>
      </c>
      <c r="N12" s="2">
        <f t="shared" si="0"/>
        <v>124.5783333333333</v>
      </c>
      <c r="O12" s="11">
        <v>116.42</v>
      </c>
      <c r="P12" s="4">
        <f t="shared" si="1"/>
        <v>-9.062016835595256E-2</v>
      </c>
      <c r="Q12" s="38">
        <v>116.42</v>
      </c>
      <c r="R12" s="38">
        <v>116.42</v>
      </c>
      <c r="S12">
        <v>116.42</v>
      </c>
      <c r="T12" s="1">
        <v>116.42</v>
      </c>
      <c r="V12" s="41">
        <v>116.42</v>
      </c>
      <c r="W12" s="41">
        <v>116.42</v>
      </c>
      <c r="X12">
        <v>116.42</v>
      </c>
    </row>
    <row r="13" spans="1:24" x14ac:dyDescent="0.25">
      <c r="A13" s="8" t="s">
        <v>54</v>
      </c>
      <c r="B13" s="8">
        <v>151.85</v>
      </c>
      <c r="C13" s="8">
        <v>139.03</v>
      </c>
      <c r="D13" s="8">
        <v>146.72</v>
      </c>
      <c r="E13" s="8">
        <v>156.97</v>
      </c>
      <c r="F13" s="8">
        <v>167.23</v>
      </c>
      <c r="G13" s="8">
        <v>167.23</v>
      </c>
      <c r="H13" s="8">
        <v>160.05000000000001</v>
      </c>
      <c r="I13" s="8">
        <v>153.9</v>
      </c>
      <c r="J13" s="8">
        <v>148.77000000000001</v>
      </c>
      <c r="K13" s="8">
        <v>146.72</v>
      </c>
      <c r="L13" s="8">
        <v>146.72</v>
      </c>
      <c r="M13" s="8">
        <v>140.56</v>
      </c>
      <c r="N13" s="9">
        <f t="shared" si="0"/>
        <v>152.14583333333334</v>
      </c>
      <c r="O13" s="12">
        <v>140.56</v>
      </c>
      <c r="P13" s="10">
        <f t="shared" si="1"/>
        <v>-8.0321570859419406E-2</v>
      </c>
      <c r="Q13" s="12">
        <v>140.56</v>
      </c>
      <c r="R13" s="12">
        <v>140.56</v>
      </c>
      <c r="S13" s="8">
        <v>140.56</v>
      </c>
      <c r="T13" s="8">
        <v>140.56</v>
      </c>
      <c r="U13" s="13" t="s">
        <v>106</v>
      </c>
      <c r="V13" s="9">
        <v>140.56</v>
      </c>
      <c r="W13" s="9">
        <v>138.51000000000002</v>
      </c>
      <c r="X13">
        <v>138.51000000000002</v>
      </c>
    </row>
    <row r="14" spans="1:24" x14ac:dyDescent="0.25">
      <c r="A14" s="8" t="s">
        <v>53</v>
      </c>
      <c r="B14" s="8">
        <v>152.82</v>
      </c>
      <c r="C14" s="8">
        <v>152.82</v>
      </c>
      <c r="D14" s="8">
        <v>152.82</v>
      </c>
      <c r="E14" s="8">
        <v>147.69</v>
      </c>
      <c r="F14" s="8">
        <v>140.51</v>
      </c>
      <c r="G14" s="8">
        <v>140.51</v>
      </c>
      <c r="H14" s="8">
        <v>135.54</v>
      </c>
      <c r="I14" s="8">
        <v>142.51</v>
      </c>
      <c r="J14" s="8">
        <v>142.51</v>
      </c>
      <c r="K14" s="8">
        <v>142.51</v>
      </c>
      <c r="L14" s="8">
        <v>142.51</v>
      </c>
      <c r="M14" s="8">
        <v>142.51</v>
      </c>
      <c r="N14" s="9">
        <f t="shared" si="0"/>
        <v>144.60499999999999</v>
      </c>
      <c r="O14" s="12">
        <v>142.51</v>
      </c>
      <c r="P14" s="10">
        <f t="shared" si="1"/>
        <v>-7.2345800294716184E-2</v>
      </c>
      <c r="Q14" s="12">
        <v>142.51</v>
      </c>
      <c r="R14" s="12">
        <v>142.51</v>
      </c>
      <c r="S14" s="8">
        <v>138.46</v>
      </c>
      <c r="T14" s="8">
        <v>138.46</v>
      </c>
      <c r="U14" s="13" t="s">
        <v>105</v>
      </c>
      <c r="V14" s="9">
        <v>138.46</v>
      </c>
      <c r="W14" s="9">
        <v>138.46</v>
      </c>
      <c r="X14">
        <v>138.46</v>
      </c>
    </row>
    <row r="15" spans="1:24" x14ac:dyDescent="0.25">
      <c r="A15" s="1" t="s">
        <v>23</v>
      </c>
      <c r="B15">
        <v>127.32</v>
      </c>
      <c r="C15">
        <v>126.9</v>
      </c>
      <c r="D15">
        <v>126.9</v>
      </c>
      <c r="E15">
        <v>126.9</v>
      </c>
      <c r="F15">
        <v>126.9</v>
      </c>
      <c r="G15">
        <v>126.9</v>
      </c>
      <c r="H15">
        <v>126.9</v>
      </c>
      <c r="I15">
        <v>126.9</v>
      </c>
      <c r="J15">
        <v>126.9</v>
      </c>
      <c r="K15">
        <v>126.9</v>
      </c>
      <c r="L15">
        <v>126.9</v>
      </c>
      <c r="M15">
        <v>126.9</v>
      </c>
      <c r="N15" s="2">
        <f t="shared" si="0"/>
        <v>126.93500000000002</v>
      </c>
      <c r="O15" s="11">
        <v>119.34</v>
      </c>
      <c r="P15" s="4">
        <f t="shared" si="1"/>
        <v>-6.6867772750125606E-2</v>
      </c>
      <c r="Q15" s="38">
        <v>119.34</v>
      </c>
      <c r="R15" s="38">
        <v>119.34</v>
      </c>
      <c r="S15">
        <v>119.34</v>
      </c>
      <c r="T15" s="1">
        <v>119.34</v>
      </c>
      <c r="V15" s="41">
        <v>119.34</v>
      </c>
      <c r="W15" s="41">
        <v>119.34</v>
      </c>
      <c r="X15">
        <v>119.34</v>
      </c>
    </row>
    <row r="16" spans="1:24" x14ac:dyDescent="0.25">
      <c r="A16" s="1" t="s">
        <v>46</v>
      </c>
      <c r="B16">
        <v>141.44999999999999</v>
      </c>
      <c r="C16">
        <v>141.44999999999999</v>
      </c>
      <c r="D16">
        <v>141.44999999999999</v>
      </c>
      <c r="E16">
        <v>141.44999999999999</v>
      </c>
      <c r="F16">
        <v>141.44999999999999</v>
      </c>
      <c r="G16">
        <v>141.44999999999999</v>
      </c>
      <c r="H16">
        <v>141.44999999999999</v>
      </c>
      <c r="I16">
        <v>141.44999999999999</v>
      </c>
      <c r="J16">
        <v>141.44999999999999</v>
      </c>
      <c r="K16">
        <v>138.37</v>
      </c>
      <c r="L16">
        <v>138.37</v>
      </c>
      <c r="M16">
        <v>133.24</v>
      </c>
      <c r="N16" s="2">
        <f t="shared" si="0"/>
        <v>140.2525</v>
      </c>
      <c r="O16" s="11">
        <v>133.24</v>
      </c>
      <c r="P16" s="4">
        <f t="shared" si="1"/>
        <v>-6.161813269288486E-2</v>
      </c>
      <c r="Q16" s="38">
        <v>133.24</v>
      </c>
      <c r="R16" s="38">
        <v>133.24</v>
      </c>
      <c r="S16">
        <v>133.24</v>
      </c>
      <c r="T16" s="1">
        <v>133.24</v>
      </c>
      <c r="V16" s="41">
        <v>133.24</v>
      </c>
      <c r="W16" s="41">
        <v>133.24</v>
      </c>
      <c r="X16">
        <v>133.24</v>
      </c>
    </row>
    <row r="17" spans="1:24" x14ac:dyDescent="0.25">
      <c r="A17" s="1" t="s">
        <v>13</v>
      </c>
      <c r="B17">
        <v>129.83000000000001</v>
      </c>
      <c r="C17">
        <v>124.58</v>
      </c>
      <c r="D17">
        <v>119.85</v>
      </c>
      <c r="E17">
        <v>121.53</v>
      </c>
      <c r="F17">
        <v>113.1</v>
      </c>
      <c r="G17">
        <v>113.77</v>
      </c>
      <c r="H17">
        <v>116.25</v>
      </c>
      <c r="I17">
        <v>114.8</v>
      </c>
      <c r="J17">
        <v>116.25</v>
      </c>
      <c r="K17">
        <v>122.59</v>
      </c>
      <c r="L17">
        <v>117.75</v>
      </c>
      <c r="M17">
        <v>116.98</v>
      </c>
      <c r="N17" s="2">
        <f t="shared" si="0"/>
        <v>118.94</v>
      </c>
      <c r="O17" s="11">
        <v>122.59</v>
      </c>
      <c r="P17" s="4">
        <f t="shared" si="1"/>
        <v>-5.9058650787176842E-2</v>
      </c>
      <c r="Q17" s="38">
        <v>126.53</v>
      </c>
      <c r="R17" s="38">
        <v>120.31</v>
      </c>
      <c r="S17">
        <v>136.12</v>
      </c>
      <c r="T17" s="1">
        <v>146.51</v>
      </c>
      <c r="V17" s="41">
        <v>140.91</v>
      </c>
      <c r="W17" s="41">
        <v>140.41999999999999</v>
      </c>
      <c r="X17">
        <v>133.91</v>
      </c>
    </row>
    <row r="18" spans="1:24" x14ac:dyDescent="0.25">
      <c r="A18" s="1" t="s">
        <v>3</v>
      </c>
      <c r="B18">
        <v>112.73</v>
      </c>
      <c r="C18">
        <v>112.73</v>
      </c>
      <c r="D18">
        <v>112.73</v>
      </c>
      <c r="E18">
        <v>112.73</v>
      </c>
      <c r="F18">
        <v>112.73</v>
      </c>
      <c r="G18">
        <v>112.73</v>
      </c>
      <c r="H18">
        <v>112.73</v>
      </c>
      <c r="I18">
        <v>112.73</v>
      </c>
      <c r="J18">
        <v>112.73</v>
      </c>
      <c r="K18">
        <v>112.73</v>
      </c>
      <c r="L18">
        <v>93.74</v>
      </c>
      <c r="M18">
        <v>112.73</v>
      </c>
      <c r="N18" s="2">
        <f t="shared" si="0"/>
        <v>111.14749999999999</v>
      </c>
      <c r="O18" s="11">
        <v>107.02000000000001</v>
      </c>
      <c r="P18" s="4">
        <f t="shared" si="1"/>
        <v>-5.3354513175107393E-2</v>
      </c>
      <c r="Q18" s="38">
        <v>107.02000000000001</v>
      </c>
      <c r="R18" s="38">
        <v>107.02000000000001</v>
      </c>
      <c r="S18">
        <v>107.02000000000001</v>
      </c>
      <c r="T18" s="1">
        <v>107.02000000000001</v>
      </c>
      <c r="V18" s="41">
        <v>107.02000000000001</v>
      </c>
      <c r="W18" s="41">
        <v>107.02000000000001</v>
      </c>
      <c r="X18">
        <v>107.02000000000001</v>
      </c>
    </row>
    <row r="19" spans="1:24" x14ac:dyDescent="0.25">
      <c r="A19" s="1" t="s">
        <v>21</v>
      </c>
      <c r="B19">
        <v>120.69</v>
      </c>
      <c r="C19">
        <v>121.96</v>
      </c>
      <c r="D19">
        <v>127.84</v>
      </c>
      <c r="E19">
        <v>125.92</v>
      </c>
      <c r="F19">
        <v>121.25</v>
      </c>
      <c r="G19">
        <v>117.24</v>
      </c>
      <c r="H19">
        <v>127.28</v>
      </c>
      <c r="I19">
        <v>124.85</v>
      </c>
      <c r="J19">
        <v>132.13999999999999</v>
      </c>
      <c r="K19">
        <v>125.75</v>
      </c>
      <c r="L19">
        <v>121.77</v>
      </c>
      <c r="M19">
        <v>123.13</v>
      </c>
      <c r="N19" s="2">
        <f t="shared" si="0"/>
        <v>124.15166666666669</v>
      </c>
      <c r="O19" s="11">
        <v>114.58</v>
      </c>
      <c r="P19" s="4">
        <f t="shared" si="1"/>
        <v>-5.3325187641822307E-2</v>
      </c>
      <c r="Q19" s="38">
        <v>129.78</v>
      </c>
      <c r="R19" s="38">
        <v>121.82</v>
      </c>
      <c r="S19">
        <v>119.11</v>
      </c>
      <c r="T19" s="1">
        <v>117.08000000000001</v>
      </c>
      <c r="V19" s="41">
        <v>119.53</v>
      </c>
      <c r="W19" s="41">
        <v>122.99</v>
      </c>
      <c r="X19">
        <v>122.96</v>
      </c>
    </row>
    <row r="20" spans="1:24" x14ac:dyDescent="0.25">
      <c r="A20" s="8" t="s">
        <v>38</v>
      </c>
      <c r="B20" s="8">
        <v>129.22999999999999</v>
      </c>
      <c r="C20" s="8">
        <v>129.22999999999999</v>
      </c>
      <c r="D20" s="8">
        <v>129.22999999999999</v>
      </c>
      <c r="E20" s="8">
        <v>129.22999999999999</v>
      </c>
      <c r="F20" s="8">
        <v>129.22999999999999</v>
      </c>
      <c r="G20" s="8">
        <v>129.22999999999999</v>
      </c>
      <c r="H20" s="8">
        <v>129.22999999999999</v>
      </c>
      <c r="I20" s="8">
        <v>129.22999999999999</v>
      </c>
      <c r="J20" s="8">
        <v>129.22999999999999</v>
      </c>
      <c r="K20" s="8">
        <v>133.54</v>
      </c>
      <c r="L20" s="8">
        <v>133.54</v>
      </c>
      <c r="M20" s="8">
        <v>133.54</v>
      </c>
      <c r="N20" s="9">
        <f t="shared" si="0"/>
        <v>130.30749999999998</v>
      </c>
      <c r="O20" s="12">
        <v>123.28</v>
      </c>
      <c r="P20" s="10">
        <f t="shared" si="1"/>
        <v>-4.826411421155085E-2</v>
      </c>
      <c r="Q20" s="12">
        <v>123.28</v>
      </c>
      <c r="R20" s="12">
        <v>123.28</v>
      </c>
      <c r="S20" s="8">
        <v>120.61999999999999</v>
      </c>
      <c r="T20" s="8">
        <v>129.74</v>
      </c>
      <c r="U20" s="13" t="s">
        <v>105</v>
      </c>
      <c r="V20" s="9">
        <v>129.74</v>
      </c>
      <c r="W20" s="9">
        <v>129.74</v>
      </c>
      <c r="X20">
        <v>129.74</v>
      </c>
    </row>
    <row r="21" spans="1:24" x14ac:dyDescent="0.25">
      <c r="A21" s="1" t="s">
        <v>17</v>
      </c>
      <c r="B21">
        <v>131.28</v>
      </c>
      <c r="C21">
        <v>131.28</v>
      </c>
      <c r="D21">
        <v>131.28</v>
      </c>
      <c r="E21">
        <v>131.28</v>
      </c>
      <c r="F21">
        <v>131.28</v>
      </c>
      <c r="G21">
        <v>131.28</v>
      </c>
      <c r="H21">
        <v>131.28</v>
      </c>
      <c r="I21">
        <v>131.28</v>
      </c>
      <c r="J21">
        <v>131.28</v>
      </c>
      <c r="K21">
        <v>124.1</v>
      </c>
      <c r="L21">
        <v>120.51</v>
      </c>
      <c r="M21">
        <v>120.51</v>
      </c>
      <c r="N21" s="2">
        <f t="shared" si="0"/>
        <v>128.88666666666666</v>
      </c>
      <c r="O21" s="11">
        <v>125.64</v>
      </c>
      <c r="P21" s="4">
        <f t="shared" si="1"/>
        <v>-4.4890162368672402E-2</v>
      </c>
      <c r="Q21" s="38">
        <v>128.46</v>
      </c>
      <c r="R21" s="38">
        <v>128.46</v>
      </c>
      <c r="S21">
        <v>124.62</v>
      </c>
      <c r="T21" s="1">
        <v>124.62</v>
      </c>
      <c r="V21" s="41">
        <v>124.62</v>
      </c>
      <c r="W21" s="41">
        <v>127.18</v>
      </c>
      <c r="X21">
        <v>127.18</v>
      </c>
    </row>
    <row r="22" spans="1:24" x14ac:dyDescent="0.25">
      <c r="A22" s="1" t="s">
        <v>45</v>
      </c>
      <c r="B22">
        <v>143.59</v>
      </c>
      <c r="C22">
        <v>143.59</v>
      </c>
      <c r="D22">
        <v>143.59</v>
      </c>
      <c r="E22">
        <v>141.54</v>
      </c>
      <c r="F22">
        <v>141.54</v>
      </c>
      <c r="G22">
        <v>141.54</v>
      </c>
      <c r="H22">
        <v>141.54</v>
      </c>
      <c r="I22">
        <v>140.51</v>
      </c>
      <c r="J22">
        <v>140.51</v>
      </c>
      <c r="K22">
        <v>137.44</v>
      </c>
      <c r="L22">
        <v>137.44</v>
      </c>
      <c r="M22">
        <v>137.44</v>
      </c>
      <c r="N22" s="2">
        <f t="shared" si="0"/>
        <v>140.85583333333332</v>
      </c>
      <c r="O22" s="11">
        <v>137.44</v>
      </c>
      <c r="P22" s="4">
        <f t="shared" si="1"/>
        <v>-4.474679860302682E-2</v>
      </c>
      <c r="Q22" s="38">
        <v>137.44</v>
      </c>
      <c r="R22" s="38">
        <v>137.44</v>
      </c>
      <c r="S22">
        <v>137.44</v>
      </c>
      <c r="T22" s="1">
        <v>137.44</v>
      </c>
      <c r="V22" s="41">
        <v>137.44</v>
      </c>
      <c r="W22" s="41">
        <v>137.44</v>
      </c>
      <c r="X22">
        <v>137.44</v>
      </c>
    </row>
    <row r="23" spans="1:24" x14ac:dyDescent="0.25">
      <c r="A23" s="1" t="s">
        <v>42</v>
      </c>
      <c r="B23">
        <v>146.07</v>
      </c>
      <c r="C23">
        <v>146.07</v>
      </c>
      <c r="D23">
        <v>146.07</v>
      </c>
      <c r="E23">
        <v>146.07</v>
      </c>
      <c r="F23">
        <v>143.51</v>
      </c>
      <c r="G23">
        <v>143.51</v>
      </c>
      <c r="H23">
        <v>146.07</v>
      </c>
      <c r="I23">
        <v>146.07</v>
      </c>
      <c r="J23">
        <v>135.94999999999999</v>
      </c>
      <c r="K23">
        <v>135.94999999999999</v>
      </c>
      <c r="L23">
        <v>135.94999999999999</v>
      </c>
      <c r="M23">
        <v>135.94999999999999</v>
      </c>
      <c r="N23" s="2">
        <f t="shared" si="0"/>
        <v>142.27000000000001</v>
      </c>
      <c r="O23" s="11">
        <v>140.32999999999998</v>
      </c>
      <c r="P23" s="4">
        <f t="shared" si="1"/>
        <v>-4.0903584408180788E-2</v>
      </c>
      <c r="Q23" s="38">
        <v>140.32999999999998</v>
      </c>
      <c r="R23" s="38">
        <v>137.95999999999998</v>
      </c>
      <c r="S23">
        <v>137.95999999999998</v>
      </c>
      <c r="T23" s="1">
        <v>137.95999999999998</v>
      </c>
      <c r="V23" s="41">
        <v>135.29</v>
      </c>
      <c r="W23" s="41">
        <v>135.29</v>
      </c>
      <c r="X23">
        <v>138.46</v>
      </c>
    </row>
    <row r="24" spans="1:24" x14ac:dyDescent="0.25">
      <c r="A24" s="8" t="s">
        <v>44</v>
      </c>
      <c r="B24" s="8">
        <v>139.86000000000001</v>
      </c>
      <c r="C24" s="8">
        <v>136.91999999999999</v>
      </c>
      <c r="D24" s="8">
        <v>139.86000000000001</v>
      </c>
      <c r="E24" s="8">
        <v>144.62</v>
      </c>
      <c r="F24" s="8">
        <v>144.62</v>
      </c>
      <c r="G24" s="8">
        <v>139.86000000000001</v>
      </c>
      <c r="H24" s="8">
        <v>143.08000000000001</v>
      </c>
      <c r="I24" s="8">
        <v>139.86000000000001</v>
      </c>
      <c r="J24" s="8">
        <v>139.86000000000001</v>
      </c>
      <c r="K24" s="8">
        <v>136.91999999999999</v>
      </c>
      <c r="L24" s="8">
        <v>139.79</v>
      </c>
      <c r="M24" s="8">
        <v>146.66999999999999</v>
      </c>
      <c r="N24" s="9">
        <f t="shared" si="0"/>
        <v>140.99333333333334</v>
      </c>
      <c r="O24" s="12">
        <v>134.46</v>
      </c>
      <c r="P24" s="10">
        <f t="shared" si="1"/>
        <v>-4.0160642570281166E-2</v>
      </c>
      <c r="Q24" s="12">
        <v>117.67999999999999</v>
      </c>
      <c r="R24" s="12">
        <v>121.49000000000001</v>
      </c>
      <c r="S24" s="8">
        <v>130.77000000000001</v>
      </c>
      <c r="T24" s="8">
        <v>134.87</v>
      </c>
      <c r="U24" s="13" t="s">
        <v>106</v>
      </c>
      <c r="V24" s="9">
        <v>131.79</v>
      </c>
      <c r="W24" s="9">
        <v>120.15</v>
      </c>
      <c r="X24">
        <v>120.15</v>
      </c>
    </row>
    <row r="25" spans="1:24" x14ac:dyDescent="0.25">
      <c r="A25" s="1" t="s">
        <v>20</v>
      </c>
      <c r="B25">
        <v>133.13</v>
      </c>
      <c r="C25">
        <v>132.61000000000001</v>
      </c>
      <c r="D25">
        <v>125.85</v>
      </c>
      <c r="E25">
        <v>124.94</v>
      </c>
      <c r="F25">
        <v>124.85</v>
      </c>
      <c r="G25">
        <v>125.13</v>
      </c>
      <c r="H25">
        <v>125.15</v>
      </c>
      <c r="I25">
        <v>124.77</v>
      </c>
      <c r="J25">
        <v>125.08</v>
      </c>
      <c r="K25">
        <v>124.98</v>
      </c>
      <c r="L25">
        <v>124.98</v>
      </c>
      <c r="M25">
        <v>125.52</v>
      </c>
      <c r="N25" s="2">
        <f t="shared" si="0"/>
        <v>126.41583333333334</v>
      </c>
      <c r="O25" s="11">
        <v>128.47800000000001</v>
      </c>
      <c r="P25" s="4">
        <f t="shared" si="1"/>
        <v>-3.6208533756752023E-2</v>
      </c>
      <c r="Q25" s="38">
        <v>129.1</v>
      </c>
      <c r="R25" s="38">
        <v>125.35599999999999</v>
      </c>
      <c r="S25">
        <v>125.26199999999999</v>
      </c>
      <c r="T25" s="1">
        <v>125.37599999999999</v>
      </c>
      <c r="V25" s="41">
        <v>125.02999999999999</v>
      </c>
      <c r="W25" s="41">
        <v>124.676</v>
      </c>
      <c r="X25">
        <v>124.16399999999999</v>
      </c>
    </row>
    <row r="26" spans="1:24" x14ac:dyDescent="0.25">
      <c r="A26" s="1" t="s">
        <v>31</v>
      </c>
      <c r="B26">
        <v>132.31</v>
      </c>
      <c r="C26">
        <v>129.22999999999999</v>
      </c>
      <c r="D26">
        <v>128.21</v>
      </c>
      <c r="E26">
        <v>124.1</v>
      </c>
      <c r="F26">
        <v>124.1</v>
      </c>
      <c r="G26">
        <v>124.1</v>
      </c>
      <c r="H26">
        <v>125.13</v>
      </c>
      <c r="I26">
        <v>130.26</v>
      </c>
      <c r="J26">
        <v>130.26</v>
      </c>
      <c r="K26">
        <v>130.26</v>
      </c>
      <c r="L26">
        <v>129.22999999999999</v>
      </c>
      <c r="M26">
        <v>129.22999999999999</v>
      </c>
      <c r="N26" s="2">
        <f t="shared" si="0"/>
        <v>128.035</v>
      </c>
      <c r="O26" s="11">
        <v>128.21</v>
      </c>
      <c r="P26" s="4">
        <f t="shared" si="1"/>
        <v>-3.1978784806177316E-2</v>
      </c>
      <c r="Q26" s="38">
        <v>128.21</v>
      </c>
      <c r="R26" s="38">
        <v>128.21</v>
      </c>
      <c r="S26">
        <v>128.21</v>
      </c>
      <c r="T26" s="1">
        <v>128.21</v>
      </c>
      <c r="V26" s="41">
        <v>128.21</v>
      </c>
      <c r="W26" s="41">
        <v>128.21</v>
      </c>
      <c r="X26">
        <v>128.21</v>
      </c>
    </row>
    <row r="27" spans="1:24" x14ac:dyDescent="0.25">
      <c r="A27" s="1" t="s">
        <v>27</v>
      </c>
      <c r="B27">
        <v>137.08000000000001</v>
      </c>
      <c r="C27">
        <v>134.51</v>
      </c>
      <c r="D27">
        <v>133.49</v>
      </c>
      <c r="E27">
        <v>134.51</v>
      </c>
      <c r="F27">
        <v>134.51</v>
      </c>
      <c r="G27">
        <v>134.51</v>
      </c>
      <c r="H27">
        <v>134.51</v>
      </c>
      <c r="I27">
        <v>133.49</v>
      </c>
      <c r="J27">
        <v>131.44</v>
      </c>
      <c r="K27">
        <v>128.36000000000001</v>
      </c>
      <c r="L27">
        <v>124.26</v>
      </c>
      <c r="M27">
        <v>119.13</v>
      </c>
      <c r="N27" s="2">
        <f t="shared" si="0"/>
        <v>131.65</v>
      </c>
      <c r="O27" s="11">
        <v>132.97</v>
      </c>
      <c r="P27" s="4">
        <f t="shared" si="1"/>
        <v>-3.0909227645333638E-2</v>
      </c>
      <c r="Q27" s="38">
        <v>134</v>
      </c>
      <c r="R27" s="38">
        <v>133.99999999999997</v>
      </c>
      <c r="S27">
        <v>133.99999999999997</v>
      </c>
      <c r="T27" s="1">
        <v>133.99999999999997</v>
      </c>
      <c r="V27" s="41">
        <v>133.99999999999997</v>
      </c>
      <c r="W27" s="41">
        <v>135.02999999999997</v>
      </c>
      <c r="X27">
        <v>135.02999999999997</v>
      </c>
    </row>
    <row r="28" spans="1:24" x14ac:dyDescent="0.25">
      <c r="A28" s="1" t="s">
        <v>33</v>
      </c>
      <c r="B28">
        <v>131.33000000000001</v>
      </c>
      <c r="C28">
        <v>131.33000000000001</v>
      </c>
      <c r="D28">
        <v>131.33000000000001</v>
      </c>
      <c r="E28">
        <v>131.33000000000001</v>
      </c>
      <c r="F28">
        <v>131.33000000000001</v>
      </c>
      <c r="G28">
        <v>131.33000000000001</v>
      </c>
      <c r="H28">
        <v>131.33000000000001</v>
      </c>
      <c r="I28">
        <v>131.33000000000001</v>
      </c>
      <c r="J28">
        <v>131.33000000000001</v>
      </c>
      <c r="K28">
        <v>131.33000000000001</v>
      </c>
      <c r="L28">
        <v>131.33000000000001</v>
      </c>
      <c r="M28">
        <v>131.33000000000001</v>
      </c>
      <c r="N28" s="2">
        <f t="shared" si="0"/>
        <v>131.32999999999998</v>
      </c>
      <c r="O28" s="11">
        <v>127.44</v>
      </c>
      <c r="P28" s="4">
        <f t="shared" si="1"/>
        <v>-3.052416823603276E-2</v>
      </c>
      <c r="Q28" s="38">
        <v>127.44</v>
      </c>
      <c r="R28" s="38">
        <v>127.44</v>
      </c>
      <c r="S28">
        <v>127.44</v>
      </c>
      <c r="T28" s="1">
        <v>127.44</v>
      </c>
      <c r="V28" s="41">
        <v>127.44</v>
      </c>
      <c r="W28" s="41">
        <v>127.44</v>
      </c>
      <c r="X28">
        <v>127.44</v>
      </c>
    </row>
    <row r="29" spans="1:24" x14ac:dyDescent="0.25">
      <c r="A29" s="1" t="s">
        <v>22</v>
      </c>
      <c r="B29">
        <v>126.17</v>
      </c>
      <c r="C29">
        <v>126.17</v>
      </c>
      <c r="D29">
        <v>126.17</v>
      </c>
      <c r="E29">
        <v>126.17</v>
      </c>
      <c r="F29">
        <v>126.17</v>
      </c>
      <c r="G29">
        <v>126.17</v>
      </c>
      <c r="H29">
        <v>126.17</v>
      </c>
      <c r="I29">
        <v>126.17</v>
      </c>
      <c r="J29">
        <v>126.17</v>
      </c>
      <c r="K29">
        <v>126.17</v>
      </c>
      <c r="L29">
        <v>126.17</v>
      </c>
      <c r="M29">
        <v>126.17</v>
      </c>
      <c r="N29" s="2">
        <f t="shared" si="0"/>
        <v>126.17000000000002</v>
      </c>
      <c r="O29" s="11">
        <v>122.66999999999999</v>
      </c>
      <c r="P29" s="4">
        <f t="shared" si="1"/>
        <v>-2.8531833374093214E-2</v>
      </c>
      <c r="Q29" s="38">
        <v>122.66999999999999</v>
      </c>
      <c r="R29" s="38">
        <v>122.66999999999999</v>
      </c>
      <c r="S29">
        <v>122.66999999999999</v>
      </c>
      <c r="T29" s="1">
        <v>122.66999999999999</v>
      </c>
      <c r="V29" s="41">
        <v>122.66999999999999</v>
      </c>
      <c r="W29" s="41">
        <v>122.66999999999999</v>
      </c>
      <c r="X29">
        <v>122.66999999999999</v>
      </c>
    </row>
    <row r="30" spans="1:24" x14ac:dyDescent="0.25">
      <c r="A30" s="8" t="s">
        <v>19</v>
      </c>
      <c r="B30" s="8">
        <v>146.44</v>
      </c>
      <c r="C30" s="8">
        <v>152.69</v>
      </c>
      <c r="D30" s="8">
        <v>138.4</v>
      </c>
      <c r="E30" s="8">
        <v>137.18</v>
      </c>
      <c r="F30" s="8">
        <v>140.75</v>
      </c>
      <c r="G30" s="8">
        <v>151.97</v>
      </c>
      <c r="H30" s="8">
        <v>151.65</v>
      </c>
      <c r="I30" s="8">
        <v>149.36000000000001</v>
      </c>
      <c r="J30" s="8">
        <v>134.22</v>
      </c>
      <c r="K30" s="8">
        <v>124.82</v>
      </c>
      <c r="L30" s="8">
        <v>120.54</v>
      </c>
      <c r="M30" s="8">
        <v>119.34</v>
      </c>
      <c r="N30" s="9">
        <f t="shared" si="0"/>
        <v>138.94666666666666</v>
      </c>
      <c r="O30" s="12">
        <v>142.59</v>
      </c>
      <c r="P30" s="10">
        <f t="shared" si="1"/>
        <v>-2.7000490918016651E-2</v>
      </c>
      <c r="Q30" s="12">
        <v>132.39000000000001</v>
      </c>
      <c r="R30" s="12">
        <v>120.83</v>
      </c>
      <c r="S30" s="8">
        <v>127.78</v>
      </c>
      <c r="T30" s="8">
        <v>145.66</v>
      </c>
      <c r="U30" s="13" t="s">
        <v>106</v>
      </c>
      <c r="V30" s="9">
        <v>148.13999999999999</v>
      </c>
      <c r="W30" s="9">
        <v>145.83000000000001</v>
      </c>
      <c r="X30">
        <v>135.75</v>
      </c>
    </row>
    <row r="31" spans="1:24" x14ac:dyDescent="0.25">
      <c r="A31" s="1" t="s">
        <v>6</v>
      </c>
      <c r="B31">
        <v>117.53</v>
      </c>
      <c r="C31">
        <v>117.53</v>
      </c>
      <c r="D31">
        <v>117.53</v>
      </c>
      <c r="E31">
        <v>120.14</v>
      </c>
      <c r="F31">
        <v>120.14</v>
      </c>
      <c r="G31">
        <v>113.63</v>
      </c>
      <c r="H31">
        <v>113.63</v>
      </c>
      <c r="I31">
        <v>113.63</v>
      </c>
      <c r="J31">
        <v>113.63</v>
      </c>
      <c r="K31">
        <v>115.58</v>
      </c>
      <c r="L31">
        <v>115.56</v>
      </c>
      <c r="M31">
        <v>115.56</v>
      </c>
      <c r="N31" s="2">
        <f t="shared" si="0"/>
        <v>116.17416666666664</v>
      </c>
      <c r="O31" s="11">
        <v>114.89</v>
      </c>
      <c r="P31" s="4">
        <f t="shared" si="1"/>
        <v>-2.2978501175036997E-2</v>
      </c>
      <c r="Q31" s="38">
        <v>114.89</v>
      </c>
      <c r="R31" s="38">
        <v>114.89</v>
      </c>
      <c r="S31">
        <v>112.83999999999999</v>
      </c>
      <c r="T31" s="1">
        <v>112.83999999999999</v>
      </c>
      <c r="V31" s="41">
        <v>112.83999999999999</v>
      </c>
      <c r="W31" s="41">
        <v>112.99</v>
      </c>
      <c r="X31">
        <v>112.99</v>
      </c>
    </row>
    <row r="32" spans="1:24" x14ac:dyDescent="0.25">
      <c r="A32" s="1" t="s">
        <v>56</v>
      </c>
      <c r="B32">
        <v>155.54</v>
      </c>
      <c r="C32">
        <v>155.54</v>
      </c>
      <c r="D32">
        <v>155.54</v>
      </c>
      <c r="E32">
        <v>155.54</v>
      </c>
      <c r="F32">
        <v>155.54</v>
      </c>
      <c r="G32">
        <v>155.54</v>
      </c>
      <c r="H32">
        <v>155.54</v>
      </c>
      <c r="I32">
        <v>155.54</v>
      </c>
      <c r="J32">
        <v>155.54</v>
      </c>
      <c r="K32">
        <v>155.54</v>
      </c>
      <c r="L32">
        <v>155.54</v>
      </c>
      <c r="M32">
        <v>155.54</v>
      </c>
      <c r="N32" s="2">
        <f t="shared" si="0"/>
        <v>155.54</v>
      </c>
      <c r="O32" s="11">
        <v>152.06</v>
      </c>
      <c r="P32" s="4">
        <f t="shared" si="1"/>
        <v>-2.2885703011968891E-2</v>
      </c>
      <c r="Q32" s="38">
        <v>152.06000000000003</v>
      </c>
      <c r="R32" s="38">
        <v>152.06000000000003</v>
      </c>
      <c r="S32">
        <v>152.06000000000003</v>
      </c>
      <c r="T32" s="1">
        <v>155.54</v>
      </c>
      <c r="V32" s="41">
        <v>155.54</v>
      </c>
      <c r="W32" s="41">
        <v>137.53</v>
      </c>
      <c r="X32">
        <v>137.53</v>
      </c>
    </row>
    <row r="33" spans="1:24" x14ac:dyDescent="0.25">
      <c r="A33" s="1" t="s">
        <v>32</v>
      </c>
      <c r="B33">
        <v>133.79</v>
      </c>
      <c r="C33">
        <v>133.79</v>
      </c>
      <c r="D33">
        <v>133.79</v>
      </c>
      <c r="E33">
        <v>133.79</v>
      </c>
      <c r="F33">
        <v>133.79</v>
      </c>
      <c r="G33">
        <v>133.79</v>
      </c>
      <c r="H33">
        <v>133.79</v>
      </c>
      <c r="I33">
        <v>133.79</v>
      </c>
      <c r="J33">
        <v>133.79</v>
      </c>
      <c r="K33">
        <v>131.22999999999999</v>
      </c>
      <c r="L33">
        <v>131.22999999999999</v>
      </c>
      <c r="M33">
        <v>131.22999999999999</v>
      </c>
      <c r="N33" s="2">
        <f t="shared" si="0"/>
        <v>133.15</v>
      </c>
      <c r="O33" s="11">
        <v>131.22999999999999</v>
      </c>
      <c r="P33" s="4">
        <f t="shared" si="1"/>
        <v>-1.9507734511925647E-2</v>
      </c>
      <c r="Q33" s="38">
        <v>131.22999999999999</v>
      </c>
      <c r="R33" s="38">
        <v>131.22999999999999</v>
      </c>
      <c r="S33">
        <v>131.22999999999999</v>
      </c>
      <c r="T33" s="1">
        <v>131.22999999999999</v>
      </c>
      <c r="V33" s="41">
        <v>131.22999999999999</v>
      </c>
      <c r="W33" s="41">
        <v>131.22999999999999</v>
      </c>
      <c r="X33">
        <v>131.22999999999999</v>
      </c>
    </row>
    <row r="34" spans="1:24" x14ac:dyDescent="0.25">
      <c r="A34" s="1" t="s">
        <v>18</v>
      </c>
      <c r="B34">
        <v>126.46</v>
      </c>
      <c r="C34">
        <v>126.46</v>
      </c>
      <c r="D34">
        <v>126.46</v>
      </c>
      <c r="E34">
        <v>126.46</v>
      </c>
      <c r="F34">
        <v>129.79</v>
      </c>
      <c r="G34">
        <v>124.11</v>
      </c>
      <c r="H34">
        <v>124.11</v>
      </c>
      <c r="I34">
        <v>124.11</v>
      </c>
      <c r="J34">
        <v>124.12</v>
      </c>
      <c r="K34">
        <v>124.12</v>
      </c>
      <c r="L34">
        <v>124.11</v>
      </c>
      <c r="M34">
        <v>124.11</v>
      </c>
      <c r="N34" s="2">
        <f t="shared" ref="N34:N57" si="2">SUM(B34:M34)/12</f>
        <v>125.3683333333333</v>
      </c>
      <c r="O34" s="11">
        <v>124.11</v>
      </c>
      <c r="P34" s="4">
        <f t="shared" ref="P34:P57" si="3">(O34-B34)/O34</f>
        <v>-1.8934815889130565E-2</v>
      </c>
      <c r="Q34" s="38">
        <v>122.07</v>
      </c>
      <c r="R34" s="38">
        <v>122.07</v>
      </c>
      <c r="S34">
        <v>122.07</v>
      </c>
      <c r="T34" s="1">
        <v>122.07</v>
      </c>
      <c r="V34" s="41">
        <v>122.07</v>
      </c>
      <c r="W34" s="41">
        <v>122.07</v>
      </c>
      <c r="X34">
        <v>122.07</v>
      </c>
    </row>
    <row r="35" spans="1:24" x14ac:dyDescent="0.25">
      <c r="A35" s="1" t="s">
        <v>36</v>
      </c>
      <c r="B35">
        <v>132.82</v>
      </c>
      <c r="C35">
        <v>132.82</v>
      </c>
      <c r="D35">
        <v>132.82</v>
      </c>
      <c r="E35">
        <v>132.82</v>
      </c>
      <c r="F35">
        <v>132.82</v>
      </c>
      <c r="G35">
        <v>132.82</v>
      </c>
      <c r="H35">
        <v>132.82</v>
      </c>
      <c r="I35">
        <v>132.82</v>
      </c>
      <c r="J35">
        <v>132.82</v>
      </c>
      <c r="K35">
        <v>133.1</v>
      </c>
      <c r="L35">
        <v>131.25</v>
      </c>
      <c r="M35">
        <v>131.25</v>
      </c>
      <c r="N35" s="2">
        <f t="shared" si="2"/>
        <v>132.58166666666662</v>
      </c>
      <c r="O35" s="11">
        <v>131.25</v>
      </c>
      <c r="P35" s="4">
        <f t="shared" si="3"/>
        <v>-1.196190476190471E-2</v>
      </c>
      <c r="Q35" s="38">
        <v>131.25</v>
      </c>
      <c r="R35" s="38">
        <v>131.25</v>
      </c>
      <c r="S35">
        <v>126.71000000000001</v>
      </c>
      <c r="T35" s="1">
        <v>126.71000000000001</v>
      </c>
      <c r="V35" s="41">
        <v>126.71000000000001</v>
      </c>
      <c r="W35" s="41">
        <v>126.71000000000001</v>
      </c>
      <c r="X35">
        <v>126.71000000000001</v>
      </c>
    </row>
    <row r="36" spans="1:24" x14ac:dyDescent="0.25">
      <c r="A36" s="1" t="s">
        <v>48</v>
      </c>
      <c r="B36">
        <v>139.93</v>
      </c>
      <c r="C36">
        <v>139.93</v>
      </c>
      <c r="D36">
        <v>141.25</v>
      </c>
      <c r="E36">
        <v>145.09</v>
      </c>
      <c r="F36">
        <v>145.09</v>
      </c>
      <c r="G36">
        <v>145.09</v>
      </c>
      <c r="H36">
        <v>145.09</v>
      </c>
      <c r="I36">
        <v>145.09</v>
      </c>
      <c r="J36">
        <v>145.09</v>
      </c>
      <c r="K36">
        <v>138.71</v>
      </c>
      <c r="L36">
        <v>138.71</v>
      </c>
      <c r="M36">
        <v>138.71</v>
      </c>
      <c r="N36" s="2">
        <f t="shared" si="2"/>
        <v>142.31500000000003</v>
      </c>
      <c r="O36" s="11">
        <v>138.71</v>
      </c>
      <c r="P36" s="4">
        <f t="shared" si="3"/>
        <v>-8.7953283829572404E-3</v>
      </c>
      <c r="Q36" s="38">
        <v>138.71</v>
      </c>
      <c r="R36" s="38">
        <v>138.71</v>
      </c>
      <c r="S36">
        <v>140.91</v>
      </c>
      <c r="T36" s="1">
        <v>140.91</v>
      </c>
      <c r="V36" s="41">
        <v>140.91</v>
      </c>
      <c r="W36" s="41">
        <v>140.91</v>
      </c>
      <c r="X36">
        <v>140.91</v>
      </c>
    </row>
    <row r="37" spans="1:24" x14ac:dyDescent="0.25">
      <c r="A37" s="1" t="s">
        <v>1</v>
      </c>
      <c r="B37">
        <v>95.43</v>
      </c>
      <c r="C37">
        <v>95.43</v>
      </c>
      <c r="D37">
        <v>94.44</v>
      </c>
      <c r="E37">
        <v>94.44</v>
      </c>
      <c r="F37">
        <v>94.36</v>
      </c>
      <c r="G37">
        <v>94.36</v>
      </c>
      <c r="H37">
        <v>94.36</v>
      </c>
      <c r="I37">
        <v>95.07</v>
      </c>
      <c r="J37">
        <v>95.07</v>
      </c>
      <c r="K37">
        <v>95.07</v>
      </c>
      <c r="L37">
        <v>95.01</v>
      </c>
      <c r="M37">
        <v>95.01</v>
      </c>
      <c r="N37" s="2">
        <f t="shared" si="2"/>
        <v>94.837499999999991</v>
      </c>
      <c r="O37" s="11">
        <v>95.009999999999991</v>
      </c>
      <c r="P37" s="4">
        <f t="shared" si="3"/>
        <v>-4.4205873065994734E-3</v>
      </c>
      <c r="Q37" s="38">
        <v>95.009999999999991</v>
      </c>
      <c r="R37" s="38">
        <v>96.44</v>
      </c>
      <c r="S37">
        <v>96.44</v>
      </c>
      <c r="T37" s="1">
        <v>96.44</v>
      </c>
      <c r="V37" s="41">
        <v>96.64</v>
      </c>
      <c r="W37" s="41">
        <v>96.64</v>
      </c>
      <c r="X37">
        <v>96.64</v>
      </c>
    </row>
    <row r="38" spans="1:24" x14ac:dyDescent="0.25">
      <c r="A38" s="1" t="s">
        <v>15</v>
      </c>
      <c r="B38">
        <v>122.89</v>
      </c>
      <c r="C38">
        <v>122.89</v>
      </c>
      <c r="D38">
        <v>122.89</v>
      </c>
      <c r="E38">
        <v>122.89</v>
      </c>
      <c r="F38">
        <v>122.89</v>
      </c>
      <c r="G38">
        <v>122.89</v>
      </c>
      <c r="H38">
        <v>122.89</v>
      </c>
      <c r="I38">
        <v>122.89</v>
      </c>
      <c r="J38">
        <v>122.89</v>
      </c>
      <c r="K38">
        <v>122.89</v>
      </c>
      <c r="L38">
        <v>122.89</v>
      </c>
      <c r="M38">
        <v>122.89</v>
      </c>
      <c r="N38" s="2">
        <f t="shared" si="2"/>
        <v>122.89000000000003</v>
      </c>
      <c r="O38" s="11">
        <v>122.88999999999999</v>
      </c>
      <c r="P38" s="4">
        <f t="shared" si="3"/>
        <v>-1.1563882102044109E-16</v>
      </c>
      <c r="Q38" s="38">
        <v>122.88999999999999</v>
      </c>
      <c r="R38" s="38">
        <v>122.88999999999999</v>
      </c>
      <c r="S38">
        <v>122.88999999999999</v>
      </c>
      <c r="T38" s="1">
        <v>122.88999999999999</v>
      </c>
      <c r="V38" s="41">
        <v>122.88999999999999</v>
      </c>
      <c r="W38" s="41">
        <v>122.88999999999999</v>
      </c>
      <c r="X38">
        <v>122.88999999999999</v>
      </c>
    </row>
    <row r="39" spans="1:24" x14ac:dyDescent="0.25">
      <c r="A39" s="1" t="s">
        <v>41</v>
      </c>
      <c r="B39">
        <v>135.09</v>
      </c>
      <c r="C39">
        <v>135.09</v>
      </c>
      <c r="D39">
        <v>135.09</v>
      </c>
      <c r="E39">
        <v>135.09</v>
      </c>
      <c r="F39">
        <v>135.09</v>
      </c>
      <c r="G39">
        <v>135.09</v>
      </c>
      <c r="H39">
        <v>135.09</v>
      </c>
      <c r="I39">
        <v>135.09</v>
      </c>
      <c r="J39">
        <v>135.09</v>
      </c>
      <c r="K39">
        <v>135.09</v>
      </c>
      <c r="L39">
        <v>135.09</v>
      </c>
      <c r="M39">
        <v>135.09</v>
      </c>
      <c r="N39" s="2">
        <f t="shared" si="2"/>
        <v>135.08999999999997</v>
      </c>
      <c r="O39" s="11">
        <v>135.09</v>
      </c>
      <c r="P39" s="4">
        <f t="shared" si="3"/>
        <v>0</v>
      </c>
      <c r="Q39" s="38">
        <v>135.09</v>
      </c>
      <c r="R39" s="38">
        <v>135.09</v>
      </c>
      <c r="S39">
        <v>135.09</v>
      </c>
      <c r="T39" s="1">
        <v>135.09</v>
      </c>
      <c r="V39" s="41">
        <v>135.09</v>
      </c>
      <c r="W39" s="41">
        <v>135.09</v>
      </c>
      <c r="X39">
        <v>135.09</v>
      </c>
    </row>
    <row r="40" spans="1:24" x14ac:dyDescent="0.25">
      <c r="A40" s="1" t="s">
        <v>25</v>
      </c>
      <c r="B40">
        <v>127.81</v>
      </c>
      <c r="C40">
        <v>127.81</v>
      </c>
      <c r="D40">
        <v>127.81</v>
      </c>
      <c r="E40">
        <v>127.81</v>
      </c>
      <c r="F40">
        <v>127.81</v>
      </c>
      <c r="G40">
        <v>127.81</v>
      </c>
      <c r="H40">
        <v>127.81</v>
      </c>
      <c r="I40">
        <v>127.81</v>
      </c>
      <c r="J40">
        <v>127.81</v>
      </c>
      <c r="K40">
        <v>127.81</v>
      </c>
      <c r="L40">
        <v>127.81</v>
      </c>
      <c r="M40">
        <v>127.81</v>
      </c>
      <c r="N40" s="2">
        <f t="shared" si="2"/>
        <v>127.80999999999996</v>
      </c>
      <c r="O40" s="11">
        <v>127.81</v>
      </c>
      <c r="P40" s="4">
        <f t="shared" si="3"/>
        <v>0</v>
      </c>
      <c r="Q40" s="38">
        <v>127.81</v>
      </c>
      <c r="R40" s="38">
        <v>127.81</v>
      </c>
      <c r="S40">
        <v>127.81</v>
      </c>
      <c r="T40" s="1">
        <v>127.81</v>
      </c>
      <c r="V40" s="41">
        <v>127.81</v>
      </c>
      <c r="W40" s="41">
        <v>127.81</v>
      </c>
      <c r="X40">
        <v>127.81</v>
      </c>
    </row>
    <row r="41" spans="1:24" x14ac:dyDescent="0.25">
      <c r="A41" s="1" t="s">
        <v>9</v>
      </c>
      <c r="B41">
        <v>117.09</v>
      </c>
      <c r="C41">
        <v>117.09</v>
      </c>
      <c r="D41">
        <v>117.09</v>
      </c>
      <c r="E41">
        <v>117.09</v>
      </c>
      <c r="F41">
        <v>117.09</v>
      </c>
      <c r="G41">
        <v>117.09</v>
      </c>
      <c r="H41">
        <v>117.09</v>
      </c>
      <c r="I41">
        <v>117.09</v>
      </c>
      <c r="J41">
        <v>117.09</v>
      </c>
      <c r="K41">
        <v>117.09</v>
      </c>
      <c r="L41">
        <v>117.09</v>
      </c>
      <c r="M41">
        <v>117.09</v>
      </c>
      <c r="N41" s="2">
        <f t="shared" si="2"/>
        <v>117.08999999999999</v>
      </c>
      <c r="O41" s="11">
        <v>117.09</v>
      </c>
      <c r="P41" s="4">
        <f t="shared" si="3"/>
        <v>0</v>
      </c>
      <c r="Q41" s="38">
        <v>117.09</v>
      </c>
      <c r="R41" s="38">
        <v>117.09000000000002</v>
      </c>
      <c r="S41">
        <v>117.09000000000002</v>
      </c>
      <c r="T41" s="1">
        <v>117.09000000000002</v>
      </c>
      <c r="V41" s="41">
        <v>117.09000000000002</v>
      </c>
      <c r="W41" s="41">
        <v>117.09000000000002</v>
      </c>
      <c r="X41">
        <v>117.09000000000002</v>
      </c>
    </row>
    <row r="42" spans="1:24" x14ac:dyDescent="0.25">
      <c r="A42" s="1" t="s">
        <v>12</v>
      </c>
      <c r="B42">
        <v>122.36</v>
      </c>
      <c r="C42">
        <v>122.36</v>
      </c>
      <c r="D42">
        <v>122.36</v>
      </c>
      <c r="E42">
        <v>122.36</v>
      </c>
      <c r="F42">
        <v>122.36</v>
      </c>
      <c r="G42">
        <v>122.36</v>
      </c>
      <c r="H42">
        <v>122.36</v>
      </c>
      <c r="I42">
        <v>122.36</v>
      </c>
      <c r="J42">
        <v>122.36</v>
      </c>
      <c r="K42">
        <v>122.36</v>
      </c>
      <c r="L42">
        <v>122.36</v>
      </c>
      <c r="M42">
        <v>122.36</v>
      </c>
      <c r="N42" s="2">
        <f t="shared" si="2"/>
        <v>122.35999999999997</v>
      </c>
      <c r="O42" s="11">
        <v>122.36</v>
      </c>
      <c r="P42" s="4">
        <f t="shared" si="3"/>
        <v>0</v>
      </c>
      <c r="Q42" s="38">
        <v>122.36</v>
      </c>
      <c r="R42" s="38">
        <v>122.36</v>
      </c>
      <c r="S42">
        <v>122.36</v>
      </c>
      <c r="T42" s="1">
        <v>122.36</v>
      </c>
      <c r="V42" s="41">
        <v>122.36</v>
      </c>
      <c r="W42" s="41">
        <v>122.36</v>
      </c>
      <c r="X42">
        <v>122.36</v>
      </c>
    </row>
    <row r="43" spans="1:24" x14ac:dyDescent="0.25">
      <c r="A43" s="1" t="s">
        <v>35</v>
      </c>
      <c r="B43">
        <v>128.1</v>
      </c>
      <c r="C43">
        <v>128.1</v>
      </c>
      <c r="D43">
        <v>132.21</v>
      </c>
      <c r="E43">
        <v>132.21</v>
      </c>
      <c r="F43">
        <v>132.21</v>
      </c>
      <c r="G43">
        <v>132.21</v>
      </c>
      <c r="H43">
        <v>132.21</v>
      </c>
      <c r="I43">
        <v>132.21</v>
      </c>
      <c r="J43">
        <v>132.21</v>
      </c>
      <c r="K43">
        <v>132.21</v>
      </c>
      <c r="L43">
        <v>132.21</v>
      </c>
      <c r="M43">
        <v>132.21</v>
      </c>
      <c r="N43" s="2">
        <f t="shared" si="2"/>
        <v>131.52500000000001</v>
      </c>
      <c r="O43" s="11">
        <v>128.1</v>
      </c>
      <c r="P43" s="4">
        <f t="shared" si="3"/>
        <v>0</v>
      </c>
      <c r="Q43" s="38">
        <v>128.1</v>
      </c>
      <c r="R43" s="38">
        <v>128.1</v>
      </c>
      <c r="S43">
        <v>128.1</v>
      </c>
      <c r="T43" s="1">
        <v>126.05000000000001</v>
      </c>
      <c r="V43" s="41">
        <v>126.05000000000001</v>
      </c>
      <c r="W43" s="41">
        <v>126.05000000000001</v>
      </c>
      <c r="X43">
        <v>126.05000000000001</v>
      </c>
    </row>
    <row r="44" spans="1:24" x14ac:dyDescent="0.25">
      <c r="A44" s="8" t="s">
        <v>2</v>
      </c>
      <c r="B44" s="8">
        <v>126.62</v>
      </c>
      <c r="C44" s="8">
        <v>142.97999999999999</v>
      </c>
      <c r="D44" s="8">
        <v>144.78</v>
      </c>
      <c r="E44" s="8">
        <v>134.41</v>
      </c>
      <c r="F44" s="8">
        <v>139.16999999999999</v>
      </c>
      <c r="G44" s="8">
        <v>142.54</v>
      </c>
      <c r="H44" s="8">
        <v>140.18</v>
      </c>
      <c r="I44" s="8">
        <v>128.55000000000001</v>
      </c>
      <c r="J44" s="8">
        <v>113.64</v>
      </c>
      <c r="K44" s="8">
        <v>102.39</v>
      </c>
      <c r="L44" s="8">
        <v>102.75</v>
      </c>
      <c r="M44" s="8">
        <v>130.41999999999999</v>
      </c>
      <c r="N44" s="9">
        <f t="shared" si="2"/>
        <v>129.03583333333333</v>
      </c>
      <c r="O44" s="12">
        <v>126.71000000000001</v>
      </c>
      <c r="P44" s="10">
        <f t="shared" si="3"/>
        <v>7.1028332412598379E-4</v>
      </c>
      <c r="Q44" s="12">
        <v>122.71</v>
      </c>
      <c r="R44" s="12">
        <v>113.24</v>
      </c>
      <c r="S44" s="8">
        <v>133.29000000000002</v>
      </c>
      <c r="T44" s="8">
        <v>135.22</v>
      </c>
      <c r="U44" s="13" t="s">
        <v>105</v>
      </c>
      <c r="V44" s="9">
        <v>131.97</v>
      </c>
      <c r="W44" s="9">
        <v>120.64999999999999</v>
      </c>
      <c r="X44">
        <v>118.58</v>
      </c>
    </row>
    <row r="45" spans="1:24" x14ac:dyDescent="0.25">
      <c r="A45" s="1" t="s">
        <v>11</v>
      </c>
      <c r="B45">
        <v>121.67</v>
      </c>
      <c r="C45">
        <v>121.67</v>
      </c>
      <c r="D45">
        <v>121.67</v>
      </c>
      <c r="E45">
        <v>121.67</v>
      </c>
      <c r="F45">
        <v>121.67</v>
      </c>
      <c r="G45">
        <v>121.67</v>
      </c>
      <c r="H45">
        <v>121.67</v>
      </c>
      <c r="I45">
        <v>121.67</v>
      </c>
      <c r="J45">
        <v>121.67</v>
      </c>
      <c r="K45">
        <v>121.67</v>
      </c>
      <c r="L45">
        <v>121.67</v>
      </c>
      <c r="M45">
        <v>121.67</v>
      </c>
      <c r="N45" s="2">
        <f t="shared" si="2"/>
        <v>121.67000000000002</v>
      </c>
      <c r="O45" s="11">
        <v>121.78</v>
      </c>
      <c r="P45" s="4">
        <f t="shared" si="3"/>
        <v>9.0326818853670083E-4</v>
      </c>
      <c r="Q45" s="38">
        <v>121.78</v>
      </c>
      <c r="R45" s="38">
        <v>121.78000000000002</v>
      </c>
      <c r="S45">
        <v>121.78000000000002</v>
      </c>
      <c r="T45" s="1">
        <v>121.78000000000002</v>
      </c>
      <c r="V45" s="41">
        <v>121.78000000000002</v>
      </c>
      <c r="W45" s="41">
        <v>122.80999999999999</v>
      </c>
      <c r="X45">
        <v>122.80999999999999</v>
      </c>
    </row>
    <row r="46" spans="1:24" x14ac:dyDescent="0.25">
      <c r="A46" s="1" t="s">
        <v>34</v>
      </c>
      <c r="B46">
        <v>131.83000000000001</v>
      </c>
      <c r="C46">
        <v>131.83000000000001</v>
      </c>
      <c r="D46">
        <v>131.83000000000001</v>
      </c>
      <c r="E46">
        <v>131.83000000000001</v>
      </c>
      <c r="F46">
        <v>131.83000000000001</v>
      </c>
      <c r="G46">
        <v>131.83000000000001</v>
      </c>
      <c r="H46">
        <v>131.83000000000001</v>
      </c>
      <c r="I46">
        <v>131.83000000000001</v>
      </c>
      <c r="J46">
        <v>131.83000000000001</v>
      </c>
      <c r="K46">
        <v>131.83000000000001</v>
      </c>
      <c r="L46">
        <v>131.83000000000001</v>
      </c>
      <c r="M46">
        <v>131.83000000000001</v>
      </c>
      <c r="N46" s="2">
        <f t="shared" si="2"/>
        <v>131.82999999999998</v>
      </c>
      <c r="O46" s="11">
        <v>132.34</v>
      </c>
      <c r="P46" s="4">
        <f t="shared" si="3"/>
        <v>3.853710140547007E-3</v>
      </c>
      <c r="Q46" s="38">
        <v>132.34</v>
      </c>
      <c r="R46" s="38">
        <v>132.34</v>
      </c>
      <c r="S46">
        <v>132.34</v>
      </c>
      <c r="T46" s="1">
        <v>131.83000000000001</v>
      </c>
      <c r="V46" s="41">
        <v>131.83000000000001</v>
      </c>
      <c r="W46" s="41">
        <v>132.34</v>
      </c>
      <c r="X46">
        <v>132.34</v>
      </c>
    </row>
    <row r="47" spans="1:24" x14ac:dyDescent="0.25">
      <c r="A47" s="1" t="s">
        <v>39</v>
      </c>
      <c r="B47">
        <v>127.38</v>
      </c>
      <c r="C47">
        <v>136.63999999999999</v>
      </c>
      <c r="D47">
        <v>136.36000000000001</v>
      </c>
      <c r="E47">
        <v>147.21</v>
      </c>
      <c r="F47">
        <v>135.63</v>
      </c>
      <c r="G47">
        <v>136.25</v>
      </c>
      <c r="H47">
        <v>143.27000000000001</v>
      </c>
      <c r="I47">
        <v>133.81</v>
      </c>
      <c r="J47">
        <v>141.24</v>
      </c>
      <c r="K47">
        <v>134.71</v>
      </c>
      <c r="L47">
        <v>131.1</v>
      </c>
      <c r="M47">
        <v>130.76</v>
      </c>
      <c r="N47" s="2">
        <f t="shared" si="2"/>
        <v>136.19666666666666</v>
      </c>
      <c r="O47" s="11">
        <v>127.89</v>
      </c>
      <c r="P47" s="4">
        <f t="shared" si="3"/>
        <v>3.9878020173587077E-3</v>
      </c>
      <c r="Q47" s="38">
        <v>142.29</v>
      </c>
      <c r="R47" s="38">
        <v>141.16999999999999</v>
      </c>
      <c r="S47">
        <v>130.94</v>
      </c>
      <c r="T47" s="1">
        <v>135.88</v>
      </c>
      <c r="V47" s="41">
        <v>135.58999999999997</v>
      </c>
      <c r="W47" s="41">
        <v>140.96</v>
      </c>
      <c r="X47">
        <v>140.77000000000001</v>
      </c>
    </row>
    <row r="48" spans="1:24" x14ac:dyDescent="0.25">
      <c r="A48" s="1" t="s">
        <v>47</v>
      </c>
      <c r="B48">
        <v>139.1</v>
      </c>
      <c r="C48">
        <v>140.38</v>
      </c>
      <c r="D48">
        <v>139.55000000000001</v>
      </c>
      <c r="E48">
        <v>142.69999999999999</v>
      </c>
      <c r="F48">
        <v>141.97999999999999</v>
      </c>
      <c r="G48">
        <v>143.12</v>
      </c>
      <c r="H48">
        <v>144.44999999999999</v>
      </c>
      <c r="I48">
        <v>141.56</v>
      </c>
      <c r="J48">
        <v>140.33000000000001</v>
      </c>
      <c r="K48">
        <v>138.66</v>
      </c>
      <c r="L48">
        <v>136.88</v>
      </c>
      <c r="M48">
        <v>138.24</v>
      </c>
      <c r="N48" s="2">
        <f t="shared" si="2"/>
        <v>140.57916666666668</v>
      </c>
      <c r="O48" s="11">
        <v>139.70000000000002</v>
      </c>
      <c r="P48" s="4">
        <f t="shared" si="3"/>
        <v>4.2949176807446149E-3</v>
      </c>
      <c r="Q48" s="38">
        <v>139.68</v>
      </c>
      <c r="R48" s="38">
        <v>139.17999999999998</v>
      </c>
      <c r="S48">
        <v>139.72</v>
      </c>
      <c r="T48" s="1">
        <v>139.72</v>
      </c>
      <c r="V48" s="41">
        <v>140.87</v>
      </c>
      <c r="W48" s="41">
        <v>140.42999999999998</v>
      </c>
      <c r="X48">
        <v>136.22999999999999</v>
      </c>
    </row>
    <row r="49" spans="1:24" x14ac:dyDescent="0.25">
      <c r="A49" s="1" t="s">
        <v>26</v>
      </c>
      <c r="B49">
        <v>127.04</v>
      </c>
      <c r="C49">
        <v>127.04</v>
      </c>
      <c r="D49">
        <v>127.04</v>
      </c>
      <c r="E49">
        <v>127.04</v>
      </c>
      <c r="F49">
        <v>127.04</v>
      </c>
      <c r="G49">
        <v>127.04</v>
      </c>
      <c r="H49">
        <v>127.04</v>
      </c>
      <c r="I49">
        <v>127.04</v>
      </c>
      <c r="J49">
        <v>127.04</v>
      </c>
      <c r="K49">
        <v>128.13</v>
      </c>
      <c r="L49">
        <v>128.13</v>
      </c>
      <c r="M49">
        <v>128.13</v>
      </c>
      <c r="N49" s="2">
        <f t="shared" si="2"/>
        <v>127.3125</v>
      </c>
      <c r="O49" s="11">
        <v>128.13</v>
      </c>
      <c r="P49" s="4">
        <f t="shared" si="3"/>
        <v>8.5069850932645696E-3</v>
      </c>
      <c r="Q49" s="38">
        <v>128.13</v>
      </c>
      <c r="R49" s="38">
        <v>128.13</v>
      </c>
      <c r="S49">
        <v>128.13</v>
      </c>
      <c r="T49" s="1">
        <v>128.13</v>
      </c>
      <c r="V49" s="41">
        <v>121.2</v>
      </c>
      <c r="W49" s="41">
        <v>121.2</v>
      </c>
      <c r="X49">
        <v>121.2</v>
      </c>
    </row>
    <row r="50" spans="1:24" x14ac:dyDescent="0.25">
      <c r="A50" s="1" t="s">
        <v>24</v>
      </c>
      <c r="B50">
        <v>125.39</v>
      </c>
      <c r="C50">
        <v>125.39</v>
      </c>
      <c r="D50">
        <v>125.39</v>
      </c>
      <c r="E50">
        <v>140.77000000000001</v>
      </c>
      <c r="F50">
        <v>140.77000000000001</v>
      </c>
      <c r="G50">
        <v>140.77000000000001</v>
      </c>
      <c r="H50">
        <v>129.06</v>
      </c>
      <c r="I50">
        <v>129.06</v>
      </c>
      <c r="J50">
        <v>129.06</v>
      </c>
      <c r="K50">
        <v>127.11</v>
      </c>
      <c r="L50">
        <v>127.11</v>
      </c>
      <c r="M50">
        <v>127.11</v>
      </c>
      <c r="N50" s="2">
        <f t="shared" si="2"/>
        <v>130.58249999999995</v>
      </c>
      <c r="O50" s="11">
        <v>127.11000000000001</v>
      </c>
      <c r="P50" s="4">
        <f t="shared" si="3"/>
        <v>1.353158681457016E-2</v>
      </c>
      <c r="Q50" s="38">
        <v>127.11000000000001</v>
      </c>
      <c r="R50" s="38">
        <v>127.11000000000001</v>
      </c>
      <c r="S50">
        <v>122.05</v>
      </c>
      <c r="T50" s="1">
        <v>122.05</v>
      </c>
      <c r="V50" s="41">
        <v>122.05</v>
      </c>
      <c r="W50" s="41">
        <v>111.24</v>
      </c>
      <c r="X50">
        <v>111.24</v>
      </c>
    </row>
    <row r="51" spans="1:24" x14ac:dyDescent="0.25">
      <c r="A51" s="1" t="s">
        <v>8</v>
      </c>
      <c r="B51">
        <v>115.38</v>
      </c>
      <c r="C51">
        <v>115.38</v>
      </c>
      <c r="D51">
        <v>115.38</v>
      </c>
      <c r="E51">
        <v>115.38</v>
      </c>
      <c r="F51">
        <v>115.38</v>
      </c>
      <c r="G51">
        <v>116.41</v>
      </c>
      <c r="H51">
        <v>116.41</v>
      </c>
      <c r="I51">
        <v>116.41</v>
      </c>
      <c r="J51">
        <v>116.41</v>
      </c>
      <c r="K51">
        <v>116.41</v>
      </c>
      <c r="L51">
        <v>116.41</v>
      </c>
      <c r="M51">
        <v>116.41</v>
      </c>
      <c r="N51" s="2">
        <f t="shared" si="2"/>
        <v>115.98083333333335</v>
      </c>
      <c r="O51" s="11">
        <v>117.23</v>
      </c>
      <c r="P51" s="4">
        <f t="shared" si="3"/>
        <v>1.5780943444510864E-2</v>
      </c>
      <c r="Q51" s="38">
        <v>117.23</v>
      </c>
      <c r="R51" s="38">
        <v>117.23000000000002</v>
      </c>
      <c r="S51">
        <v>117.23000000000002</v>
      </c>
      <c r="T51" s="1">
        <v>117.23000000000002</v>
      </c>
      <c r="V51" s="41">
        <v>117.23000000000002</v>
      </c>
      <c r="W51" s="41">
        <v>117.23000000000002</v>
      </c>
      <c r="X51">
        <v>117.23000000000002</v>
      </c>
    </row>
    <row r="52" spans="1:24" x14ac:dyDescent="0.25">
      <c r="A52" s="8" t="s">
        <v>37</v>
      </c>
      <c r="B52" s="8">
        <v>129.83000000000001</v>
      </c>
      <c r="C52" s="8">
        <v>133.16</v>
      </c>
      <c r="D52" s="8">
        <v>133.16</v>
      </c>
      <c r="E52" s="8">
        <v>138.37</v>
      </c>
      <c r="F52" s="8">
        <v>136.32</v>
      </c>
      <c r="G52" s="8">
        <v>133.24</v>
      </c>
      <c r="H52" s="8">
        <v>133.24</v>
      </c>
      <c r="I52" s="8">
        <v>133.24</v>
      </c>
      <c r="J52" s="8">
        <v>133.24</v>
      </c>
      <c r="K52" s="8">
        <v>133.24</v>
      </c>
      <c r="L52" s="8">
        <v>133.61000000000001</v>
      </c>
      <c r="M52" s="8">
        <v>133.61000000000001</v>
      </c>
      <c r="N52" s="9">
        <f t="shared" si="2"/>
        <v>133.68833333333336</v>
      </c>
      <c r="O52" s="12">
        <v>133.61000000000001</v>
      </c>
      <c r="P52" s="10">
        <f t="shared" si="3"/>
        <v>2.8291295561709458E-2</v>
      </c>
      <c r="Q52" s="12">
        <v>132.31</v>
      </c>
      <c r="R52" s="12">
        <v>132.31</v>
      </c>
      <c r="S52" s="8">
        <v>129.51</v>
      </c>
      <c r="T52" s="8">
        <v>128.99</v>
      </c>
      <c r="U52" s="13" t="s">
        <v>106</v>
      </c>
      <c r="V52" s="9">
        <v>128.99</v>
      </c>
      <c r="W52" s="9">
        <v>128.99</v>
      </c>
      <c r="X52">
        <v>126.94</v>
      </c>
    </row>
    <row r="53" spans="1:24" x14ac:dyDescent="0.25">
      <c r="A53" s="1" t="s">
        <v>30</v>
      </c>
      <c r="B53">
        <v>125.33</v>
      </c>
      <c r="C53">
        <v>126.36</v>
      </c>
      <c r="D53">
        <v>127.38</v>
      </c>
      <c r="E53">
        <v>132.82</v>
      </c>
      <c r="F53">
        <v>132.82</v>
      </c>
      <c r="G53">
        <v>131.79</v>
      </c>
      <c r="H53">
        <v>132.82</v>
      </c>
      <c r="I53">
        <v>132.82</v>
      </c>
      <c r="J53">
        <v>130.77000000000001</v>
      </c>
      <c r="K53">
        <v>129.74</v>
      </c>
      <c r="L53">
        <v>129.74</v>
      </c>
      <c r="M53">
        <v>129.74</v>
      </c>
      <c r="N53" s="2">
        <f t="shared" si="2"/>
        <v>130.17749999999998</v>
      </c>
      <c r="O53" s="11">
        <v>129.74</v>
      </c>
      <c r="P53" s="4">
        <f t="shared" si="3"/>
        <v>3.3991059041159323E-2</v>
      </c>
      <c r="Q53" s="38">
        <v>129.74</v>
      </c>
      <c r="R53" s="38">
        <v>129.74</v>
      </c>
      <c r="S53">
        <v>129.74</v>
      </c>
      <c r="T53" s="1">
        <v>129.74</v>
      </c>
      <c r="V53" s="41">
        <v>129.74</v>
      </c>
      <c r="W53" s="41">
        <v>128.72</v>
      </c>
      <c r="X53">
        <v>127.69</v>
      </c>
    </row>
    <row r="54" spans="1:24" x14ac:dyDescent="0.25">
      <c r="A54" s="1" t="s">
        <v>43</v>
      </c>
      <c r="B54">
        <v>125.74</v>
      </c>
      <c r="C54">
        <v>126.05</v>
      </c>
      <c r="D54">
        <v>129.13</v>
      </c>
      <c r="E54">
        <v>131.9</v>
      </c>
      <c r="F54">
        <v>135.49</v>
      </c>
      <c r="G54">
        <v>137.44</v>
      </c>
      <c r="H54">
        <v>141.13</v>
      </c>
      <c r="I54">
        <v>139.9</v>
      </c>
      <c r="J54">
        <v>144.1</v>
      </c>
      <c r="K54">
        <v>136.41</v>
      </c>
      <c r="L54">
        <v>134.66999999999999</v>
      </c>
      <c r="M54">
        <v>134.36000000000001</v>
      </c>
      <c r="N54" s="2">
        <f t="shared" si="2"/>
        <v>134.69333333333336</v>
      </c>
      <c r="O54" s="11">
        <v>133.33000000000001</v>
      </c>
      <c r="P54" s="4">
        <f t="shared" si="3"/>
        <v>5.6926423160579144E-2</v>
      </c>
      <c r="Q54" s="38">
        <v>138.26000000000002</v>
      </c>
      <c r="R54" s="38">
        <v>138.36000000000001</v>
      </c>
      <c r="S54">
        <v>134.36000000000001</v>
      </c>
      <c r="T54" s="1">
        <v>132.91999999999999</v>
      </c>
      <c r="V54" s="41">
        <v>136.21</v>
      </c>
      <c r="W54" s="41">
        <v>141.13</v>
      </c>
      <c r="X54">
        <v>141.13</v>
      </c>
    </row>
    <row r="55" spans="1:24" x14ac:dyDescent="0.25">
      <c r="A55" s="1" t="s">
        <v>16</v>
      </c>
      <c r="B55">
        <v>113.29</v>
      </c>
      <c r="C55">
        <v>113.29</v>
      </c>
      <c r="D55">
        <v>113.29</v>
      </c>
      <c r="E55">
        <v>113.29</v>
      </c>
      <c r="F55">
        <v>113.29</v>
      </c>
      <c r="G55">
        <v>113.29</v>
      </c>
      <c r="H55">
        <v>113.29</v>
      </c>
      <c r="I55">
        <v>113.29</v>
      </c>
      <c r="J55">
        <v>113.29</v>
      </c>
      <c r="K55">
        <v>123.18</v>
      </c>
      <c r="L55">
        <v>123.18</v>
      </c>
      <c r="M55">
        <v>123.18</v>
      </c>
      <c r="N55" s="2">
        <f t="shared" si="2"/>
        <v>115.7625</v>
      </c>
      <c r="O55" s="11">
        <v>123.17999999999999</v>
      </c>
      <c r="P55" s="4">
        <f t="shared" si="3"/>
        <v>8.0289007955836877E-2</v>
      </c>
      <c r="Q55" s="38">
        <v>123.17999999999999</v>
      </c>
      <c r="R55" s="38">
        <v>123.17999999999999</v>
      </c>
      <c r="S55">
        <v>123.17999999999999</v>
      </c>
      <c r="T55" s="1">
        <v>123.17999999999999</v>
      </c>
      <c r="V55" s="41">
        <v>123.17999999999999</v>
      </c>
      <c r="W55" s="41">
        <v>123.17999999999999</v>
      </c>
      <c r="X55">
        <v>123.17999999999999</v>
      </c>
    </row>
    <row r="56" spans="1:24" x14ac:dyDescent="0.25">
      <c r="A56" s="1" t="s">
        <v>7</v>
      </c>
      <c r="B56">
        <v>116.82</v>
      </c>
      <c r="C56">
        <v>122.67</v>
      </c>
      <c r="D56">
        <v>123.08</v>
      </c>
      <c r="E56">
        <v>123.28</v>
      </c>
      <c r="F56">
        <v>119.69</v>
      </c>
      <c r="G56">
        <v>118.15</v>
      </c>
      <c r="H56">
        <v>114.77</v>
      </c>
      <c r="I56">
        <v>115.59</v>
      </c>
      <c r="J56">
        <v>115.49</v>
      </c>
      <c r="K56">
        <v>116.21</v>
      </c>
      <c r="L56">
        <v>118.77</v>
      </c>
      <c r="M56">
        <v>124.1</v>
      </c>
      <c r="N56" s="2">
        <f t="shared" si="2"/>
        <v>119.05166666666666</v>
      </c>
      <c r="O56" s="11">
        <v>128.62</v>
      </c>
      <c r="P56" s="4">
        <f t="shared" si="3"/>
        <v>9.1743119266055134E-2</v>
      </c>
      <c r="Q56" s="38">
        <v>130.77000000000001</v>
      </c>
      <c r="R56" s="38">
        <v>129.32999999999998</v>
      </c>
      <c r="S56">
        <v>125.33</v>
      </c>
      <c r="T56" s="1">
        <v>122.46000000000001</v>
      </c>
      <c r="V56" s="41">
        <v>119.58999999999999</v>
      </c>
      <c r="W56" s="41">
        <v>117.85000000000001</v>
      </c>
      <c r="X56">
        <v>117.95</v>
      </c>
    </row>
    <row r="57" spans="1:24" x14ac:dyDescent="0.25">
      <c r="A57" s="1" t="s">
        <v>55</v>
      </c>
      <c r="B57">
        <v>121.37</v>
      </c>
      <c r="C57">
        <v>152.35</v>
      </c>
      <c r="D57">
        <v>170.91</v>
      </c>
      <c r="E57">
        <v>149.58000000000001</v>
      </c>
      <c r="F57">
        <v>149.58000000000001</v>
      </c>
      <c r="G57">
        <v>149.58000000000001</v>
      </c>
      <c r="H57">
        <v>149.58000000000001</v>
      </c>
      <c r="I57">
        <v>149.58000000000001</v>
      </c>
      <c r="J57">
        <v>149.58000000000001</v>
      </c>
      <c r="K57">
        <v>149.58000000000001</v>
      </c>
      <c r="L57">
        <v>149.58000000000001</v>
      </c>
      <c r="M57">
        <v>149.58000000000001</v>
      </c>
      <c r="N57" s="2">
        <f t="shared" si="2"/>
        <v>149.23749999999998</v>
      </c>
      <c r="O57" s="11">
        <v>149.58000000000001</v>
      </c>
      <c r="P57" s="4">
        <f t="shared" si="3"/>
        <v>0.1885947319160316</v>
      </c>
      <c r="Q57" s="38">
        <v>133.17000000000002</v>
      </c>
      <c r="R57" s="38">
        <v>133.17000000000002</v>
      </c>
      <c r="S57">
        <v>133.17000000000002</v>
      </c>
      <c r="T57" s="1">
        <v>133.17000000000002</v>
      </c>
      <c r="V57" s="41">
        <v>133.17000000000002</v>
      </c>
      <c r="W57" s="41">
        <v>133.17000000000002</v>
      </c>
      <c r="X57">
        <v>144.45000000000002</v>
      </c>
    </row>
  </sheetData>
  <phoneticPr fontId="3" type="noConversion"/>
  <printOptions gridLines="1"/>
  <pageMargins left="0.34" right="0.35" top="0.36" bottom="0.28000000000000003" header="0.5" footer="0.5"/>
  <pageSetup scale="76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M41"/>
  <sheetViews>
    <sheetView topLeftCell="A16" workbookViewId="0">
      <selection activeCell="AA27" sqref="AA27"/>
    </sheetView>
  </sheetViews>
  <sheetFormatPr defaultRowHeight="13.2" x14ac:dyDescent="0.25"/>
  <cols>
    <col min="1" max="1" width="20.5546875" bestFit="1" customWidth="1"/>
    <col min="4" max="14" width="0" hidden="1" customWidth="1"/>
    <col min="16" max="16" width="0" style="19" hidden="1" customWidth="1"/>
    <col min="23" max="23" width="9.109375" style="19"/>
    <col min="26" max="26" width="0" hidden="1" customWidth="1"/>
  </cols>
  <sheetData>
    <row r="1" spans="1:39" x14ac:dyDescent="0.25">
      <c r="A1" s="21"/>
      <c r="B1" s="21"/>
      <c r="C1" s="33" t="s">
        <v>100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6"/>
      <c r="P1" s="35"/>
      <c r="Q1" s="36"/>
      <c r="R1" s="36"/>
      <c r="W1" s="35"/>
      <c r="X1" s="36"/>
      <c r="Y1" s="36"/>
      <c r="Z1" s="34"/>
      <c r="AA1" s="36"/>
      <c r="AB1" s="36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x14ac:dyDescent="0.25">
      <c r="A2" s="26" t="s">
        <v>59</v>
      </c>
      <c r="B2" s="26"/>
      <c r="C2" s="22">
        <v>40179</v>
      </c>
      <c r="D2" s="22">
        <v>40210</v>
      </c>
      <c r="E2" s="22">
        <v>40238</v>
      </c>
      <c r="F2" s="22">
        <v>40269</v>
      </c>
      <c r="G2" s="22">
        <v>40299</v>
      </c>
      <c r="H2" s="22">
        <v>40330</v>
      </c>
      <c r="I2" s="22">
        <v>40360</v>
      </c>
      <c r="J2" s="22">
        <v>40391</v>
      </c>
      <c r="K2" s="22">
        <v>40422</v>
      </c>
      <c r="L2" s="22">
        <v>40452</v>
      </c>
      <c r="M2" s="22">
        <v>40483</v>
      </c>
      <c r="N2" s="22">
        <v>40513</v>
      </c>
      <c r="O2" s="22">
        <v>40544</v>
      </c>
      <c r="P2" s="23" t="s">
        <v>103</v>
      </c>
      <c r="Q2" s="22">
        <v>40585</v>
      </c>
      <c r="R2" s="22">
        <v>40613</v>
      </c>
      <c r="S2" s="22">
        <v>40644</v>
      </c>
      <c r="T2" s="22">
        <v>40674</v>
      </c>
      <c r="U2" s="22">
        <v>40705</v>
      </c>
      <c r="V2" s="22">
        <v>40735</v>
      </c>
      <c r="W2" s="22">
        <v>40766</v>
      </c>
      <c r="X2" s="22">
        <v>40797</v>
      </c>
      <c r="Y2" s="22"/>
      <c r="Z2" s="23"/>
      <c r="AA2" s="22"/>
      <c r="AB2" s="22"/>
      <c r="AC2" s="22"/>
      <c r="AD2" s="22"/>
      <c r="AE2" s="22"/>
      <c r="AF2" s="22"/>
      <c r="AG2" s="21"/>
      <c r="AH2" s="21"/>
      <c r="AI2" s="21"/>
      <c r="AJ2" s="21"/>
      <c r="AK2" s="21"/>
      <c r="AL2" s="21"/>
      <c r="AM2" s="21"/>
    </row>
    <row r="3" spans="1:39" x14ac:dyDescent="0.25">
      <c r="A3" s="27" t="s">
        <v>60</v>
      </c>
      <c r="B3" s="27"/>
      <c r="C3" s="27">
        <v>100</v>
      </c>
      <c r="D3" s="21">
        <v>100</v>
      </c>
      <c r="E3" s="24">
        <v>100</v>
      </c>
      <c r="F3" s="21"/>
      <c r="G3" s="27">
        <v>100</v>
      </c>
      <c r="H3" s="21"/>
      <c r="I3" s="21"/>
      <c r="J3" s="24">
        <v>100</v>
      </c>
      <c r="K3" s="21"/>
      <c r="L3" s="21"/>
      <c r="M3" s="21"/>
      <c r="N3" s="27"/>
      <c r="O3" s="27">
        <v>100</v>
      </c>
      <c r="P3" s="25">
        <f t="shared" ref="P3:P35" si="0">(O3-C3)</f>
        <v>0</v>
      </c>
      <c r="Q3" s="27">
        <v>100</v>
      </c>
      <c r="R3" s="27">
        <v>100</v>
      </c>
      <c r="S3" s="27">
        <v>100</v>
      </c>
      <c r="T3" s="27">
        <v>100</v>
      </c>
      <c r="U3" s="27">
        <v>100</v>
      </c>
      <c r="V3" s="27">
        <v>100</v>
      </c>
      <c r="W3" s="25">
        <v>100</v>
      </c>
      <c r="X3" s="24">
        <v>100</v>
      </c>
      <c r="Y3" s="24"/>
      <c r="Z3" s="24"/>
      <c r="AA3" s="24"/>
      <c r="AB3" s="24"/>
      <c r="AC3" s="24"/>
      <c r="AD3" s="24"/>
      <c r="AE3" s="42"/>
      <c r="AF3" s="42"/>
      <c r="AG3" s="21"/>
      <c r="AH3" s="21"/>
      <c r="AI3" s="21"/>
      <c r="AJ3" s="21"/>
      <c r="AK3" s="21"/>
      <c r="AL3" s="21"/>
      <c r="AM3" s="21"/>
    </row>
    <row r="4" spans="1:39" x14ac:dyDescent="0.25">
      <c r="A4" s="27" t="s">
        <v>61</v>
      </c>
      <c r="B4" s="27"/>
      <c r="C4" s="27">
        <v>68.52</v>
      </c>
      <c r="D4" s="21">
        <v>68.52</v>
      </c>
      <c r="E4" s="24">
        <v>68.52</v>
      </c>
      <c r="F4" s="21"/>
      <c r="G4" s="27">
        <v>68.52</v>
      </c>
      <c r="H4" s="21"/>
      <c r="I4" s="21"/>
      <c r="J4" s="24">
        <v>68.52</v>
      </c>
      <c r="K4" s="21"/>
      <c r="L4" s="21"/>
      <c r="M4" s="21"/>
      <c r="N4" s="27"/>
      <c r="O4" s="27">
        <v>68.52</v>
      </c>
      <c r="P4" s="25">
        <f t="shared" si="0"/>
        <v>0</v>
      </c>
      <c r="Q4" s="27">
        <v>68.52</v>
      </c>
      <c r="R4" s="27">
        <v>68.52</v>
      </c>
      <c r="S4" s="27">
        <v>68.52</v>
      </c>
      <c r="T4" s="27">
        <v>68.52</v>
      </c>
      <c r="U4" s="27">
        <v>68.52</v>
      </c>
      <c r="V4" s="27">
        <v>68.52</v>
      </c>
      <c r="W4" s="25">
        <v>68.52</v>
      </c>
      <c r="X4" s="24">
        <v>68.52</v>
      </c>
      <c r="Y4" s="24"/>
      <c r="Z4" s="24"/>
      <c r="AA4" s="24"/>
      <c r="AB4" s="24"/>
      <c r="AC4" s="24"/>
      <c r="AD4" s="24"/>
      <c r="AE4" s="42"/>
      <c r="AF4" s="42"/>
      <c r="AG4" s="21"/>
      <c r="AH4" s="21"/>
      <c r="AI4" s="21"/>
      <c r="AJ4" s="21"/>
      <c r="AK4" s="21"/>
      <c r="AL4" s="21"/>
      <c r="AM4" s="21"/>
    </row>
    <row r="5" spans="1:39" x14ac:dyDescent="0.25">
      <c r="A5" s="27" t="s">
        <v>62</v>
      </c>
      <c r="B5" s="27"/>
      <c r="C5" s="27">
        <v>131.71</v>
      </c>
      <c r="D5" s="21">
        <v>131.71</v>
      </c>
      <c r="E5" s="24">
        <v>131.71</v>
      </c>
      <c r="F5" s="21"/>
      <c r="G5" s="27">
        <v>131.71</v>
      </c>
      <c r="H5" s="21"/>
      <c r="I5" s="21"/>
      <c r="J5" s="24">
        <v>131.71</v>
      </c>
      <c r="K5" s="21"/>
      <c r="L5" s="21"/>
      <c r="M5" s="21"/>
      <c r="N5" s="27"/>
      <c r="O5" s="27">
        <v>131.71</v>
      </c>
      <c r="P5" s="25">
        <f t="shared" si="0"/>
        <v>0</v>
      </c>
      <c r="Q5" s="27">
        <v>131.71</v>
      </c>
      <c r="R5" s="27">
        <v>131.71</v>
      </c>
      <c r="S5" s="27">
        <v>131.71</v>
      </c>
      <c r="T5" s="27">
        <v>131.71</v>
      </c>
      <c r="U5" s="27">
        <v>131.71</v>
      </c>
      <c r="V5" s="27">
        <v>131.71</v>
      </c>
      <c r="W5" s="25">
        <v>131.71</v>
      </c>
      <c r="X5" s="24">
        <v>131.71</v>
      </c>
      <c r="Y5" s="24"/>
      <c r="Z5" s="24"/>
      <c r="AA5" s="24"/>
      <c r="AB5" s="24"/>
      <c r="AC5" s="24"/>
      <c r="AD5" s="24"/>
      <c r="AE5" s="42"/>
      <c r="AF5" s="42"/>
      <c r="AG5" s="21"/>
      <c r="AH5" s="21"/>
      <c r="AI5" s="21"/>
      <c r="AJ5" s="21"/>
      <c r="AK5" s="21"/>
      <c r="AL5" s="21"/>
      <c r="AM5" s="21"/>
    </row>
    <row r="6" spans="1:39" x14ac:dyDescent="0.25">
      <c r="A6" s="27" t="s">
        <v>63</v>
      </c>
      <c r="B6" s="27" t="s">
        <v>64</v>
      </c>
      <c r="C6" s="27">
        <v>98.05</v>
      </c>
      <c r="D6" s="21">
        <v>98.05</v>
      </c>
      <c r="E6" s="24">
        <v>98.05</v>
      </c>
      <c r="F6" s="21"/>
      <c r="G6" s="27">
        <v>98.05</v>
      </c>
      <c r="H6" s="21"/>
      <c r="I6" s="21"/>
      <c r="J6" s="24">
        <v>98.05</v>
      </c>
      <c r="K6" s="21"/>
      <c r="L6" s="21"/>
      <c r="M6" s="21"/>
      <c r="N6" s="27"/>
      <c r="O6" s="27">
        <v>98.05</v>
      </c>
      <c r="P6" s="25">
        <f t="shared" si="0"/>
        <v>0</v>
      </c>
      <c r="Q6" s="27">
        <v>98.05</v>
      </c>
      <c r="R6" s="27">
        <v>98.05</v>
      </c>
      <c r="S6" s="27">
        <v>98.05</v>
      </c>
      <c r="T6" s="27">
        <v>98.05</v>
      </c>
      <c r="U6" s="27">
        <v>98.05</v>
      </c>
      <c r="V6" s="27">
        <v>98.05</v>
      </c>
      <c r="W6" s="25">
        <v>98.05</v>
      </c>
      <c r="X6" s="24">
        <v>98.05</v>
      </c>
      <c r="Y6" s="24"/>
      <c r="Z6" s="24"/>
      <c r="AA6" s="24"/>
      <c r="AB6" s="24"/>
      <c r="AC6" s="24"/>
      <c r="AD6" s="24"/>
      <c r="AE6" s="42"/>
      <c r="AF6" s="42"/>
      <c r="AG6" s="21"/>
      <c r="AH6" s="21"/>
      <c r="AI6" s="21"/>
      <c r="AJ6" s="21"/>
      <c r="AK6" s="21"/>
      <c r="AL6" s="21"/>
      <c r="AM6" s="21"/>
    </row>
    <row r="7" spans="1:39" x14ac:dyDescent="0.25">
      <c r="A7" s="27" t="s">
        <v>65</v>
      </c>
      <c r="B7" s="27"/>
      <c r="C7" s="27">
        <v>90.1</v>
      </c>
      <c r="D7" s="21">
        <v>90.1</v>
      </c>
      <c r="E7" s="24">
        <v>90.1</v>
      </c>
      <c r="F7" s="21"/>
      <c r="G7" s="27">
        <v>90.1</v>
      </c>
      <c r="H7" s="21"/>
      <c r="I7" s="21"/>
      <c r="J7" s="24">
        <v>90.1</v>
      </c>
      <c r="K7" s="21"/>
      <c r="L7" s="21"/>
      <c r="M7" s="21"/>
      <c r="N7" s="27"/>
      <c r="O7" s="27">
        <v>90.1</v>
      </c>
      <c r="P7" s="25">
        <f t="shared" si="0"/>
        <v>0</v>
      </c>
      <c r="Q7" s="27">
        <v>100.1</v>
      </c>
      <c r="R7" s="27">
        <v>100.1</v>
      </c>
      <c r="S7" s="27">
        <v>100.1</v>
      </c>
      <c r="T7" s="27">
        <v>100.1</v>
      </c>
      <c r="U7" s="27">
        <v>100.1</v>
      </c>
      <c r="V7" s="27">
        <v>100.1</v>
      </c>
      <c r="W7" s="25">
        <v>100.1</v>
      </c>
      <c r="X7" s="24">
        <v>100.1</v>
      </c>
      <c r="Y7" s="24"/>
      <c r="Z7" s="24"/>
      <c r="AA7" s="24"/>
      <c r="AB7" s="24"/>
      <c r="AC7" s="24"/>
      <c r="AD7" s="24"/>
      <c r="AE7" s="42"/>
      <c r="AF7" s="42"/>
      <c r="AG7" s="21"/>
      <c r="AH7" s="21"/>
      <c r="AI7" s="21"/>
      <c r="AJ7" s="21"/>
      <c r="AK7" s="21"/>
      <c r="AL7" s="21"/>
      <c r="AM7" s="21"/>
    </row>
    <row r="8" spans="1:39" x14ac:dyDescent="0.25">
      <c r="A8" s="27" t="s">
        <v>66</v>
      </c>
      <c r="B8" s="27" t="s">
        <v>64</v>
      </c>
      <c r="C8" s="27">
        <v>93.2</v>
      </c>
      <c r="D8" s="21">
        <v>93.2</v>
      </c>
      <c r="E8" s="24">
        <v>93.2</v>
      </c>
      <c r="F8" s="21"/>
      <c r="G8" s="27">
        <v>93.2</v>
      </c>
      <c r="H8" s="21"/>
      <c r="I8" s="21"/>
      <c r="J8" s="24">
        <v>93.2</v>
      </c>
      <c r="K8" s="21"/>
      <c r="L8" s="21"/>
      <c r="M8" s="21"/>
      <c r="N8" s="27"/>
      <c r="O8" s="27">
        <v>93.2</v>
      </c>
      <c r="P8" s="25">
        <f t="shared" si="0"/>
        <v>0</v>
      </c>
      <c r="Q8" s="27">
        <v>93.2</v>
      </c>
      <c r="R8" s="27">
        <v>93.2</v>
      </c>
      <c r="S8" s="27">
        <v>93.2</v>
      </c>
      <c r="T8" s="27">
        <v>93.2</v>
      </c>
      <c r="U8" s="27">
        <v>93.2</v>
      </c>
      <c r="V8" s="27">
        <v>93.2</v>
      </c>
      <c r="W8" s="25">
        <v>93.2</v>
      </c>
      <c r="X8" s="24">
        <v>93.2</v>
      </c>
      <c r="Y8" s="24"/>
      <c r="Z8" s="24"/>
      <c r="AA8" s="24"/>
      <c r="AB8" s="24"/>
      <c r="AC8" s="24"/>
      <c r="AD8" s="24"/>
      <c r="AE8" s="42"/>
      <c r="AF8" s="42"/>
      <c r="AG8" s="21"/>
      <c r="AH8" s="21"/>
      <c r="AI8" s="21"/>
      <c r="AJ8" s="21"/>
      <c r="AK8" s="21"/>
      <c r="AL8" s="21"/>
      <c r="AM8" s="21"/>
    </row>
    <row r="9" spans="1:39" x14ac:dyDescent="0.25">
      <c r="A9" s="27" t="s">
        <v>67</v>
      </c>
      <c r="B9" s="27" t="s">
        <v>64</v>
      </c>
      <c r="C9" s="27">
        <v>90.86</v>
      </c>
      <c r="D9" s="21">
        <v>90.86</v>
      </c>
      <c r="E9" s="24">
        <v>90.86</v>
      </c>
      <c r="F9" s="21"/>
      <c r="G9" s="27">
        <v>89.56</v>
      </c>
      <c r="H9" s="21"/>
      <c r="I9" s="21"/>
      <c r="J9" s="24">
        <v>89.56</v>
      </c>
      <c r="K9" s="21"/>
      <c r="L9" s="21"/>
      <c r="M9" s="21"/>
      <c r="N9" s="27"/>
      <c r="O9" s="27">
        <v>89.56</v>
      </c>
      <c r="P9" s="25">
        <f t="shared" si="0"/>
        <v>-1.2999999999999972</v>
      </c>
      <c r="Q9" s="27">
        <v>89.56</v>
      </c>
      <c r="R9" s="27">
        <v>89.56</v>
      </c>
      <c r="S9" s="27">
        <v>89.56</v>
      </c>
      <c r="T9" s="27">
        <v>89.56</v>
      </c>
      <c r="U9" s="27">
        <v>89.56</v>
      </c>
      <c r="V9" s="27">
        <v>89.56</v>
      </c>
      <c r="W9" s="25">
        <v>89.56</v>
      </c>
      <c r="X9" s="24">
        <v>89.56</v>
      </c>
      <c r="Y9" s="24"/>
      <c r="Z9" s="24"/>
      <c r="AA9" s="24"/>
      <c r="AB9" s="24"/>
      <c r="AC9" s="24"/>
      <c r="AD9" s="24"/>
      <c r="AE9" s="42"/>
      <c r="AF9" s="42"/>
      <c r="AG9" s="21"/>
      <c r="AH9" s="21"/>
      <c r="AI9" s="21"/>
      <c r="AJ9" s="21"/>
      <c r="AK9" s="21"/>
      <c r="AL9" s="21"/>
      <c r="AM9" s="21"/>
    </row>
    <row r="10" spans="1:39" x14ac:dyDescent="0.25">
      <c r="A10" s="27" t="s">
        <v>68</v>
      </c>
      <c r="B10" s="27" t="s">
        <v>64</v>
      </c>
      <c r="C10" s="27">
        <v>95.84</v>
      </c>
      <c r="D10" s="21">
        <v>95.84</v>
      </c>
      <c r="E10" s="24">
        <v>95.84</v>
      </c>
      <c r="F10" s="21"/>
      <c r="G10" s="27">
        <v>95.84</v>
      </c>
      <c r="H10" s="21"/>
      <c r="I10" s="21"/>
      <c r="J10" s="24">
        <v>95.84</v>
      </c>
      <c r="K10" s="21"/>
      <c r="L10" s="21"/>
      <c r="M10" s="21"/>
      <c r="N10" s="27"/>
      <c r="O10" s="27">
        <v>95.84</v>
      </c>
      <c r="P10" s="25">
        <f t="shared" si="0"/>
        <v>0</v>
      </c>
      <c r="Q10" s="27">
        <v>95.84</v>
      </c>
      <c r="R10" s="27">
        <v>95.84</v>
      </c>
      <c r="S10" s="27">
        <v>95.84</v>
      </c>
      <c r="T10" s="27">
        <v>91.84</v>
      </c>
      <c r="U10" s="27">
        <v>91.84</v>
      </c>
      <c r="V10" s="27">
        <v>91.84</v>
      </c>
      <c r="W10" s="25">
        <v>91.84</v>
      </c>
      <c r="X10" s="24">
        <v>91.84</v>
      </c>
      <c r="Y10" s="24"/>
      <c r="Z10" s="24"/>
      <c r="AA10" s="24"/>
      <c r="AB10" s="24"/>
      <c r="AC10" s="24"/>
      <c r="AD10" s="24"/>
      <c r="AE10" s="42"/>
      <c r="AF10" s="42"/>
      <c r="AG10" s="21"/>
      <c r="AH10" s="21"/>
      <c r="AI10" s="21"/>
      <c r="AJ10" s="21"/>
      <c r="AK10" s="21"/>
      <c r="AL10" s="21"/>
      <c r="AM10" s="21"/>
    </row>
    <row r="11" spans="1:39" x14ac:dyDescent="0.25">
      <c r="A11" s="27" t="s">
        <v>69</v>
      </c>
      <c r="B11" s="27" t="s">
        <v>70</v>
      </c>
      <c r="C11" s="27">
        <v>74.45</v>
      </c>
      <c r="D11" s="21">
        <v>74.45</v>
      </c>
      <c r="E11" s="24">
        <v>74.45</v>
      </c>
      <c r="F11" s="21"/>
      <c r="G11" s="27">
        <v>74.45</v>
      </c>
      <c r="H11" s="21"/>
      <c r="I11" s="21"/>
      <c r="J11" s="24">
        <v>74.45</v>
      </c>
      <c r="K11" s="21"/>
      <c r="L11" s="21"/>
      <c r="M11" s="21"/>
      <c r="N11" s="27"/>
      <c r="O11" s="27">
        <v>75.95</v>
      </c>
      <c r="P11" s="25">
        <f t="shared" si="0"/>
        <v>1.5</v>
      </c>
      <c r="Q11" s="27">
        <v>75.95</v>
      </c>
      <c r="R11" s="27">
        <v>75.95</v>
      </c>
      <c r="S11" s="27">
        <v>75.95</v>
      </c>
      <c r="T11" s="27">
        <v>75.95</v>
      </c>
      <c r="U11" s="27">
        <v>75.95</v>
      </c>
      <c r="V11" s="27">
        <v>75.95</v>
      </c>
      <c r="W11" s="25">
        <v>75.95</v>
      </c>
      <c r="X11" s="24">
        <v>75.95</v>
      </c>
      <c r="Y11" s="24"/>
      <c r="Z11" s="24"/>
      <c r="AA11" s="24"/>
      <c r="AB11" s="24"/>
      <c r="AC11" s="24"/>
      <c r="AD11" s="24"/>
      <c r="AE11" s="42"/>
      <c r="AF11" s="42"/>
      <c r="AG11" s="21"/>
      <c r="AH11" s="21"/>
      <c r="AI11" s="21"/>
      <c r="AJ11" s="21"/>
      <c r="AK11" s="21"/>
      <c r="AL11" s="21"/>
      <c r="AM11" s="21"/>
    </row>
    <row r="12" spans="1:39" x14ac:dyDescent="0.25">
      <c r="A12" s="27" t="s">
        <v>71</v>
      </c>
      <c r="B12" s="27" t="s">
        <v>64</v>
      </c>
      <c r="C12" s="27">
        <v>90.5</v>
      </c>
      <c r="D12" s="21">
        <v>90.5</v>
      </c>
      <c r="E12" s="24">
        <v>90.5</v>
      </c>
      <c r="F12" s="21"/>
      <c r="G12" s="27">
        <v>90.5</v>
      </c>
      <c r="H12" s="21"/>
      <c r="I12" s="21"/>
      <c r="J12" s="24">
        <v>90.5</v>
      </c>
      <c r="K12" s="21"/>
      <c r="L12" s="21"/>
      <c r="M12" s="21"/>
      <c r="N12" s="27"/>
      <c r="O12" s="27">
        <v>90.5</v>
      </c>
      <c r="P12" s="25">
        <f t="shared" si="0"/>
        <v>0</v>
      </c>
      <c r="Q12" s="27">
        <v>90.5</v>
      </c>
      <c r="R12" s="27">
        <v>90.5</v>
      </c>
      <c r="S12" s="27">
        <v>90.5</v>
      </c>
      <c r="T12" s="27">
        <v>90.5</v>
      </c>
      <c r="U12" s="27">
        <v>90.5</v>
      </c>
      <c r="V12" s="27">
        <v>90.5</v>
      </c>
      <c r="W12" s="25">
        <v>90.5</v>
      </c>
      <c r="X12" s="24">
        <v>90.5</v>
      </c>
      <c r="Y12" s="24"/>
      <c r="Z12" s="24"/>
      <c r="AA12" s="24"/>
      <c r="AB12" s="24"/>
      <c r="AC12" s="24"/>
      <c r="AD12" s="24"/>
      <c r="AE12" s="42"/>
      <c r="AF12" s="42"/>
      <c r="AG12" s="21"/>
      <c r="AH12" s="21"/>
      <c r="AI12" s="21"/>
      <c r="AJ12" s="21"/>
      <c r="AK12" s="21"/>
      <c r="AL12" s="21"/>
      <c r="AM12" s="21"/>
    </row>
    <row r="13" spans="1:39" x14ac:dyDescent="0.25">
      <c r="A13" s="27" t="s">
        <v>72</v>
      </c>
      <c r="B13" s="27" t="s">
        <v>64</v>
      </c>
      <c r="C13" s="27">
        <v>89.5</v>
      </c>
      <c r="D13" s="21">
        <v>89.5</v>
      </c>
      <c r="E13" s="24">
        <v>89.5</v>
      </c>
      <c r="F13" s="21"/>
      <c r="G13" s="27">
        <v>89.5</v>
      </c>
      <c r="H13" s="21"/>
      <c r="I13" s="21"/>
      <c r="J13" s="24">
        <v>89.5</v>
      </c>
      <c r="K13" s="21"/>
      <c r="L13" s="21"/>
      <c r="M13" s="21"/>
      <c r="N13" s="27"/>
      <c r="O13" s="27">
        <v>89.5</v>
      </c>
      <c r="P13" s="25">
        <f t="shared" si="0"/>
        <v>0</v>
      </c>
      <c r="Q13" s="27">
        <v>89.5</v>
      </c>
      <c r="R13" s="27">
        <v>89.5</v>
      </c>
      <c r="S13" s="27">
        <v>89.5</v>
      </c>
      <c r="T13" s="27">
        <v>89.5</v>
      </c>
      <c r="U13" s="27">
        <v>89.5</v>
      </c>
      <c r="V13" s="27">
        <v>89.5</v>
      </c>
      <c r="W13" s="25">
        <v>89.5</v>
      </c>
      <c r="X13" s="24">
        <v>89.5</v>
      </c>
      <c r="Y13" s="24"/>
      <c r="Z13" s="24"/>
      <c r="AA13" s="24"/>
      <c r="AB13" s="24"/>
      <c r="AC13" s="24"/>
      <c r="AD13" s="24"/>
      <c r="AE13" s="42"/>
      <c r="AF13" s="42"/>
      <c r="AG13" s="21"/>
      <c r="AH13" s="21"/>
      <c r="AI13" s="21"/>
      <c r="AJ13" s="21"/>
      <c r="AK13" s="21"/>
      <c r="AL13" s="21"/>
      <c r="AM13" s="21"/>
    </row>
    <row r="14" spans="1:39" x14ac:dyDescent="0.25">
      <c r="A14" s="27" t="s">
        <v>73</v>
      </c>
      <c r="B14" s="27" t="s">
        <v>70</v>
      </c>
      <c r="C14" s="27">
        <v>77.599999999999994</v>
      </c>
      <c r="D14" s="21">
        <v>77.599999999999994</v>
      </c>
      <c r="E14" s="24">
        <v>77.599999999999994</v>
      </c>
      <c r="F14" s="21"/>
      <c r="G14" s="27">
        <v>77.599999999999994</v>
      </c>
      <c r="H14" s="21"/>
      <c r="I14" s="21"/>
      <c r="J14" s="24">
        <v>77.599999999999994</v>
      </c>
      <c r="K14" s="21"/>
      <c r="L14" s="21"/>
      <c r="M14" s="21"/>
      <c r="N14" s="27"/>
      <c r="O14" s="27">
        <v>77.599999999999994</v>
      </c>
      <c r="P14" s="25">
        <f t="shared" si="0"/>
        <v>0</v>
      </c>
      <c r="Q14" s="27">
        <v>77.599999999999994</v>
      </c>
      <c r="R14" s="27">
        <v>77.599999999999994</v>
      </c>
      <c r="S14" s="27">
        <v>77.599999999999994</v>
      </c>
      <c r="T14" s="27">
        <v>77.599999999999994</v>
      </c>
      <c r="U14" s="27">
        <v>77.599999999999994</v>
      </c>
      <c r="V14" s="27">
        <v>77.599999999999994</v>
      </c>
      <c r="W14" s="25">
        <v>77.599999999999994</v>
      </c>
      <c r="X14" s="24">
        <v>77.599999999999994</v>
      </c>
      <c r="Y14" s="24"/>
      <c r="Z14" s="24"/>
      <c r="AA14" s="24"/>
      <c r="AB14" s="24"/>
      <c r="AC14" s="24"/>
      <c r="AD14" s="24"/>
      <c r="AE14" s="42"/>
      <c r="AF14" s="42"/>
      <c r="AG14" s="21"/>
      <c r="AH14" s="21"/>
      <c r="AI14" s="21"/>
      <c r="AJ14" s="21"/>
      <c r="AK14" s="21"/>
      <c r="AL14" s="21"/>
      <c r="AM14" s="21"/>
    </row>
    <row r="15" spans="1:39" x14ac:dyDescent="0.25">
      <c r="A15" s="27" t="s">
        <v>74</v>
      </c>
      <c r="B15" s="27" t="s">
        <v>70</v>
      </c>
      <c r="C15" s="27">
        <v>66.3</v>
      </c>
      <c r="D15" s="21">
        <v>66.3</v>
      </c>
      <c r="E15" s="24">
        <v>66.3</v>
      </c>
      <c r="F15" s="21"/>
      <c r="G15" s="27">
        <v>66.3</v>
      </c>
      <c r="H15" s="21"/>
      <c r="I15" s="21"/>
      <c r="J15" s="24">
        <v>66.3</v>
      </c>
      <c r="K15" s="21"/>
      <c r="L15" s="21"/>
      <c r="M15" s="21"/>
      <c r="N15" s="27"/>
      <c r="O15" s="27">
        <v>69.459999999999994</v>
      </c>
      <c r="P15" s="25">
        <f t="shared" si="0"/>
        <v>3.1599999999999966</v>
      </c>
      <c r="Q15" s="27">
        <v>69.459999999999994</v>
      </c>
      <c r="R15" s="27">
        <v>69.459999999999994</v>
      </c>
      <c r="S15" s="27">
        <v>69.459999999999994</v>
      </c>
      <c r="T15" s="27">
        <v>69.459999999999994</v>
      </c>
      <c r="U15" s="27">
        <v>69.459999999999994</v>
      </c>
      <c r="V15" s="27">
        <v>69.459999999999994</v>
      </c>
      <c r="W15" s="25">
        <v>69.459999999999994</v>
      </c>
      <c r="X15" s="24">
        <v>69.459999999999994</v>
      </c>
      <c r="Y15" s="24"/>
      <c r="Z15" s="24"/>
      <c r="AA15" s="24"/>
      <c r="AB15" s="24"/>
      <c r="AC15" s="24"/>
      <c r="AD15" s="24"/>
      <c r="AE15" s="42"/>
      <c r="AF15" s="42"/>
      <c r="AG15" s="21"/>
      <c r="AH15" s="21"/>
      <c r="AI15" s="21"/>
      <c r="AJ15" s="21"/>
      <c r="AK15" s="21"/>
      <c r="AL15" s="21"/>
      <c r="AM15" s="21"/>
    </row>
    <row r="16" spans="1:39" x14ac:dyDescent="0.25">
      <c r="A16" s="27" t="s">
        <v>75</v>
      </c>
      <c r="B16" s="27" t="s">
        <v>64</v>
      </c>
      <c r="C16" s="27">
        <v>78.069999999999993</v>
      </c>
      <c r="D16" s="21">
        <v>78.069999999999993</v>
      </c>
      <c r="E16" s="24">
        <v>78.069999999999993</v>
      </c>
      <c r="F16" s="21"/>
      <c r="G16" s="27">
        <v>78.069999999999993</v>
      </c>
      <c r="H16" s="21"/>
      <c r="I16" s="21"/>
      <c r="J16" s="24">
        <v>79.069999999999993</v>
      </c>
      <c r="K16" s="21"/>
      <c r="L16" s="21"/>
      <c r="M16" s="21"/>
      <c r="N16" s="27"/>
      <c r="O16" s="27">
        <v>79.069999999999993</v>
      </c>
      <c r="P16" s="25">
        <f t="shared" si="0"/>
        <v>1</v>
      </c>
      <c r="Q16" s="27">
        <v>79.069999999999993</v>
      </c>
      <c r="R16" s="27">
        <v>79.069999999999993</v>
      </c>
      <c r="S16" s="27">
        <v>79.069999999999993</v>
      </c>
      <c r="T16" s="27">
        <v>79.069999999999993</v>
      </c>
      <c r="U16" s="27">
        <v>79.069999999999993</v>
      </c>
      <c r="V16" s="27">
        <v>79.069999999999993</v>
      </c>
      <c r="W16" s="25">
        <v>79.069999999999993</v>
      </c>
      <c r="X16" s="24">
        <v>80.069999999999993</v>
      </c>
      <c r="Y16" s="24"/>
      <c r="Z16" s="24"/>
      <c r="AA16" s="24"/>
      <c r="AB16" s="24"/>
      <c r="AC16" s="24"/>
      <c r="AD16" s="24"/>
      <c r="AE16" s="42"/>
      <c r="AF16" s="42"/>
      <c r="AG16" s="21"/>
      <c r="AH16" s="21"/>
      <c r="AI16" s="21"/>
      <c r="AJ16" s="21"/>
      <c r="AK16" s="21"/>
      <c r="AL16" s="21"/>
      <c r="AM16" s="21"/>
    </row>
    <row r="17" spans="1:39" x14ac:dyDescent="0.25">
      <c r="A17" s="27" t="s">
        <v>76</v>
      </c>
      <c r="B17" s="27" t="s">
        <v>77</v>
      </c>
      <c r="C17" s="27">
        <v>139.94999999999999</v>
      </c>
      <c r="D17" s="21">
        <v>139.94999999999999</v>
      </c>
      <c r="E17" s="24">
        <v>139.94999999999999</v>
      </c>
      <c r="F17" s="21"/>
      <c r="G17" s="27">
        <v>139.94999999999999</v>
      </c>
      <c r="H17" s="21"/>
      <c r="I17" s="21"/>
      <c r="J17" s="24">
        <v>139.94999999999999</v>
      </c>
      <c r="K17" s="21"/>
      <c r="L17" s="21"/>
      <c r="M17" s="21"/>
      <c r="N17" s="27"/>
      <c r="O17" s="27">
        <v>139.94999999999999</v>
      </c>
      <c r="P17" s="25">
        <f t="shared" si="0"/>
        <v>0</v>
      </c>
      <c r="Q17" s="27">
        <v>139.94999999999999</v>
      </c>
      <c r="R17" s="27">
        <v>139.94999999999999</v>
      </c>
      <c r="S17" s="27">
        <v>139.94999999999999</v>
      </c>
      <c r="T17" s="27">
        <v>139.94999999999999</v>
      </c>
      <c r="U17" s="27">
        <v>139.94999999999999</v>
      </c>
      <c r="V17" s="27">
        <v>139.94999999999999</v>
      </c>
      <c r="W17" s="25">
        <v>139.94999999999999</v>
      </c>
      <c r="X17" s="24">
        <v>139.94999999999999</v>
      </c>
      <c r="Y17" s="24"/>
      <c r="Z17" s="24"/>
      <c r="AA17" s="24"/>
      <c r="AB17" s="24"/>
      <c r="AC17" s="24"/>
      <c r="AD17" s="24"/>
      <c r="AE17" s="42"/>
      <c r="AF17" s="42"/>
      <c r="AG17" s="21"/>
      <c r="AH17" s="21"/>
      <c r="AI17" s="21"/>
      <c r="AJ17" s="21"/>
      <c r="AK17" s="21"/>
      <c r="AL17" s="21"/>
      <c r="AM17" s="21"/>
    </row>
    <row r="18" spans="1:39" x14ac:dyDescent="0.25">
      <c r="A18" s="27" t="s">
        <v>78</v>
      </c>
      <c r="B18" s="27" t="s">
        <v>77</v>
      </c>
      <c r="C18" s="27">
        <v>133.27000000000001</v>
      </c>
      <c r="D18" s="21">
        <v>133.27000000000001</v>
      </c>
      <c r="E18" s="24">
        <v>133.27000000000001</v>
      </c>
      <c r="F18" s="21"/>
      <c r="G18" s="27">
        <v>133.27000000000001</v>
      </c>
      <c r="H18" s="21"/>
      <c r="I18" s="21"/>
      <c r="J18" s="24">
        <v>133.27000000000001</v>
      </c>
      <c r="K18" s="21"/>
      <c r="L18" s="21"/>
      <c r="M18" s="21"/>
      <c r="N18" s="27"/>
      <c r="O18" s="27">
        <v>133.27000000000001</v>
      </c>
      <c r="P18" s="25">
        <f t="shared" si="0"/>
        <v>0</v>
      </c>
      <c r="Q18" s="27">
        <v>133.27000000000001</v>
      </c>
      <c r="R18" s="27">
        <v>133.27000000000001</v>
      </c>
      <c r="S18" s="27">
        <v>133.27000000000001</v>
      </c>
      <c r="T18" s="27">
        <v>133.27000000000001</v>
      </c>
      <c r="U18" s="27">
        <v>133.27000000000001</v>
      </c>
      <c r="V18" s="27">
        <v>133.27000000000001</v>
      </c>
      <c r="W18" s="25">
        <v>133.27000000000001</v>
      </c>
      <c r="X18" s="24">
        <v>133.27000000000001</v>
      </c>
      <c r="Y18" s="24"/>
      <c r="Z18" s="24"/>
      <c r="AA18" s="24"/>
      <c r="AB18" s="24"/>
      <c r="AC18" s="24"/>
      <c r="AD18" s="24"/>
      <c r="AE18" s="42"/>
      <c r="AF18" s="42"/>
      <c r="AG18" s="21"/>
      <c r="AH18" s="21"/>
      <c r="AI18" s="21"/>
      <c r="AJ18" s="21"/>
      <c r="AK18" s="21"/>
      <c r="AL18" s="21"/>
      <c r="AM18" s="21"/>
    </row>
    <row r="19" spans="1:39" x14ac:dyDescent="0.25">
      <c r="A19" s="27" t="s">
        <v>79</v>
      </c>
      <c r="B19" s="27" t="s">
        <v>77</v>
      </c>
      <c r="C19" s="27">
        <v>125</v>
      </c>
      <c r="D19" s="21">
        <v>125</v>
      </c>
      <c r="E19" s="24">
        <v>125</v>
      </c>
      <c r="F19" s="21"/>
      <c r="G19" s="27">
        <v>125</v>
      </c>
      <c r="H19" s="21"/>
      <c r="I19" s="21"/>
      <c r="J19" s="24">
        <v>125</v>
      </c>
      <c r="K19" s="21"/>
      <c r="L19" s="21"/>
      <c r="M19" s="21"/>
      <c r="N19" s="27"/>
      <c r="O19" s="27">
        <v>130.19999999999999</v>
      </c>
      <c r="P19" s="25">
        <f t="shared" si="0"/>
        <v>5.1999999999999886</v>
      </c>
      <c r="Q19" s="27">
        <v>130.19999999999999</v>
      </c>
      <c r="R19" s="27">
        <v>130.19999999999999</v>
      </c>
      <c r="S19" s="27">
        <v>127.6</v>
      </c>
      <c r="T19" s="27">
        <v>136.5</v>
      </c>
      <c r="U19" s="27">
        <v>136.5</v>
      </c>
      <c r="V19" s="27">
        <v>136.5</v>
      </c>
      <c r="W19" s="25">
        <v>136.5</v>
      </c>
      <c r="X19" s="24">
        <v>136.5</v>
      </c>
      <c r="Y19" s="24"/>
      <c r="Z19" s="24"/>
      <c r="AA19" s="24"/>
      <c r="AB19" s="24"/>
      <c r="AC19" s="24"/>
      <c r="AD19" s="24"/>
      <c r="AE19" s="42"/>
      <c r="AF19" s="42"/>
      <c r="AG19" s="21"/>
      <c r="AH19" s="21"/>
      <c r="AI19" s="21"/>
      <c r="AJ19" s="21"/>
      <c r="AK19" s="21"/>
      <c r="AL19" s="21"/>
      <c r="AM19" s="21"/>
    </row>
    <row r="20" spans="1:39" x14ac:dyDescent="0.25">
      <c r="A20" s="27" t="s">
        <v>80</v>
      </c>
      <c r="B20" s="27" t="s">
        <v>70</v>
      </c>
      <c r="C20" s="27">
        <v>59.54</v>
      </c>
      <c r="D20" s="21">
        <v>59.54</v>
      </c>
      <c r="E20" s="24">
        <v>59.54</v>
      </c>
      <c r="F20" s="21"/>
      <c r="G20" s="27">
        <v>59.54</v>
      </c>
      <c r="H20" s="21"/>
      <c r="I20" s="21"/>
      <c r="J20" s="24">
        <v>59.54</v>
      </c>
      <c r="K20" s="21"/>
      <c r="L20" s="21"/>
      <c r="M20" s="21"/>
      <c r="N20" s="27"/>
      <c r="O20" s="27">
        <v>59.52</v>
      </c>
      <c r="P20" s="25">
        <f t="shared" si="0"/>
        <v>-1.9999999999996021E-2</v>
      </c>
      <c r="Q20" s="27">
        <v>59.52</v>
      </c>
      <c r="R20" s="27">
        <v>59.52</v>
      </c>
      <c r="S20" s="27">
        <v>59.52</v>
      </c>
      <c r="T20" s="27">
        <v>59.52</v>
      </c>
      <c r="U20" s="27">
        <v>59.52</v>
      </c>
      <c r="V20" s="27">
        <v>59.52</v>
      </c>
      <c r="W20" s="25">
        <v>59.52</v>
      </c>
      <c r="X20" s="24">
        <v>59.52</v>
      </c>
      <c r="Y20" s="24"/>
      <c r="Z20" s="24"/>
      <c r="AA20" s="24"/>
      <c r="AB20" s="24"/>
      <c r="AC20" s="24"/>
      <c r="AD20" s="24"/>
      <c r="AE20" s="42"/>
      <c r="AF20" s="42"/>
      <c r="AG20" s="21"/>
      <c r="AH20" s="21"/>
      <c r="AI20" s="21"/>
      <c r="AJ20" s="21"/>
      <c r="AK20" s="21"/>
      <c r="AL20" s="21"/>
      <c r="AM20" s="21"/>
    </row>
    <row r="21" spans="1:39" x14ac:dyDescent="0.25">
      <c r="A21" s="27" t="s">
        <v>81</v>
      </c>
      <c r="B21" s="27" t="s">
        <v>64</v>
      </c>
      <c r="C21" s="27">
        <v>86.83</v>
      </c>
      <c r="D21" s="21">
        <v>86.83</v>
      </c>
      <c r="E21" s="24">
        <v>86.83</v>
      </c>
      <c r="F21" s="21"/>
      <c r="G21" s="27">
        <v>91.91</v>
      </c>
      <c r="H21" s="21"/>
      <c r="I21" s="21"/>
      <c r="J21" s="24">
        <v>91.91</v>
      </c>
      <c r="K21" s="21"/>
      <c r="L21" s="21"/>
      <c r="M21" s="21"/>
      <c r="N21" s="27"/>
      <c r="O21" s="27">
        <v>92.27</v>
      </c>
      <c r="P21" s="25">
        <f t="shared" si="0"/>
        <v>5.4399999999999977</v>
      </c>
      <c r="Q21" s="27">
        <v>92.27</v>
      </c>
      <c r="R21" s="27">
        <v>92.27</v>
      </c>
      <c r="S21" s="27">
        <v>92.27</v>
      </c>
      <c r="T21" s="27">
        <v>92.27</v>
      </c>
      <c r="U21" s="27">
        <v>92.27</v>
      </c>
      <c r="V21" s="27">
        <v>92.27</v>
      </c>
      <c r="W21" s="25">
        <v>92.27</v>
      </c>
      <c r="X21" s="24">
        <v>92.27</v>
      </c>
      <c r="Y21" s="24"/>
      <c r="Z21" s="24"/>
      <c r="AA21" s="24"/>
      <c r="AB21" s="24"/>
      <c r="AC21" s="24"/>
      <c r="AD21" s="24"/>
      <c r="AE21" s="42"/>
      <c r="AF21" s="42"/>
      <c r="AG21" s="21"/>
      <c r="AH21" s="21"/>
      <c r="AI21" s="21"/>
      <c r="AJ21" s="21"/>
      <c r="AK21" s="21"/>
      <c r="AL21" s="21"/>
      <c r="AM21" s="21"/>
    </row>
    <row r="22" spans="1:39" x14ac:dyDescent="0.25">
      <c r="A22" s="27" t="s">
        <v>82</v>
      </c>
      <c r="B22" s="27"/>
      <c r="C22" s="27">
        <v>83.3</v>
      </c>
      <c r="D22" s="21">
        <v>83.3</v>
      </c>
      <c r="E22" s="24">
        <v>83.3</v>
      </c>
      <c r="F22" s="21"/>
      <c r="G22" s="27">
        <v>83.3</v>
      </c>
      <c r="H22" s="21"/>
      <c r="I22" s="21"/>
      <c r="J22" s="24">
        <v>83.3</v>
      </c>
      <c r="K22" s="21"/>
      <c r="L22" s="21"/>
      <c r="M22" s="21"/>
      <c r="N22" s="27"/>
      <c r="O22" s="27">
        <v>83.3</v>
      </c>
      <c r="P22" s="25">
        <f t="shared" si="0"/>
        <v>0</v>
      </c>
      <c r="Q22" s="27">
        <v>83.3</v>
      </c>
      <c r="R22" s="27">
        <v>83.3</v>
      </c>
      <c r="S22" s="27">
        <v>83.3</v>
      </c>
      <c r="T22" s="27">
        <v>83.3</v>
      </c>
      <c r="U22" s="27">
        <v>83.3</v>
      </c>
      <c r="V22" s="27">
        <v>83.3</v>
      </c>
      <c r="W22" s="25">
        <v>83.3</v>
      </c>
      <c r="X22" s="24">
        <v>83.3</v>
      </c>
      <c r="Y22" s="24"/>
      <c r="Z22" s="24"/>
      <c r="AA22" s="24"/>
      <c r="AB22" s="24"/>
      <c r="AC22" s="24"/>
      <c r="AD22" s="24"/>
      <c r="AE22" s="42"/>
      <c r="AF22" s="42"/>
      <c r="AG22" s="21"/>
      <c r="AH22" s="21"/>
      <c r="AI22" s="21"/>
      <c r="AJ22" s="21"/>
      <c r="AK22" s="21"/>
      <c r="AL22" s="21"/>
      <c r="AM22" s="21"/>
    </row>
    <row r="23" spans="1:39" x14ac:dyDescent="0.25">
      <c r="A23" s="27" t="s">
        <v>83</v>
      </c>
      <c r="B23" s="27"/>
      <c r="C23" s="27">
        <v>93.11</v>
      </c>
      <c r="D23" s="21">
        <v>93.11</v>
      </c>
      <c r="E23" s="24">
        <v>46.42</v>
      </c>
      <c r="F23" s="21"/>
      <c r="G23" s="27">
        <v>46.42</v>
      </c>
      <c r="H23" s="21"/>
      <c r="I23" s="21"/>
      <c r="J23" s="24">
        <v>46.42</v>
      </c>
      <c r="K23" s="21"/>
      <c r="L23" s="21"/>
      <c r="M23" s="21"/>
      <c r="N23" s="27"/>
      <c r="O23" s="27">
        <v>47.35</v>
      </c>
      <c r="P23" s="25">
        <f t="shared" si="0"/>
        <v>-45.76</v>
      </c>
      <c r="Q23" s="27">
        <v>47.35</v>
      </c>
      <c r="R23" s="27">
        <v>47.35</v>
      </c>
      <c r="S23" s="27">
        <v>47.35</v>
      </c>
      <c r="T23" s="27">
        <v>47.35</v>
      </c>
      <c r="U23" s="27">
        <v>47.35</v>
      </c>
      <c r="V23" s="27">
        <v>47.35</v>
      </c>
      <c r="W23" s="25">
        <v>47.35</v>
      </c>
      <c r="X23" s="24">
        <v>47.35</v>
      </c>
      <c r="Y23" s="24"/>
      <c r="Z23" s="24"/>
      <c r="AA23" s="24"/>
      <c r="AB23" s="24"/>
      <c r="AC23" s="24"/>
      <c r="AD23" s="24"/>
      <c r="AE23" s="42"/>
      <c r="AF23" s="42"/>
      <c r="AG23" s="21"/>
      <c r="AH23" s="21"/>
      <c r="AI23" s="21"/>
      <c r="AJ23" s="21"/>
      <c r="AK23" s="21"/>
      <c r="AL23" s="21"/>
      <c r="AM23" s="21"/>
    </row>
    <row r="24" spans="1:39" x14ac:dyDescent="0.25">
      <c r="A24" s="27" t="s">
        <v>84</v>
      </c>
      <c r="B24" s="27" t="s">
        <v>70</v>
      </c>
      <c r="C24" s="27">
        <v>82.1</v>
      </c>
      <c r="D24" s="21">
        <v>82.1</v>
      </c>
      <c r="E24" s="24">
        <v>82.1</v>
      </c>
      <c r="F24" s="21"/>
      <c r="G24" s="27">
        <v>82.1</v>
      </c>
      <c r="H24" s="21"/>
      <c r="I24" s="21"/>
      <c r="J24" s="24">
        <v>82.1</v>
      </c>
      <c r="K24" s="21"/>
      <c r="L24" s="21"/>
      <c r="M24" s="21"/>
      <c r="N24" s="27"/>
      <c r="O24" s="27">
        <v>82.1</v>
      </c>
      <c r="P24" s="25">
        <f t="shared" si="0"/>
        <v>0</v>
      </c>
      <c r="Q24" s="27">
        <v>82.1</v>
      </c>
      <c r="R24" s="27">
        <v>82.1</v>
      </c>
      <c r="S24" s="27">
        <v>82.1</v>
      </c>
      <c r="T24" s="27">
        <v>82.1</v>
      </c>
      <c r="U24" s="27">
        <v>82.1</v>
      </c>
      <c r="V24" s="27">
        <v>82.1</v>
      </c>
      <c r="W24" s="25">
        <v>82.1</v>
      </c>
      <c r="X24" s="24">
        <v>82.1</v>
      </c>
      <c r="Y24" s="24"/>
      <c r="Z24" s="24"/>
      <c r="AA24" s="24"/>
      <c r="AB24" s="24"/>
      <c r="AC24" s="24"/>
      <c r="AD24" s="24"/>
      <c r="AE24" s="42"/>
      <c r="AF24" s="42"/>
      <c r="AG24" s="21"/>
      <c r="AH24" s="21"/>
      <c r="AI24" s="21"/>
      <c r="AJ24" s="21"/>
      <c r="AK24" s="21"/>
      <c r="AL24" s="21"/>
      <c r="AM24" s="21"/>
    </row>
    <row r="25" spans="1:39" x14ac:dyDescent="0.25">
      <c r="A25" s="27" t="s">
        <v>85</v>
      </c>
      <c r="B25" s="27" t="s">
        <v>64</v>
      </c>
      <c r="C25" s="27">
        <v>81</v>
      </c>
      <c r="D25" s="21">
        <v>81</v>
      </c>
      <c r="E25" s="24">
        <v>81</v>
      </c>
      <c r="F25" s="21"/>
      <c r="G25" s="27">
        <v>81</v>
      </c>
      <c r="H25" s="21"/>
      <c r="I25" s="21"/>
      <c r="J25" s="24">
        <v>107.5</v>
      </c>
      <c r="K25" s="21"/>
      <c r="L25" s="21"/>
      <c r="M25" s="21"/>
      <c r="N25" s="27"/>
      <c r="O25" s="27">
        <v>107.5</v>
      </c>
      <c r="P25" s="25">
        <f t="shared" si="0"/>
        <v>26.5</v>
      </c>
      <c r="Q25" s="27">
        <v>107.5</v>
      </c>
      <c r="R25" s="27">
        <v>107.5</v>
      </c>
      <c r="S25" s="27">
        <v>107.5</v>
      </c>
      <c r="T25" s="27">
        <v>107.5</v>
      </c>
      <c r="U25" s="27">
        <v>107.5</v>
      </c>
      <c r="V25" s="27">
        <v>107.5</v>
      </c>
      <c r="W25" s="25">
        <v>107.5</v>
      </c>
      <c r="X25" s="24">
        <v>107.5</v>
      </c>
      <c r="Y25" s="24"/>
      <c r="Z25" s="24"/>
      <c r="AA25" s="24"/>
      <c r="AB25" s="24"/>
      <c r="AC25" s="24"/>
      <c r="AD25" s="24"/>
      <c r="AE25" s="42"/>
      <c r="AF25" s="42"/>
      <c r="AG25" s="21"/>
      <c r="AH25" s="21"/>
      <c r="AI25" s="21"/>
      <c r="AJ25" s="21"/>
      <c r="AK25" s="21"/>
      <c r="AL25" s="21"/>
      <c r="AM25" s="21"/>
    </row>
    <row r="26" spans="1:39" x14ac:dyDescent="0.25">
      <c r="A26" s="27" t="s">
        <v>86</v>
      </c>
      <c r="B26" s="27" t="s">
        <v>64</v>
      </c>
      <c r="C26" s="27">
        <v>84.63</v>
      </c>
      <c r="D26" s="21">
        <v>84.63</v>
      </c>
      <c r="E26" s="24">
        <v>84.63</v>
      </c>
      <c r="F26" s="21"/>
      <c r="G26" s="27">
        <v>84.63</v>
      </c>
      <c r="H26" s="21"/>
      <c r="I26" s="21"/>
      <c r="J26" s="24">
        <v>84.63</v>
      </c>
      <c r="K26" s="21"/>
      <c r="L26" s="21"/>
      <c r="M26" s="21"/>
      <c r="N26" s="27"/>
      <c r="O26" s="27">
        <v>84.63</v>
      </c>
      <c r="P26" s="25">
        <f t="shared" si="0"/>
        <v>0</v>
      </c>
      <c r="Q26" s="27">
        <v>84.63</v>
      </c>
      <c r="R26" s="27">
        <v>84.63</v>
      </c>
      <c r="S26" s="27">
        <v>84.63</v>
      </c>
      <c r="T26" s="27">
        <v>84.63</v>
      </c>
      <c r="U26" s="27">
        <v>84.63</v>
      </c>
      <c r="V26" s="27">
        <v>84.63</v>
      </c>
      <c r="W26" s="25">
        <v>84.63</v>
      </c>
      <c r="X26" s="24">
        <v>84.63</v>
      </c>
      <c r="Y26" s="24"/>
      <c r="Z26" s="24"/>
      <c r="AA26" s="24"/>
      <c r="AB26" s="24"/>
      <c r="AC26" s="24"/>
      <c r="AD26" s="24"/>
      <c r="AE26" s="42"/>
      <c r="AF26" s="42"/>
      <c r="AG26" s="21"/>
      <c r="AH26" s="21"/>
      <c r="AI26" s="21"/>
      <c r="AJ26" s="21"/>
      <c r="AK26" s="21"/>
      <c r="AL26" s="21"/>
      <c r="AM26" s="21"/>
    </row>
    <row r="27" spans="1:39" x14ac:dyDescent="0.25">
      <c r="A27" s="27" t="s">
        <v>87</v>
      </c>
      <c r="B27" s="27" t="s">
        <v>70</v>
      </c>
      <c r="C27" s="27">
        <v>77.75</v>
      </c>
      <c r="D27" s="21">
        <v>77.75</v>
      </c>
      <c r="E27" s="24">
        <v>77.75</v>
      </c>
      <c r="F27" s="21"/>
      <c r="G27" s="27">
        <v>77.75</v>
      </c>
      <c r="H27" s="21"/>
      <c r="I27" s="21"/>
      <c r="J27" s="24">
        <v>77.75</v>
      </c>
      <c r="K27" s="21"/>
      <c r="L27" s="21"/>
      <c r="M27" s="21"/>
      <c r="N27" s="27"/>
      <c r="O27" s="27">
        <v>77.75</v>
      </c>
      <c r="P27" s="25">
        <f t="shared" si="0"/>
        <v>0</v>
      </c>
      <c r="Q27" s="27">
        <v>77.75</v>
      </c>
      <c r="R27" s="27">
        <v>77.75</v>
      </c>
      <c r="S27" s="27">
        <v>77.75</v>
      </c>
      <c r="T27" s="27">
        <v>77.75</v>
      </c>
      <c r="U27" s="27">
        <v>77.75</v>
      </c>
      <c r="V27" s="27">
        <v>77.75</v>
      </c>
      <c r="W27" s="25">
        <v>77.75</v>
      </c>
      <c r="X27" s="24">
        <v>77.75</v>
      </c>
      <c r="Y27" s="24"/>
      <c r="Z27" s="24"/>
      <c r="AA27" s="24"/>
      <c r="AB27" s="24"/>
      <c r="AC27" s="24"/>
      <c r="AD27" s="24"/>
      <c r="AE27" s="42"/>
      <c r="AF27" s="42"/>
      <c r="AG27" s="21"/>
      <c r="AH27" s="21"/>
      <c r="AI27" s="21"/>
      <c r="AJ27" s="21"/>
      <c r="AK27" s="21"/>
      <c r="AL27" s="21"/>
      <c r="AM27" s="21"/>
    </row>
    <row r="28" spans="1:39" x14ac:dyDescent="0.25">
      <c r="A28" s="27" t="s">
        <v>88</v>
      </c>
      <c r="B28" s="27"/>
      <c r="C28" s="27">
        <v>85.65</v>
      </c>
      <c r="D28" s="21">
        <v>85.65</v>
      </c>
      <c r="E28" s="24">
        <v>85.65</v>
      </c>
      <c r="F28" s="21"/>
      <c r="G28" s="27">
        <v>85.65</v>
      </c>
      <c r="H28" s="21"/>
      <c r="I28" s="21"/>
      <c r="J28" s="24">
        <v>85.65</v>
      </c>
      <c r="K28" s="21"/>
      <c r="L28" s="21"/>
      <c r="M28" s="21"/>
      <c r="N28" s="27"/>
      <c r="O28" s="27">
        <v>85.65</v>
      </c>
      <c r="P28" s="25">
        <f t="shared" si="0"/>
        <v>0</v>
      </c>
      <c r="Q28" s="27">
        <v>85.65</v>
      </c>
      <c r="R28" s="27">
        <v>85.65</v>
      </c>
      <c r="S28" s="27">
        <v>85.65</v>
      </c>
      <c r="T28" s="27">
        <v>85.65</v>
      </c>
      <c r="U28" s="27">
        <v>85.65</v>
      </c>
      <c r="V28" s="27">
        <v>85.65</v>
      </c>
      <c r="W28" s="25">
        <v>85.65</v>
      </c>
      <c r="X28" s="24">
        <v>85.65</v>
      </c>
      <c r="Y28" s="24"/>
      <c r="Z28" s="24"/>
      <c r="AA28" s="24"/>
      <c r="AB28" s="24"/>
      <c r="AC28" s="24"/>
      <c r="AD28" s="24"/>
      <c r="AE28" s="42"/>
      <c r="AF28" s="42"/>
      <c r="AG28" s="21"/>
      <c r="AH28" s="21"/>
      <c r="AI28" s="21"/>
      <c r="AJ28" s="21"/>
      <c r="AK28" s="21"/>
      <c r="AL28" s="21"/>
      <c r="AM28" s="21"/>
    </row>
    <row r="29" spans="1:39" x14ac:dyDescent="0.25">
      <c r="A29" s="27" t="s">
        <v>89</v>
      </c>
      <c r="B29" s="27" t="s">
        <v>70</v>
      </c>
      <c r="C29" s="27">
        <v>80.86</v>
      </c>
      <c r="D29" s="21">
        <v>80.86</v>
      </c>
      <c r="E29" s="24">
        <v>80.86</v>
      </c>
      <c r="F29" s="21"/>
      <c r="G29" s="27">
        <v>80.86</v>
      </c>
      <c r="H29" s="21"/>
      <c r="I29" s="21"/>
      <c r="J29" s="24">
        <v>80.86</v>
      </c>
      <c r="K29" s="21"/>
      <c r="L29" s="21"/>
      <c r="M29" s="21"/>
      <c r="N29" s="27"/>
      <c r="O29" s="27">
        <v>80.86</v>
      </c>
      <c r="P29" s="25">
        <f t="shared" si="0"/>
        <v>0</v>
      </c>
      <c r="Q29" s="27">
        <v>80.86</v>
      </c>
      <c r="R29" s="27">
        <v>80.86</v>
      </c>
      <c r="S29" s="27">
        <v>80.86</v>
      </c>
      <c r="T29" s="27">
        <v>80.86</v>
      </c>
      <c r="U29" s="27">
        <v>80.86</v>
      </c>
      <c r="V29" s="27">
        <v>80.86</v>
      </c>
      <c r="W29" s="25">
        <v>80.86</v>
      </c>
      <c r="X29" s="24">
        <v>80.86</v>
      </c>
      <c r="Y29" s="24"/>
      <c r="Z29" s="24"/>
      <c r="AA29" s="24"/>
      <c r="AB29" s="24"/>
      <c r="AC29" s="24"/>
      <c r="AD29" s="24"/>
      <c r="AE29" s="42"/>
      <c r="AF29" s="42"/>
      <c r="AG29" s="21"/>
      <c r="AH29" s="21"/>
      <c r="AI29" s="21"/>
      <c r="AJ29" s="21"/>
      <c r="AK29" s="21"/>
      <c r="AL29" s="21"/>
      <c r="AM29" s="21"/>
    </row>
    <row r="30" spans="1:39" x14ac:dyDescent="0.25">
      <c r="A30" s="27" t="s">
        <v>90</v>
      </c>
      <c r="B30" s="27" t="s">
        <v>64</v>
      </c>
      <c r="C30" s="28">
        <v>75.95</v>
      </c>
      <c r="D30" s="21">
        <v>75.95</v>
      </c>
      <c r="E30" s="24">
        <v>75.95</v>
      </c>
      <c r="F30" s="21"/>
      <c r="G30" s="27">
        <v>75.95</v>
      </c>
      <c r="H30" s="21"/>
      <c r="I30" s="21"/>
      <c r="J30" s="24">
        <v>75.95</v>
      </c>
      <c r="K30" s="21"/>
      <c r="L30" s="21"/>
      <c r="M30" s="21"/>
      <c r="N30" s="27"/>
      <c r="O30" s="27">
        <v>75.95</v>
      </c>
      <c r="P30" s="25">
        <f t="shared" si="0"/>
        <v>0</v>
      </c>
      <c r="Q30" s="27">
        <v>75.95</v>
      </c>
      <c r="R30" s="27">
        <v>75.95</v>
      </c>
      <c r="S30" s="27">
        <v>75.95</v>
      </c>
      <c r="T30" s="27">
        <v>75.95</v>
      </c>
      <c r="U30" s="27">
        <v>75.95</v>
      </c>
      <c r="V30" s="27">
        <v>75.95</v>
      </c>
      <c r="W30" s="25">
        <v>75.95</v>
      </c>
      <c r="X30" s="24">
        <v>75.95</v>
      </c>
      <c r="Y30" s="24"/>
      <c r="Z30" s="24"/>
      <c r="AA30" s="24"/>
      <c r="AB30" s="24"/>
      <c r="AC30" s="24"/>
      <c r="AD30" s="24"/>
      <c r="AE30" s="42"/>
      <c r="AF30" s="42"/>
      <c r="AG30" s="21"/>
      <c r="AH30" s="21"/>
      <c r="AI30" s="21"/>
      <c r="AJ30" s="21"/>
      <c r="AK30" s="21"/>
      <c r="AL30" s="21"/>
      <c r="AM30" s="21"/>
    </row>
    <row r="31" spans="1:39" x14ac:dyDescent="0.25">
      <c r="A31" s="27" t="s">
        <v>91</v>
      </c>
      <c r="B31" s="27" t="s">
        <v>70</v>
      </c>
      <c r="C31" s="27">
        <v>64.8</v>
      </c>
      <c r="D31" s="21">
        <v>64.8</v>
      </c>
      <c r="E31" s="24">
        <v>64.8</v>
      </c>
      <c r="F31" s="21"/>
      <c r="G31" s="27">
        <v>64.8</v>
      </c>
      <c r="H31" s="21"/>
      <c r="I31" s="21"/>
      <c r="J31" s="24">
        <v>64.8</v>
      </c>
      <c r="K31" s="21"/>
      <c r="L31" s="21"/>
      <c r="M31" s="21"/>
      <c r="N31" s="27"/>
      <c r="O31" s="27">
        <v>65.510000000000005</v>
      </c>
      <c r="P31" s="25">
        <f t="shared" si="0"/>
        <v>0.71000000000000796</v>
      </c>
      <c r="Q31" s="27">
        <v>65.510000000000005</v>
      </c>
      <c r="R31" s="27">
        <v>65.510000000000005</v>
      </c>
      <c r="S31" s="27">
        <v>65.510000000000005</v>
      </c>
      <c r="T31" s="27">
        <v>65.510000000000005</v>
      </c>
      <c r="U31" s="27">
        <v>65.510000000000005</v>
      </c>
      <c r="V31" s="27">
        <v>65.510000000000005</v>
      </c>
      <c r="W31" s="25">
        <v>65.510000000000005</v>
      </c>
      <c r="X31" s="24">
        <v>65.510000000000005</v>
      </c>
      <c r="Y31" s="24"/>
      <c r="Z31" s="24"/>
      <c r="AA31" s="24"/>
      <c r="AB31" s="24"/>
      <c r="AC31" s="24"/>
      <c r="AD31" s="24"/>
      <c r="AE31" s="42"/>
      <c r="AF31" s="42"/>
      <c r="AG31" s="21"/>
      <c r="AH31" s="21"/>
      <c r="AI31" s="21"/>
      <c r="AJ31" s="21"/>
      <c r="AK31" s="21"/>
      <c r="AL31" s="21"/>
      <c r="AM31" s="21"/>
    </row>
    <row r="32" spans="1:39" x14ac:dyDescent="0.25">
      <c r="A32" s="27" t="s">
        <v>92</v>
      </c>
      <c r="B32" s="27" t="s">
        <v>77</v>
      </c>
      <c r="C32" s="27">
        <v>51.95</v>
      </c>
      <c r="D32" s="21">
        <v>51.95</v>
      </c>
      <c r="E32" s="24">
        <v>51.95</v>
      </c>
      <c r="F32" s="21"/>
      <c r="G32" s="27">
        <v>51.95</v>
      </c>
      <c r="H32" s="21"/>
      <c r="I32" s="21"/>
      <c r="J32" s="24">
        <v>51.95</v>
      </c>
      <c r="K32" s="21"/>
      <c r="L32" s="21"/>
      <c r="M32" s="21"/>
      <c r="N32" s="27"/>
      <c r="O32" s="27">
        <v>53.14</v>
      </c>
      <c r="P32" s="25">
        <f t="shared" si="0"/>
        <v>1.1899999999999977</v>
      </c>
      <c r="Q32" s="27">
        <v>53.14</v>
      </c>
      <c r="R32" s="27">
        <v>53.14</v>
      </c>
      <c r="S32" s="27">
        <v>53.14</v>
      </c>
      <c r="T32" s="27">
        <v>53.14</v>
      </c>
      <c r="U32" s="27">
        <v>53.14</v>
      </c>
      <c r="V32" s="27">
        <v>53.14</v>
      </c>
      <c r="W32" s="25">
        <v>53.14</v>
      </c>
      <c r="X32" s="24">
        <v>53.14</v>
      </c>
      <c r="Y32" s="24"/>
      <c r="Z32" s="24"/>
      <c r="AA32" s="24"/>
      <c r="AB32" s="24"/>
      <c r="AC32" s="24"/>
      <c r="AD32" s="24"/>
      <c r="AE32" s="42"/>
      <c r="AF32" s="42"/>
      <c r="AG32" s="21"/>
      <c r="AH32" s="21"/>
      <c r="AI32" s="21"/>
      <c r="AJ32" s="21"/>
      <c r="AK32" s="21"/>
      <c r="AL32" s="21"/>
      <c r="AM32" s="21"/>
    </row>
    <row r="33" spans="1:39" x14ac:dyDescent="0.25">
      <c r="A33" s="27" t="s">
        <v>93</v>
      </c>
      <c r="B33" s="27"/>
      <c r="C33" s="27">
        <v>85.62</v>
      </c>
      <c r="D33" s="21">
        <v>85.62</v>
      </c>
      <c r="E33" s="24">
        <v>85.62</v>
      </c>
      <c r="F33" s="21"/>
      <c r="G33" s="27">
        <v>85.62</v>
      </c>
      <c r="H33" s="21"/>
      <c r="I33" s="21"/>
      <c r="J33" s="24">
        <v>85.62</v>
      </c>
      <c r="K33" s="21"/>
      <c r="L33" s="21"/>
      <c r="M33" s="21"/>
      <c r="N33" s="27"/>
      <c r="O33" s="27">
        <v>85.62</v>
      </c>
      <c r="P33" s="25">
        <f t="shared" si="0"/>
        <v>0</v>
      </c>
      <c r="Q33" s="27">
        <v>85.62</v>
      </c>
      <c r="R33" s="27">
        <v>85.62</v>
      </c>
      <c r="S33" s="27">
        <v>85.62</v>
      </c>
      <c r="T33" s="27">
        <v>85.62</v>
      </c>
      <c r="U33" s="27">
        <v>85.62</v>
      </c>
      <c r="V33" s="27">
        <v>85.62</v>
      </c>
      <c r="W33" s="25">
        <v>85.62</v>
      </c>
      <c r="X33" s="24">
        <v>85.62</v>
      </c>
      <c r="Y33" s="24"/>
      <c r="Z33" s="24"/>
      <c r="AA33" s="24"/>
      <c r="AB33" s="24"/>
      <c r="AC33" s="24"/>
      <c r="AD33" s="24"/>
      <c r="AE33" s="42"/>
      <c r="AF33" s="42"/>
      <c r="AG33" s="21"/>
      <c r="AH33" s="21"/>
      <c r="AI33" s="21"/>
      <c r="AJ33" s="21"/>
      <c r="AK33" s="21"/>
      <c r="AL33" s="21"/>
      <c r="AM33" s="21"/>
    </row>
    <row r="34" spans="1:39" x14ac:dyDescent="0.25">
      <c r="A34" s="27" t="s">
        <v>94</v>
      </c>
      <c r="B34" s="27"/>
      <c r="C34" s="27">
        <v>89.84</v>
      </c>
      <c r="D34" s="21">
        <v>89.84</v>
      </c>
      <c r="E34" s="24">
        <v>89.84</v>
      </c>
      <c r="F34" s="21"/>
      <c r="G34" s="27">
        <v>89.84</v>
      </c>
      <c r="H34" s="21"/>
      <c r="I34" s="21"/>
      <c r="J34" s="24">
        <v>89.84</v>
      </c>
      <c r="K34" s="21"/>
      <c r="L34" s="21"/>
      <c r="M34" s="21"/>
      <c r="N34" s="27"/>
      <c r="O34" s="27">
        <v>89.84</v>
      </c>
      <c r="P34" s="25">
        <f t="shared" si="0"/>
        <v>0</v>
      </c>
      <c r="Q34" s="27">
        <v>89.84</v>
      </c>
      <c r="R34" s="27">
        <v>89.84</v>
      </c>
      <c r="S34" s="27">
        <v>89.84</v>
      </c>
      <c r="T34" s="27">
        <v>89.84</v>
      </c>
      <c r="U34" s="27">
        <v>89.84</v>
      </c>
      <c r="V34" s="27">
        <v>89.84</v>
      </c>
      <c r="W34" s="25">
        <v>89.84</v>
      </c>
      <c r="X34" s="24">
        <v>89.84</v>
      </c>
      <c r="Y34" s="24"/>
      <c r="Z34" s="24"/>
      <c r="AA34" s="24"/>
      <c r="AB34" s="24"/>
      <c r="AC34" s="24"/>
      <c r="AD34" s="24"/>
      <c r="AE34" s="42"/>
      <c r="AF34" s="42"/>
      <c r="AG34" s="21"/>
      <c r="AH34" s="21"/>
      <c r="AI34" s="21"/>
      <c r="AJ34" s="21"/>
      <c r="AK34" s="21"/>
      <c r="AL34" s="21"/>
      <c r="AM34" s="21"/>
    </row>
    <row r="35" spans="1:39" x14ac:dyDescent="0.25">
      <c r="A35" s="27" t="s">
        <v>95</v>
      </c>
      <c r="B35" s="27"/>
      <c r="C35" s="27">
        <v>74.2</v>
      </c>
      <c r="D35" s="21">
        <v>74.2</v>
      </c>
      <c r="E35" s="24">
        <v>74.2</v>
      </c>
      <c r="F35" s="21"/>
      <c r="G35" s="27">
        <v>74.2</v>
      </c>
      <c r="H35" s="21"/>
      <c r="I35" s="21"/>
      <c r="J35" s="24">
        <v>74.2</v>
      </c>
      <c r="K35" s="21"/>
      <c r="L35" s="21"/>
      <c r="M35" s="21"/>
      <c r="N35" s="27"/>
      <c r="O35" s="27">
        <v>74.2</v>
      </c>
      <c r="P35" s="25">
        <f t="shared" si="0"/>
        <v>0</v>
      </c>
      <c r="Q35" s="27">
        <v>74.2</v>
      </c>
      <c r="R35" s="27">
        <v>74.2</v>
      </c>
      <c r="S35" s="27">
        <v>74.2</v>
      </c>
      <c r="T35" s="27">
        <v>74.2</v>
      </c>
      <c r="U35" s="27">
        <v>74.2</v>
      </c>
      <c r="V35" s="27">
        <v>74.2</v>
      </c>
      <c r="W35" s="25">
        <v>74.2</v>
      </c>
      <c r="X35" s="24">
        <v>74.2</v>
      </c>
      <c r="Y35" s="24"/>
      <c r="Z35" s="24"/>
      <c r="AA35" s="24"/>
      <c r="AB35" s="24"/>
      <c r="AC35" s="24"/>
      <c r="AD35" s="24"/>
      <c r="AE35" s="42"/>
      <c r="AF35" s="42"/>
      <c r="AG35" s="21"/>
      <c r="AH35" s="21"/>
      <c r="AI35" s="21"/>
      <c r="AJ35" s="21"/>
      <c r="AK35" s="21"/>
      <c r="AL35" s="21"/>
      <c r="AM35" s="21"/>
    </row>
    <row r="36" spans="1:39" x14ac:dyDescent="0.25">
      <c r="A36" s="29"/>
      <c r="B36" s="30"/>
      <c r="C36" s="30">
        <v>0</v>
      </c>
      <c r="D36" s="21">
        <v>0</v>
      </c>
      <c r="E36" s="24">
        <v>0</v>
      </c>
      <c r="F36" s="21"/>
      <c r="G36" s="30">
        <v>0</v>
      </c>
      <c r="H36" s="21"/>
      <c r="I36" s="21"/>
      <c r="J36" s="24">
        <v>0</v>
      </c>
      <c r="K36" s="21"/>
      <c r="L36" s="21"/>
      <c r="M36" s="21"/>
      <c r="N36" s="30"/>
      <c r="O36" s="30">
        <v>0</v>
      </c>
      <c r="P36" s="25"/>
      <c r="Q36" s="30">
        <v>0</v>
      </c>
      <c r="R36" s="30">
        <v>0</v>
      </c>
      <c r="S36" s="27"/>
      <c r="T36" s="27"/>
      <c r="U36" s="27" t="e">
        <v>#N/A</v>
      </c>
      <c r="V36" s="27" t="e">
        <v>#N/A</v>
      </c>
      <c r="W36" s="25" t="e">
        <v>#N/A</v>
      </c>
      <c r="X36" s="24">
        <v>0</v>
      </c>
      <c r="Y36" s="24"/>
      <c r="Z36" s="24"/>
      <c r="AA36" s="24"/>
      <c r="AB36" s="24"/>
      <c r="AC36" s="24"/>
      <c r="AD36" s="24"/>
      <c r="AE36" s="42"/>
      <c r="AF36" s="42"/>
      <c r="AG36" s="21"/>
      <c r="AH36" s="21"/>
      <c r="AI36" s="21"/>
      <c r="AJ36" s="21"/>
      <c r="AK36" s="21"/>
      <c r="AL36" s="21"/>
      <c r="AM36" s="21"/>
    </row>
    <row r="37" spans="1:39" x14ac:dyDescent="0.25">
      <c r="A37" s="27" t="s">
        <v>96</v>
      </c>
      <c r="B37" s="27" t="s">
        <v>70</v>
      </c>
      <c r="C37" s="27">
        <v>54.47</v>
      </c>
      <c r="D37" s="21">
        <v>54.47</v>
      </c>
      <c r="E37" s="24">
        <v>53.51</v>
      </c>
      <c r="F37" s="21"/>
      <c r="G37" s="27">
        <v>53.43</v>
      </c>
      <c r="H37" s="21"/>
      <c r="I37" s="21"/>
      <c r="J37" s="24">
        <v>54.12</v>
      </c>
      <c r="K37" s="21"/>
      <c r="L37" s="21"/>
      <c r="M37" s="21"/>
      <c r="N37" s="27"/>
      <c r="O37" s="27">
        <v>54.06</v>
      </c>
      <c r="P37" s="25">
        <f>(O37-C37)</f>
        <v>-0.40999999999999659</v>
      </c>
      <c r="Q37" s="27">
        <v>54.06</v>
      </c>
      <c r="R37" s="27">
        <v>54.53</v>
      </c>
      <c r="S37" s="27">
        <v>54.53</v>
      </c>
      <c r="T37" s="27">
        <v>54.53</v>
      </c>
      <c r="U37" s="27">
        <v>56.22</v>
      </c>
      <c r="V37" s="27">
        <v>56.22</v>
      </c>
      <c r="W37" s="25">
        <v>56.22</v>
      </c>
      <c r="X37" s="24">
        <v>56.13</v>
      </c>
      <c r="Y37" s="24"/>
      <c r="Z37" s="24"/>
      <c r="AA37" s="24"/>
      <c r="AB37" s="24"/>
      <c r="AC37" s="24"/>
      <c r="AD37" s="24"/>
      <c r="AE37" s="42"/>
      <c r="AF37" s="42"/>
      <c r="AG37" s="21"/>
      <c r="AH37" s="21"/>
      <c r="AI37" s="21"/>
      <c r="AJ37" s="21"/>
      <c r="AK37" s="21"/>
      <c r="AL37" s="21"/>
      <c r="AM37" s="21"/>
    </row>
    <row r="38" spans="1:39" x14ac:dyDescent="0.25">
      <c r="A38" s="27" t="s">
        <v>97</v>
      </c>
      <c r="B38" s="27" t="s">
        <v>70</v>
      </c>
      <c r="C38" s="27">
        <v>69.31</v>
      </c>
      <c r="D38" s="21">
        <v>69.31</v>
      </c>
      <c r="E38" s="24">
        <v>69.31</v>
      </c>
      <c r="F38" s="21"/>
      <c r="G38" s="27">
        <v>69.31</v>
      </c>
      <c r="H38" s="21"/>
      <c r="I38" s="21"/>
      <c r="J38" s="24">
        <v>69.31</v>
      </c>
      <c r="K38" s="21"/>
      <c r="L38" s="21"/>
      <c r="M38" s="21"/>
      <c r="N38" s="27"/>
      <c r="O38" s="27">
        <v>68.290000000000006</v>
      </c>
      <c r="P38" s="25">
        <f>(O38-C38)</f>
        <v>-1.019999999999996</v>
      </c>
      <c r="Q38" s="27">
        <v>68.290000000000006</v>
      </c>
      <c r="R38" s="27">
        <v>68.290000000000006</v>
      </c>
      <c r="S38" s="27">
        <v>68.290000000000006</v>
      </c>
      <c r="T38" s="27">
        <v>68.290000000000006</v>
      </c>
      <c r="U38" s="27">
        <v>68.290000000000006</v>
      </c>
      <c r="V38" s="27">
        <v>68.290000000000006</v>
      </c>
      <c r="W38" s="25">
        <v>68.290000000000006</v>
      </c>
      <c r="X38" s="24">
        <v>68.290000000000006</v>
      </c>
      <c r="Y38" s="24"/>
      <c r="Z38" s="24"/>
      <c r="AA38" s="24"/>
      <c r="AB38" s="24"/>
      <c r="AC38" s="24"/>
      <c r="AD38" s="24"/>
      <c r="AE38" s="42"/>
      <c r="AF38" s="42"/>
      <c r="AG38" s="21"/>
      <c r="AH38" s="21"/>
      <c r="AI38" s="21"/>
      <c r="AJ38" s="21"/>
      <c r="AK38" s="21"/>
      <c r="AL38" s="21"/>
      <c r="AM38" s="21"/>
    </row>
    <row r="39" spans="1:39" x14ac:dyDescent="0.25">
      <c r="A39" s="27" t="s">
        <v>98</v>
      </c>
      <c r="B39" s="27" t="s">
        <v>70</v>
      </c>
      <c r="C39" s="27">
        <v>73.56</v>
      </c>
      <c r="D39" s="21">
        <v>77.62</v>
      </c>
      <c r="E39" s="24">
        <v>77.62</v>
      </c>
      <c r="F39" s="21"/>
      <c r="G39" s="27">
        <v>77.62</v>
      </c>
      <c r="H39" s="21"/>
      <c r="I39" s="21"/>
      <c r="J39" s="24">
        <v>77.62</v>
      </c>
      <c r="K39" s="21"/>
      <c r="L39" s="21"/>
      <c r="M39" s="21"/>
      <c r="N39" s="27"/>
      <c r="O39" s="27">
        <v>71.75</v>
      </c>
      <c r="P39" s="25">
        <f>(O39-C39)</f>
        <v>-1.8100000000000023</v>
      </c>
      <c r="Q39" s="27">
        <v>71.75</v>
      </c>
      <c r="R39" s="27">
        <v>71.75</v>
      </c>
      <c r="S39" s="27">
        <v>71.75</v>
      </c>
      <c r="T39" s="27">
        <v>71.75</v>
      </c>
      <c r="U39" s="27">
        <v>71.75</v>
      </c>
      <c r="V39" s="27">
        <v>71.75</v>
      </c>
      <c r="W39" s="25">
        <v>71.75</v>
      </c>
      <c r="X39" s="24">
        <v>71.75</v>
      </c>
      <c r="Y39" s="24"/>
      <c r="Z39" s="24"/>
      <c r="AA39" s="24"/>
      <c r="AB39" s="24"/>
      <c r="AC39" s="24"/>
      <c r="AD39" s="24"/>
      <c r="AE39" s="42"/>
      <c r="AF39" s="42"/>
      <c r="AG39" s="21"/>
      <c r="AH39" s="21"/>
      <c r="AI39" s="21"/>
      <c r="AJ39" s="21"/>
      <c r="AK39" s="21"/>
      <c r="AL39" s="21"/>
      <c r="AM39" s="21"/>
    </row>
    <row r="40" spans="1:39" x14ac:dyDescent="0.25">
      <c r="A40" s="27" t="s">
        <v>99</v>
      </c>
      <c r="B40" s="27" t="s">
        <v>70</v>
      </c>
      <c r="C40" s="31">
        <v>55.45</v>
      </c>
      <c r="D40" s="21">
        <v>55.45</v>
      </c>
      <c r="E40" s="21">
        <v>55.45</v>
      </c>
      <c r="F40" s="21"/>
      <c r="G40" s="32">
        <v>55.45</v>
      </c>
      <c r="H40" s="21"/>
      <c r="I40" s="21"/>
      <c r="J40" s="21">
        <v>55.45</v>
      </c>
      <c r="K40" s="21"/>
      <c r="L40" s="21"/>
      <c r="M40" s="21"/>
      <c r="N40" s="32"/>
      <c r="O40" s="32">
        <v>55.45</v>
      </c>
      <c r="P40" s="25">
        <f>(O40-C40)</f>
        <v>0</v>
      </c>
      <c r="Q40" s="32">
        <v>55.45</v>
      </c>
      <c r="R40" s="32">
        <v>55.45</v>
      </c>
      <c r="S40" s="27">
        <v>55.45</v>
      </c>
      <c r="T40" s="27">
        <v>55.45</v>
      </c>
      <c r="U40" s="27">
        <v>55.45</v>
      </c>
      <c r="V40" s="27">
        <v>55.45</v>
      </c>
      <c r="W40" s="25">
        <v>55.45</v>
      </c>
      <c r="X40" s="24">
        <v>55.45</v>
      </c>
      <c r="Y40" s="24"/>
      <c r="Z40" s="24"/>
      <c r="AA40" s="24"/>
      <c r="AB40" s="24"/>
      <c r="AC40" s="24"/>
      <c r="AD40" s="24"/>
      <c r="AE40" s="42"/>
      <c r="AF40" s="42"/>
      <c r="AG40" s="21"/>
      <c r="AH40" s="21"/>
      <c r="AI40" s="21"/>
      <c r="AJ40" s="21"/>
      <c r="AK40" s="21"/>
      <c r="AL40" s="21"/>
      <c r="AM40" s="21"/>
    </row>
    <row r="41" spans="1:39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5"/>
      <c r="Q41" s="21"/>
      <c r="R41" s="21"/>
      <c r="W41" s="25"/>
      <c r="X41" s="21"/>
      <c r="Y41" s="21"/>
      <c r="Z41" s="21"/>
      <c r="AA41" s="21"/>
      <c r="AB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</row>
  </sheetData>
  <pageMargins left="0.48" right="0.7" top="0.75" bottom="0.75" header="0.3" footer="0.3"/>
  <pageSetup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40"/>
  <sheetViews>
    <sheetView workbookViewId="0">
      <pane xSplit="14" ySplit="2" topLeftCell="O3" activePane="bottomRight" state="frozen"/>
      <selection pane="topRight" activeCell="O1" sqref="O1"/>
      <selection pane="bottomLeft" activeCell="A3" sqref="A3"/>
      <selection pane="bottomRight" activeCell="W2" sqref="W2:X2"/>
    </sheetView>
  </sheetViews>
  <sheetFormatPr defaultRowHeight="13.2" x14ac:dyDescent="0.25"/>
  <cols>
    <col min="1" max="1" width="20.5546875" bestFit="1" customWidth="1"/>
    <col min="3" max="3" width="12" customWidth="1"/>
    <col min="4" max="14" width="0" hidden="1" customWidth="1"/>
    <col min="16" max="16" width="11.109375" style="19" hidden="1" customWidth="1"/>
  </cols>
  <sheetData>
    <row r="1" spans="1:24" x14ac:dyDescent="0.25">
      <c r="A1" s="13" t="s">
        <v>101</v>
      </c>
    </row>
    <row r="2" spans="1:24" x14ac:dyDescent="0.25">
      <c r="A2" s="14" t="s">
        <v>59</v>
      </c>
      <c r="B2" s="14"/>
      <c r="C2" s="7">
        <v>40179</v>
      </c>
      <c r="D2" s="7">
        <v>40210</v>
      </c>
      <c r="E2" s="7">
        <v>40238</v>
      </c>
      <c r="F2" s="7">
        <v>40269</v>
      </c>
      <c r="G2" s="7">
        <v>40299</v>
      </c>
      <c r="H2" s="7">
        <v>40330</v>
      </c>
      <c r="I2" s="7">
        <v>40360</v>
      </c>
      <c r="J2" s="7">
        <v>40391</v>
      </c>
      <c r="K2" s="7">
        <v>40422</v>
      </c>
      <c r="L2" s="7">
        <v>40452</v>
      </c>
      <c r="M2" s="7">
        <v>40483</v>
      </c>
      <c r="N2" s="7">
        <v>40513</v>
      </c>
      <c r="O2" s="7">
        <v>40544</v>
      </c>
      <c r="P2" s="20" t="s">
        <v>102</v>
      </c>
      <c r="Q2" s="7">
        <v>40585</v>
      </c>
      <c r="R2" s="7">
        <v>40613</v>
      </c>
      <c r="S2" s="7">
        <v>40644</v>
      </c>
      <c r="T2" s="7">
        <v>40674</v>
      </c>
      <c r="U2" s="7">
        <v>40705</v>
      </c>
      <c r="V2" s="7">
        <v>40735</v>
      </c>
      <c r="W2" s="7">
        <v>40766</v>
      </c>
      <c r="X2" s="7">
        <v>40797</v>
      </c>
    </row>
    <row r="3" spans="1:24" x14ac:dyDescent="0.25">
      <c r="A3" s="15" t="s">
        <v>60</v>
      </c>
      <c r="B3" s="15"/>
      <c r="C3" s="15">
        <v>29</v>
      </c>
      <c r="D3" s="11">
        <v>26</v>
      </c>
      <c r="E3" s="11">
        <v>25</v>
      </c>
      <c r="G3" s="11">
        <v>21</v>
      </c>
      <c r="J3" s="11">
        <v>27</v>
      </c>
      <c r="N3" s="15"/>
      <c r="O3" s="15">
        <v>25</v>
      </c>
      <c r="P3" s="15">
        <f>(O3-C3)</f>
        <v>-4</v>
      </c>
      <c r="Q3" s="15">
        <v>25</v>
      </c>
      <c r="R3" s="15">
        <v>25</v>
      </c>
      <c r="S3" s="15">
        <v>25</v>
      </c>
      <c r="T3" s="15">
        <v>25</v>
      </c>
      <c r="U3" s="43">
        <v>25</v>
      </c>
      <c r="V3" s="43">
        <v>25</v>
      </c>
      <c r="W3" s="41">
        <v>25</v>
      </c>
      <c r="X3" s="41">
        <v>25</v>
      </c>
    </row>
    <row r="4" spans="1:24" x14ac:dyDescent="0.25">
      <c r="A4" s="15" t="s">
        <v>61</v>
      </c>
      <c r="B4" s="15"/>
      <c r="C4" s="15">
        <v>67.099999999999994</v>
      </c>
      <c r="D4" s="11">
        <v>68.349999999999994</v>
      </c>
      <c r="E4" s="11">
        <v>67.540000000000006</v>
      </c>
      <c r="G4" s="11">
        <v>69.91</v>
      </c>
      <c r="J4" s="11">
        <v>69.5</v>
      </c>
      <c r="N4" s="15"/>
      <c r="O4" s="15">
        <v>67.69</v>
      </c>
      <c r="P4" s="15">
        <f t="shared" ref="P4:P40" si="0">(O4-C4)</f>
        <v>0.59000000000000341</v>
      </c>
      <c r="Q4" s="15">
        <v>67.67</v>
      </c>
      <c r="R4" s="15">
        <v>67.180000000000007</v>
      </c>
      <c r="S4" s="15">
        <v>67.709999999999994</v>
      </c>
      <c r="T4" s="15">
        <v>67.709999999999994</v>
      </c>
      <c r="U4" s="43">
        <v>68.83</v>
      </c>
      <c r="V4" s="43">
        <v>68.400000000000006</v>
      </c>
      <c r="W4" s="41">
        <v>64.3</v>
      </c>
      <c r="X4" s="41">
        <v>60.1</v>
      </c>
    </row>
    <row r="5" spans="1:24" x14ac:dyDescent="0.25">
      <c r="A5" s="15" t="s">
        <v>62</v>
      </c>
      <c r="B5" s="15"/>
      <c r="C5" s="15">
        <v>0</v>
      </c>
      <c r="D5" s="11">
        <v>0</v>
      </c>
      <c r="E5" s="11">
        <v>0</v>
      </c>
      <c r="G5" s="11">
        <v>0</v>
      </c>
      <c r="J5" s="11">
        <v>0</v>
      </c>
      <c r="N5" s="15"/>
      <c r="O5" s="15">
        <v>0</v>
      </c>
      <c r="P5" s="15">
        <f t="shared" si="0"/>
        <v>0</v>
      </c>
      <c r="Q5" s="15">
        <v>0</v>
      </c>
      <c r="R5" s="15">
        <v>0</v>
      </c>
      <c r="S5" s="15">
        <v>0</v>
      </c>
      <c r="T5" s="15">
        <v>0</v>
      </c>
      <c r="U5" s="43">
        <v>0</v>
      </c>
      <c r="V5" s="43">
        <v>0</v>
      </c>
      <c r="W5" s="41">
        <v>0</v>
      </c>
      <c r="X5" s="41">
        <v>0</v>
      </c>
    </row>
    <row r="6" spans="1:24" x14ac:dyDescent="0.25">
      <c r="A6" s="15" t="s">
        <v>63</v>
      </c>
      <c r="B6" s="15" t="s">
        <v>64</v>
      </c>
      <c r="C6" s="15">
        <v>50</v>
      </c>
      <c r="D6" s="11">
        <v>37.5</v>
      </c>
      <c r="E6" s="11">
        <v>45</v>
      </c>
      <c r="G6" s="11">
        <v>65</v>
      </c>
      <c r="J6" s="11">
        <v>52</v>
      </c>
      <c r="N6" s="15"/>
      <c r="O6" s="15">
        <v>39</v>
      </c>
      <c r="P6" s="15">
        <f t="shared" si="0"/>
        <v>-11</v>
      </c>
      <c r="Q6" s="15">
        <v>39</v>
      </c>
      <c r="R6" s="15">
        <v>39</v>
      </c>
      <c r="S6" s="15">
        <v>39</v>
      </c>
      <c r="T6" s="15">
        <v>39</v>
      </c>
      <c r="U6" s="44">
        <v>39</v>
      </c>
      <c r="V6" s="43">
        <v>37</v>
      </c>
      <c r="W6" s="41">
        <v>37</v>
      </c>
      <c r="X6" s="41">
        <v>35</v>
      </c>
    </row>
    <row r="7" spans="1:24" x14ac:dyDescent="0.25">
      <c r="A7" s="15" t="s">
        <v>65</v>
      </c>
      <c r="B7" s="15"/>
      <c r="C7" s="15">
        <v>34.1</v>
      </c>
      <c r="D7" s="11">
        <v>43.12</v>
      </c>
      <c r="E7" s="11">
        <v>42.85</v>
      </c>
      <c r="G7" s="11">
        <v>42.14</v>
      </c>
      <c r="J7" s="11">
        <v>40.36</v>
      </c>
      <c r="N7" s="15"/>
      <c r="O7" s="15">
        <v>34.590000000000003</v>
      </c>
      <c r="P7" s="15">
        <f t="shared" si="0"/>
        <v>0.49000000000000199</v>
      </c>
      <c r="Q7" s="15">
        <v>38.630000000000003</v>
      </c>
      <c r="R7" s="15">
        <v>37.54</v>
      </c>
      <c r="S7" s="15">
        <v>27.57</v>
      </c>
      <c r="T7" s="15">
        <v>32.380000000000003</v>
      </c>
      <c r="U7" s="44">
        <v>32.1</v>
      </c>
      <c r="V7" s="43">
        <v>37.340000000000003</v>
      </c>
      <c r="W7" s="41">
        <v>37.1</v>
      </c>
      <c r="X7" s="41">
        <v>36.32</v>
      </c>
    </row>
    <row r="8" spans="1:24" x14ac:dyDescent="0.25">
      <c r="A8" s="15" t="s">
        <v>66</v>
      </c>
      <c r="B8" s="15" t="s">
        <v>64</v>
      </c>
      <c r="C8" s="15">
        <v>36.07</v>
      </c>
      <c r="D8" s="11">
        <v>30.08</v>
      </c>
      <c r="E8" s="11">
        <v>30.51</v>
      </c>
      <c r="G8" s="11">
        <v>31.31</v>
      </c>
      <c r="J8" s="11">
        <v>23.04</v>
      </c>
      <c r="N8" s="15"/>
      <c r="O8" s="15">
        <v>11.99</v>
      </c>
      <c r="P8" s="15">
        <f t="shared" si="0"/>
        <v>-24.08</v>
      </c>
      <c r="Q8" s="15">
        <v>17.23</v>
      </c>
      <c r="R8" s="15">
        <v>21.07</v>
      </c>
      <c r="S8" s="15">
        <v>24.03</v>
      </c>
      <c r="T8" s="15">
        <v>24.92</v>
      </c>
      <c r="U8" s="44">
        <v>26.68</v>
      </c>
      <c r="V8" s="43">
        <v>22.1</v>
      </c>
      <c r="W8" s="41">
        <v>21.49</v>
      </c>
      <c r="X8" s="41">
        <v>17.96</v>
      </c>
    </row>
    <row r="9" spans="1:24" x14ac:dyDescent="0.25">
      <c r="A9" s="15" t="s">
        <v>67</v>
      </c>
      <c r="B9" s="15" t="s">
        <v>64</v>
      </c>
      <c r="C9" s="15">
        <v>82</v>
      </c>
      <c r="D9" s="11">
        <v>82</v>
      </c>
      <c r="E9" s="11">
        <v>82</v>
      </c>
      <c r="G9" s="11">
        <v>72</v>
      </c>
      <c r="J9" s="11">
        <v>62</v>
      </c>
      <c r="N9" s="15"/>
      <c r="O9" s="15">
        <v>37</v>
      </c>
      <c r="P9" s="15">
        <f t="shared" si="0"/>
        <v>-45</v>
      </c>
      <c r="Q9" s="15">
        <v>37</v>
      </c>
      <c r="R9" s="15">
        <v>37</v>
      </c>
      <c r="S9" s="15">
        <v>37</v>
      </c>
      <c r="T9" s="15">
        <v>37</v>
      </c>
      <c r="U9" s="43">
        <v>37</v>
      </c>
      <c r="V9" s="43">
        <v>37</v>
      </c>
      <c r="W9" s="41">
        <v>37</v>
      </c>
      <c r="X9" s="41">
        <v>37</v>
      </c>
    </row>
    <row r="10" spans="1:24" x14ac:dyDescent="0.25">
      <c r="A10" s="15" t="s">
        <v>68</v>
      </c>
      <c r="B10" s="15" t="s">
        <v>64</v>
      </c>
      <c r="C10" s="15">
        <v>50</v>
      </c>
      <c r="D10" s="11">
        <v>48</v>
      </c>
      <c r="E10" s="11">
        <v>48</v>
      </c>
      <c r="G10" s="11">
        <v>44</v>
      </c>
      <c r="J10" s="11">
        <v>44</v>
      </c>
      <c r="N10" s="15"/>
      <c r="O10" s="15">
        <v>36</v>
      </c>
      <c r="P10" s="15">
        <f t="shared" si="0"/>
        <v>-14</v>
      </c>
      <c r="Q10" s="15">
        <v>38</v>
      </c>
      <c r="R10" s="15">
        <v>38</v>
      </c>
      <c r="S10" s="15">
        <v>34</v>
      </c>
      <c r="T10" s="15">
        <v>34</v>
      </c>
      <c r="U10" s="43">
        <v>34</v>
      </c>
      <c r="V10" s="43">
        <v>34</v>
      </c>
      <c r="W10" s="41">
        <v>34</v>
      </c>
      <c r="X10" s="41">
        <v>34</v>
      </c>
    </row>
    <row r="11" spans="1:24" x14ac:dyDescent="0.25">
      <c r="A11" s="15" t="s">
        <v>69</v>
      </c>
      <c r="B11" s="15" t="s">
        <v>70</v>
      </c>
      <c r="C11" s="15">
        <v>56</v>
      </c>
      <c r="D11" s="11">
        <v>56</v>
      </c>
      <c r="E11" s="11">
        <v>56</v>
      </c>
      <c r="G11" s="11">
        <v>56</v>
      </c>
      <c r="J11" s="11">
        <v>56</v>
      </c>
      <c r="N11" s="15"/>
      <c r="O11" s="15">
        <v>52</v>
      </c>
      <c r="P11" s="15">
        <f t="shared" si="0"/>
        <v>-4</v>
      </c>
      <c r="Q11" s="15">
        <v>52</v>
      </c>
      <c r="R11" s="15">
        <v>52</v>
      </c>
      <c r="S11" s="15">
        <v>52</v>
      </c>
      <c r="T11" s="15">
        <v>52</v>
      </c>
      <c r="U11" s="43">
        <v>52</v>
      </c>
      <c r="V11" s="43">
        <v>52</v>
      </c>
      <c r="W11" s="41">
        <v>52</v>
      </c>
      <c r="X11" s="41">
        <v>52</v>
      </c>
    </row>
    <row r="12" spans="1:24" x14ac:dyDescent="0.25">
      <c r="A12" s="15" t="s">
        <v>71</v>
      </c>
      <c r="B12" s="15" t="s">
        <v>64</v>
      </c>
      <c r="C12" s="15">
        <v>32.950000000000003</v>
      </c>
      <c r="D12" s="11">
        <v>48.91</v>
      </c>
      <c r="E12" s="11">
        <v>50.66</v>
      </c>
      <c r="G12" s="11">
        <v>45.19</v>
      </c>
      <c r="J12" s="11">
        <v>34.840000000000003</v>
      </c>
      <c r="N12" s="15"/>
      <c r="O12" s="15">
        <v>33.04</v>
      </c>
      <c r="P12" s="15">
        <f t="shared" si="0"/>
        <v>8.9999999999996305E-2</v>
      </c>
      <c r="Q12" s="15">
        <v>29.14</v>
      </c>
      <c r="R12" s="15">
        <v>19.91</v>
      </c>
      <c r="S12" s="15">
        <v>39.46</v>
      </c>
      <c r="T12" s="15">
        <v>41.34</v>
      </c>
      <c r="U12" s="43">
        <v>38.17</v>
      </c>
      <c r="V12" s="43">
        <v>27.13</v>
      </c>
      <c r="W12" s="41">
        <v>25.12</v>
      </c>
      <c r="X12" s="41">
        <v>19.600000000000001</v>
      </c>
    </row>
    <row r="13" spans="1:24" x14ac:dyDescent="0.25">
      <c r="A13" s="15" t="s">
        <v>72</v>
      </c>
      <c r="B13" s="15" t="s">
        <v>64</v>
      </c>
      <c r="C13" s="15">
        <v>53.28</v>
      </c>
      <c r="D13" s="11">
        <v>59.37</v>
      </c>
      <c r="E13" s="11">
        <v>45.44</v>
      </c>
      <c r="G13" s="11">
        <v>47.73</v>
      </c>
      <c r="J13" s="11">
        <v>56.13</v>
      </c>
      <c r="N13" s="15"/>
      <c r="O13" s="15">
        <v>49.53</v>
      </c>
      <c r="P13" s="15">
        <f t="shared" si="0"/>
        <v>-3.75</v>
      </c>
      <c r="Q13" s="15">
        <v>39.58</v>
      </c>
      <c r="R13" s="15">
        <v>28.31</v>
      </c>
      <c r="S13" s="15">
        <v>35.090000000000003</v>
      </c>
      <c r="T13" s="15">
        <v>52.52</v>
      </c>
      <c r="U13" s="43">
        <v>54.94</v>
      </c>
      <c r="V13" s="43">
        <v>52.68</v>
      </c>
      <c r="W13" s="41">
        <v>42.86</v>
      </c>
      <c r="X13" s="41">
        <v>37.96</v>
      </c>
    </row>
    <row r="14" spans="1:24" x14ac:dyDescent="0.25">
      <c r="A14" s="15" t="s">
        <v>73</v>
      </c>
      <c r="B14" s="15" t="s">
        <v>70</v>
      </c>
      <c r="C14" s="15">
        <v>45.7</v>
      </c>
      <c r="D14" s="11">
        <v>45.7</v>
      </c>
      <c r="E14" s="11">
        <v>45.7</v>
      </c>
      <c r="G14" s="11">
        <v>48.95</v>
      </c>
      <c r="J14" s="11">
        <v>43.42</v>
      </c>
      <c r="N14" s="15"/>
      <c r="O14" s="15">
        <v>41.42</v>
      </c>
      <c r="P14" s="15">
        <f t="shared" si="0"/>
        <v>-4.2800000000000011</v>
      </c>
      <c r="Q14" s="15">
        <v>41.42</v>
      </c>
      <c r="R14" s="15">
        <v>41.42</v>
      </c>
      <c r="S14" s="15">
        <v>41.42</v>
      </c>
      <c r="T14" s="15">
        <v>41.42</v>
      </c>
      <c r="U14" s="43">
        <v>41.42</v>
      </c>
      <c r="V14" s="43">
        <v>41.42</v>
      </c>
      <c r="W14" s="41">
        <v>41.42</v>
      </c>
      <c r="X14" s="41">
        <v>41.42</v>
      </c>
    </row>
    <row r="15" spans="1:24" x14ac:dyDescent="0.25">
      <c r="A15" s="15" t="s">
        <v>74</v>
      </c>
      <c r="B15" s="15" t="s">
        <v>70</v>
      </c>
      <c r="C15" s="15">
        <v>44.16</v>
      </c>
      <c r="D15" s="11">
        <v>44.16</v>
      </c>
      <c r="E15" s="11">
        <v>44.16</v>
      </c>
      <c r="G15" s="11">
        <v>44.16</v>
      </c>
      <c r="J15" s="11">
        <v>44.16</v>
      </c>
      <c r="N15" s="15"/>
      <c r="O15" s="15">
        <v>50.64</v>
      </c>
      <c r="P15" s="15">
        <f t="shared" si="0"/>
        <v>6.480000000000004</v>
      </c>
      <c r="Q15" s="15">
        <v>50.64</v>
      </c>
      <c r="R15" s="15">
        <v>50.64</v>
      </c>
      <c r="S15" s="15">
        <v>50.64</v>
      </c>
      <c r="T15" s="15">
        <v>50.64</v>
      </c>
      <c r="U15" s="43">
        <v>50.64</v>
      </c>
      <c r="V15" s="43">
        <v>50.64</v>
      </c>
      <c r="W15" s="41">
        <v>50.64</v>
      </c>
      <c r="X15" s="41">
        <v>50.64</v>
      </c>
    </row>
    <row r="16" spans="1:24" x14ac:dyDescent="0.25">
      <c r="A16" s="15" t="s">
        <v>75</v>
      </c>
      <c r="B16" s="15" t="s">
        <v>64</v>
      </c>
      <c r="C16" s="15">
        <v>59.84</v>
      </c>
      <c r="D16" s="11">
        <v>59.84</v>
      </c>
      <c r="E16" s="11">
        <v>59.84</v>
      </c>
      <c r="G16" s="11">
        <v>59.84</v>
      </c>
      <c r="J16" s="11">
        <v>58.84</v>
      </c>
      <c r="N16" s="15"/>
      <c r="O16" s="15">
        <v>50.84</v>
      </c>
      <c r="P16" s="15">
        <f t="shared" si="0"/>
        <v>-9</v>
      </c>
      <c r="Q16" s="15">
        <v>50.84</v>
      </c>
      <c r="R16" s="15">
        <v>50.84</v>
      </c>
      <c r="S16" s="15">
        <v>50.84</v>
      </c>
      <c r="T16" s="15">
        <v>50.84</v>
      </c>
      <c r="U16" s="43">
        <v>50.84</v>
      </c>
      <c r="V16" s="43">
        <v>50.84</v>
      </c>
      <c r="W16" s="41">
        <v>50.84</v>
      </c>
      <c r="X16" s="41">
        <v>47.84</v>
      </c>
    </row>
    <row r="17" spans="1:24" x14ac:dyDescent="0.25">
      <c r="A17" s="15" t="s">
        <v>76</v>
      </c>
      <c r="B17" s="15" t="s">
        <v>77</v>
      </c>
      <c r="C17" s="15">
        <v>9.0500000000000007</v>
      </c>
      <c r="D17" s="11">
        <v>9.0500000000000007</v>
      </c>
      <c r="E17" s="11">
        <v>9.0500000000000007</v>
      </c>
      <c r="G17" s="11">
        <v>-2.95</v>
      </c>
      <c r="J17" s="11">
        <v>-1</v>
      </c>
      <c r="N17" s="15"/>
      <c r="O17" s="15">
        <v>-1</v>
      </c>
      <c r="P17" s="15">
        <f t="shared" si="0"/>
        <v>-10.050000000000001</v>
      </c>
      <c r="Q17" s="15">
        <v>-1</v>
      </c>
      <c r="R17" s="15">
        <v>-1</v>
      </c>
      <c r="S17" s="15">
        <v>-4.95</v>
      </c>
      <c r="T17" s="15">
        <v>-4.95</v>
      </c>
      <c r="U17" s="43">
        <v>-4.95</v>
      </c>
      <c r="V17" s="43">
        <v>-4.95</v>
      </c>
      <c r="W17" s="41">
        <v>-4.95</v>
      </c>
      <c r="X17" s="41">
        <v>-4.95</v>
      </c>
    </row>
    <row r="18" spans="1:24" x14ac:dyDescent="0.25">
      <c r="A18" s="15" t="s">
        <v>78</v>
      </c>
      <c r="B18" s="15" t="s">
        <v>77</v>
      </c>
      <c r="C18" s="15">
        <v>-7.4</v>
      </c>
      <c r="D18" s="11">
        <v>-8.75</v>
      </c>
      <c r="E18" s="11">
        <v>-9.74</v>
      </c>
      <c r="G18" s="11">
        <v>-12.43</v>
      </c>
      <c r="J18" s="11">
        <v>-20.399999999999999</v>
      </c>
      <c r="N18" s="15"/>
      <c r="O18" s="15">
        <v>-43.5</v>
      </c>
      <c r="P18" s="15">
        <f t="shared" si="0"/>
        <v>-36.1</v>
      </c>
      <c r="Q18" s="15">
        <v>-31.34</v>
      </c>
      <c r="R18" s="15">
        <v>-32.5</v>
      </c>
      <c r="S18" s="15">
        <v>-29.47</v>
      </c>
      <c r="T18" s="15">
        <v>-31.68</v>
      </c>
      <c r="U18" s="43">
        <v>-31.8</v>
      </c>
      <c r="V18" s="43">
        <v>-29.97</v>
      </c>
      <c r="W18" s="41">
        <v>-29.83</v>
      </c>
      <c r="X18" s="41">
        <v>-29.83</v>
      </c>
    </row>
    <row r="19" spans="1:24" x14ac:dyDescent="0.25">
      <c r="A19" s="15" t="s">
        <v>79</v>
      </c>
      <c r="B19" s="15" t="s">
        <v>77</v>
      </c>
      <c r="C19" s="15">
        <v>1</v>
      </c>
      <c r="D19" s="11">
        <v>1</v>
      </c>
      <c r="E19" s="11">
        <v>1</v>
      </c>
      <c r="G19" s="11">
        <v>1</v>
      </c>
      <c r="J19" s="11">
        <v>1</v>
      </c>
      <c r="N19" s="15"/>
      <c r="O19" s="15">
        <v>-10</v>
      </c>
      <c r="P19" s="15">
        <f t="shared" si="0"/>
        <v>-11</v>
      </c>
      <c r="Q19" s="15">
        <v>-10</v>
      </c>
      <c r="R19" s="15">
        <v>-10</v>
      </c>
      <c r="S19" s="15">
        <v>-10</v>
      </c>
      <c r="T19" s="15">
        <v>-10</v>
      </c>
      <c r="U19" s="43">
        <v>-10</v>
      </c>
      <c r="V19" s="43">
        <v>-10</v>
      </c>
      <c r="W19" s="41">
        <v>-10</v>
      </c>
      <c r="X19" s="41">
        <v>-10</v>
      </c>
    </row>
    <row r="20" spans="1:24" x14ac:dyDescent="0.25">
      <c r="A20" s="15" t="s">
        <v>80</v>
      </c>
      <c r="B20" s="15" t="s">
        <v>70</v>
      </c>
      <c r="C20" s="15">
        <v>55.05</v>
      </c>
      <c r="D20" s="11">
        <v>55.05</v>
      </c>
      <c r="E20" s="11">
        <v>55.05</v>
      </c>
      <c r="G20" s="11">
        <v>57.6</v>
      </c>
      <c r="J20" s="11">
        <v>51.25</v>
      </c>
      <c r="N20" s="15"/>
      <c r="O20" s="15">
        <v>52.5</v>
      </c>
      <c r="P20" s="15">
        <f t="shared" si="0"/>
        <v>-2.5499999999999972</v>
      </c>
      <c r="Q20" s="15">
        <v>52.5</v>
      </c>
      <c r="R20" s="15">
        <v>52.5</v>
      </c>
      <c r="S20" s="15">
        <v>50.5</v>
      </c>
      <c r="T20" s="15">
        <v>50.5</v>
      </c>
      <c r="U20" s="43">
        <v>50.5</v>
      </c>
      <c r="V20" s="43">
        <v>50.65</v>
      </c>
      <c r="W20" s="41">
        <v>50.65</v>
      </c>
      <c r="X20" s="41">
        <v>50.65</v>
      </c>
    </row>
    <row r="21" spans="1:24" x14ac:dyDescent="0.25">
      <c r="A21" s="15" t="s">
        <v>81</v>
      </c>
      <c r="B21" s="15" t="s">
        <v>64</v>
      </c>
      <c r="C21" s="15">
        <v>39.75</v>
      </c>
      <c r="D21" s="11">
        <v>43</v>
      </c>
      <c r="E21" s="11">
        <v>43</v>
      </c>
      <c r="G21" s="11">
        <v>41</v>
      </c>
      <c r="J21" s="11">
        <v>38</v>
      </c>
      <c r="N21" s="15"/>
      <c r="O21" s="15">
        <v>38</v>
      </c>
      <c r="P21" s="15">
        <f t="shared" si="0"/>
        <v>-1.75</v>
      </c>
      <c r="Q21" s="15">
        <v>36.729999999999997</v>
      </c>
      <c r="R21" s="15">
        <v>36.729999999999997</v>
      </c>
      <c r="S21" s="15">
        <v>34</v>
      </c>
      <c r="T21" s="15">
        <v>33.5</v>
      </c>
      <c r="U21" s="43">
        <v>33.5</v>
      </c>
      <c r="V21" s="43">
        <v>33.5</v>
      </c>
      <c r="W21" s="41">
        <v>31.5</v>
      </c>
      <c r="X21" s="41">
        <v>29.5</v>
      </c>
    </row>
    <row r="22" spans="1:24" x14ac:dyDescent="0.25">
      <c r="A22" s="15" t="s">
        <v>82</v>
      </c>
      <c r="B22" s="15"/>
      <c r="C22" s="15">
        <v>30.6</v>
      </c>
      <c r="D22" s="11">
        <v>36.299999999999997</v>
      </c>
      <c r="E22" s="11">
        <v>36.700000000000003</v>
      </c>
      <c r="G22" s="11">
        <v>33.4</v>
      </c>
      <c r="J22" s="11">
        <v>29.4</v>
      </c>
      <c r="N22" s="15"/>
      <c r="O22" s="15">
        <v>42.1</v>
      </c>
      <c r="P22" s="15">
        <f t="shared" si="0"/>
        <v>11.5</v>
      </c>
      <c r="Q22" s="15">
        <v>44.2</v>
      </c>
      <c r="R22" s="15">
        <v>42.8</v>
      </c>
      <c r="S22" s="15">
        <v>38.9</v>
      </c>
      <c r="T22" s="15">
        <v>36.1</v>
      </c>
      <c r="U22" s="43">
        <v>33.299999999999997</v>
      </c>
      <c r="V22" s="43">
        <v>31.6</v>
      </c>
      <c r="W22" s="41">
        <v>31.7</v>
      </c>
      <c r="X22" s="41">
        <v>32.4</v>
      </c>
    </row>
    <row r="23" spans="1:24" x14ac:dyDescent="0.25">
      <c r="A23" s="15" t="s">
        <v>83</v>
      </c>
      <c r="B23" s="15"/>
      <c r="C23" s="15">
        <v>43.32</v>
      </c>
      <c r="D23" s="11">
        <v>43.32</v>
      </c>
      <c r="E23" s="11">
        <v>91.3</v>
      </c>
      <c r="G23" s="11">
        <v>95.04</v>
      </c>
      <c r="J23" s="11">
        <v>95.04</v>
      </c>
      <c r="N23" s="15"/>
      <c r="O23" s="15">
        <v>87.89</v>
      </c>
      <c r="P23" s="15">
        <f t="shared" si="0"/>
        <v>44.57</v>
      </c>
      <c r="Q23" s="15">
        <v>87.89</v>
      </c>
      <c r="R23" s="15">
        <v>87.89</v>
      </c>
      <c r="S23" s="15">
        <v>90.04</v>
      </c>
      <c r="T23" s="15">
        <v>90.04</v>
      </c>
      <c r="U23" s="43">
        <v>90.04</v>
      </c>
      <c r="V23" s="43">
        <v>90.04</v>
      </c>
      <c r="W23" s="41">
        <v>90.04</v>
      </c>
      <c r="X23" s="41">
        <v>90.04</v>
      </c>
    </row>
    <row r="24" spans="1:24" x14ac:dyDescent="0.25">
      <c r="A24" s="15" t="s">
        <v>84</v>
      </c>
      <c r="B24" s="15" t="s">
        <v>70</v>
      </c>
      <c r="C24" s="15">
        <v>41.7</v>
      </c>
      <c r="D24" s="11">
        <v>41.7</v>
      </c>
      <c r="E24" s="11">
        <v>41.7</v>
      </c>
      <c r="G24" s="11">
        <v>41.7</v>
      </c>
      <c r="J24" s="11">
        <v>37.700000000000003</v>
      </c>
      <c r="N24" s="15"/>
      <c r="O24" s="15">
        <v>31.41</v>
      </c>
      <c r="P24" s="15">
        <f t="shared" si="0"/>
        <v>-10.290000000000003</v>
      </c>
      <c r="Q24" s="15">
        <v>31.41</v>
      </c>
      <c r="R24" s="15">
        <v>31.41</v>
      </c>
      <c r="S24" s="15">
        <v>31.41</v>
      </c>
      <c r="T24" s="15">
        <v>31.41</v>
      </c>
      <c r="U24" s="43">
        <v>31.41</v>
      </c>
      <c r="V24" s="43">
        <v>31.41</v>
      </c>
      <c r="W24" s="41">
        <v>31.41</v>
      </c>
      <c r="X24" s="41">
        <v>31.41</v>
      </c>
    </row>
    <row r="25" spans="1:24" x14ac:dyDescent="0.25">
      <c r="A25" s="15" t="s">
        <v>85</v>
      </c>
      <c r="B25" s="15" t="s">
        <v>64</v>
      </c>
      <c r="C25" s="15">
        <v>55.36</v>
      </c>
      <c r="D25" s="11">
        <v>52.5</v>
      </c>
      <c r="E25" s="11">
        <v>55.36</v>
      </c>
      <c r="G25" s="11">
        <v>60</v>
      </c>
      <c r="J25" s="11">
        <v>28.86</v>
      </c>
      <c r="N25" s="15"/>
      <c r="O25" s="15">
        <v>23.6</v>
      </c>
      <c r="P25" s="15">
        <f t="shared" si="0"/>
        <v>-31.759999999999998</v>
      </c>
      <c r="Q25" s="15">
        <v>7.24</v>
      </c>
      <c r="R25" s="15">
        <v>10.95</v>
      </c>
      <c r="S25" s="15">
        <v>20</v>
      </c>
      <c r="T25" s="15">
        <v>24</v>
      </c>
      <c r="U25" s="43">
        <v>21</v>
      </c>
      <c r="V25" s="43">
        <v>9.65</v>
      </c>
      <c r="W25" s="41">
        <v>9.65</v>
      </c>
      <c r="X25" s="9">
        <v>0</v>
      </c>
    </row>
    <row r="26" spans="1:24" x14ac:dyDescent="0.25">
      <c r="A26" s="15" t="s">
        <v>86</v>
      </c>
      <c r="B26" s="15" t="s">
        <v>64</v>
      </c>
      <c r="C26" s="15">
        <v>55.21</v>
      </c>
      <c r="D26" s="11">
        <v>55.21</v>
      </c>
      <c r="E26" s="11">
        <v>55.21</v>
      </c>
      <c r="G26" s="11">
        <v>55.21</v>
      </c>
      <c r="J26" s="11">
        <v>52.57</v>
      </c>
      <c r="N26" s="15"/>
      <c r="O26" s="15">
        <v>39.57</v>
      </c>
      <c r="P26" s="15">
        <f t="shared" si="0"/>
        <v>-15.64</v>
      </c>
      <c r="Q26" s="15">
        <v>39.57</v>
      </c>
      <c r="R26" s="15">
        <v>39.57</v>
      </c>
      <c r="S26" s="15">
        <v>34.71</v>
      </c>
      <c r="T26" s="15">
        <v>34.71</v>
      </c>
      <c r="U26" s="43">
        <v>34.71</v>
      </c>
      <c r="V26" s="43">
        <v>21.95</v>
      </c>
      <c r="W26" s="41">
        <v>21.95</v>
      </c>
      <c r="X26" s="41">
        <v>21.95</v>
      </c>
    </row>
    <row r="27" spans="1:24" x14ac:dyDescent="0.25">
      <c r="A27" s="15" t="s">
        <v>87</v>
      </c>
      <c r="B27" s="15" t="s">
        <v>70</v>
      </c>
      <c r="C27" s="15">
        <v>42.07</v>
      </c>
      <c r="D27" s="11">
        <v>42.07</v>
      </c>
      <c r="E27" s="11">
        <v>42.07</v>
      </c>
      <c r="G27" s="11">
        <v>42.07</v>
      </c>
      <c r="J27" s="11">
        <v>42.07</v>
      </c>
      <c r="N27" s="15"/>
      <c r="O27" s="15">
        <v>42.07</v>
      </c>
      <c r="P27" s="15">
        <f t="shared" si="0"/>
        <v>0</v>
      </c>
      <c r="Q27" s="15">
        <v>42.07</v>
      </c>
      <c r="R27" s="15">
        <v>42.07</v>
      </c>
      <c r="S27" s="15">
        <v>42.07</v>
      </c>
      <c r="T27" s="15">
        <v>42.07</v>
      </c>
      <c r="U27" s="43">
        <v>42.07</v>
      </c>
      <c r="V27" s="43">
        <v>42.07</v>
      </c>
      <c r="W27" s="41">
        <v>42.07</v>
      </c>
      <c r="X27" s="41">
        <v>42.07</v>
      </c>
    </row>
    <row r="28" spans="1:24" x14ac:dyDescent="0.25">
      <c r="A28" s="15" t="s">
        <v>88</v>
      </c>
      <c r="B28" s="15"/>
      <c r="C28" s="15">
        <v>46.8</v>
      </c>
      <c r="D28" s="11">
        <v>44</v>
      </c>
      <c r="E28" s="11">
        <v>55.9</v>
      </c>
      <c r="G28" s="11">
        <v>30.2</v>
      </c>
      <c r="J28" s="11">
        <v>47.3</v>
      </c>
      <c r="N28" s="15"/>
      <c r="O28" s="15">
        <v>27.3</v>
      </c>
      <c r="P28" s="15">
        <f t="shared" si="0"/>
        <v>-19.499999999999996</v>
      </c>
      <c r="Q28" s="15">
        <v>28.8</v>
      </c>
      <c r="R28" s="15">
        <v>17.3</v>
      </c>
      <c r="S28" s="15">
        <v>18.8</v>
      </c>
      <c r="T28" s="15">
        <v>27.3</v>
      </c>
      <c r="U28" s="43">
        <v>22.5</v>
      </c>
      <c r="V28" s="43">
        <v>26.2</v>
      </c>
      <c r="W28" s="41">
        <v>24.3</v>
      </c>
      <c r="X28" s="41">
        <v>25.5</v>
      </c>
    </row>
    <row r="29" spans="1:24" x14ac:dyDescent="0.25">
      <c r="A29" s="15" t="s">
        <v>89</v>
      </c>
      <c r="B29" s="15" t="s">
        <v>70</v>
      </c>
      <c r="C29" s="15">
        <v>43.75</v>
      </c>
      <c r="D29" s="11">
        <v>43.75</v>
      </c>
      <c r="E29" s="11">
        <v>43.75</v>
      </c>
      <c r="G29" s="11">
        <v>43.75</v>
      </c>
      <c r="J29" s="11">
        <v>43.75</v>
      </c>
      <c r="N29" s="15"/>
      <c r="O29" s="15">
        <v>43.75</v>
      </c>
      <c r="P29" s="15">
        <f t="shared" si="0"/>
        <v>0</v>
      </c>
      <c r="Q29" s="15">
        <v>43.75</v>
      </c>
      <c r="R29" s="15">
        <v>43.75</v>
      </c>
      <c r="S29" s="15">
        <v>43.75</v>
      </c>
      <c r="T29" s="15">
        <v>43.75</v>
      </c>
      <c r="U29" s="43">
        <v>43.75</v>
      </c>
      <c r="V29" s="43">
        <v>43.75</v>
      </c>
      <c r="W29" s="41">
        <v>43.75</v>
      </c>
      <c r="X29" s="41">
        <v>43.75</v>
      </c>
    </row>
    <row r="30" spans="1:24" x14ac:dyDescent="0.25">
      <c r="A30" s="15" t="s">
        <v>90</v>
      </c>
      <c r="B30" s="15" t="s">
        <v>64</v>
      </c>
      <c r="C30" s="15">
        <v>49.77</v>
      </c>
      <c r="D30" s="11">
        <v>63.44</v>
      </c>
      <c r="E30" s="11">
        <v>53.9</v>
      </c>
      <c r="G30" s="11">
        <v>55.48</v>
      </c>
      <c r="J30" s="11">
        <v>38.96</v>
      </c>
      <c r="N30" s="15"/>
      <c r="O30" s="15">
        <v>37.630000000000003</v>
      </c>
      <c r="P30" s="15">
        <f t="shared" si="0"/>
        <v>-12.14</v>
      </c>
      <c r="Q30" s="15">
        <v>26.43</v>
      </c>
      <c r="R30" s="15">
        <v>30.32</v>
      </c>
      <c r="S30" s="15">
        <v>42.28</v>
      </c>
      <c r="T30" s="15">
        <v>42.27</v>
      </c>
      <c r="U30" s="43">
        <v>45.95</v>
      </c>
      <c r="V30" s="43">
        <v>40.75</v>
      </c>
      <c r="W30" s="41">
        <v>24.93</v>
      </c>
      <c r="X30" s="41">
        <v>21.18</v>
      </c>
    </row>
    <row r="31" spans="1:24" x14ac:dyDescent="0.25">
      <c r="A31" s="15" t="s">
        <v>91</v>
      </c>
      <c r="B31" s="15" t="s">
        <v>70</v>
      </c>
      <c r="C31" s="15">
        <v>64.7</v>
      </c>
      <c r="D31" s="11">
        <v>64.7</v>
      </c>
      <c r="E31" s="11">
        <v>64.7</v>
      </c>
      <c r="G31" s="11">
        <v>64.7</v>
      </c>
      <c r="J31" s="11">
        <v>64.7</v>
      </c>
      <c r="N31" s="15"/>
      <c r="O31" s="15">
        <v>62.46</v>
      </c>
      <c r="P31" s="15">
        <f t="shared" si="0"/>
        <v>-2.240000000000002</v>
      </c>
      <c r="Q31" s="15">
        <v>62.46</v>
      </c>
      <c r="R31" s="15">
        <v>62.46</v>
      </c>
      <c r="S31" s="15">
        <v>58.03</v>
      </c>
      <c r="T31" s="15">
        <v>58.03</v>
      </c>
      <c r="U31" s="43">
        <v>58.03</v>
      </c>
      <c r="V31" s="43">
        <v>58.03</v>
      </c>
      <c r="W31" s="41">
        <v>58.03</v>
      </c>
      <c r="X31" s="41">
        <v>58.03</v>
      </c>
    </row>
    <row r="32" spans="1:24" x14ac:dyDescent="0.25">
      <c r="A32" s="15" t="s">
        <v>92</v>
      </c>
      <c r="B32" s="15" t="s">
        <v>77</v>
      </c>
      <c r="C32" s="15">
        <v>74</v>
      </c>
      <c r="D32" s="11">
        <v>74</v>
      </c>
      <c r="E32" s="11">
        <v>71.5</v>
      </c>
      <c r="G32" s="11">
        <v>69.5</v>
      </c>
      <c r="J32" s="11">
        <v>69.5</v>
      </c>
      <c r="N32" s="15"/>
      <c r="O32" s="15">
        <v>60</v>
      </c>
      <c r="P32" s="15">
        <f t="shared" si="0"/>
        <v>-14</v>
      </c>
      <c r="Q32" s="15">
        <v>60</v>
      </c>
      <c r="R32" s="15">
        <v>60</v>
      </c>
      <c r="S32" s="15">
        <v>60</v>
      </c>
      <c r="T32" s="15">
        <v>56</v>
      </c>
      <c r="U32" s="43">
        <v>56</v>
      </c>
      <c r="V32" s="43">
        <v>60</v>
      </c>
      <c r="W32" s="41">
        <v>60</v>
      </c>
      <c r="X32" s="41">
        <v>60</v>
      </c>
    </row>
    <row r="33" spans="1:24" x14ac:dyDescent="0.25">
      <c r="A33" s="15" t="s">
        <v>93</v>
      </c>
      <c r="B33" s="15"/>
      <c r="C33" s="15">
        <v>40.96</v>
      </c>
      <c r="D33" s="11">
        <v>35.85</v>
      </c>
      <c r="E33" s="11">
        <v>31.23</v>
      </c>
      <c r="G33" s="11">
        <v>24.65</v>
      </c>
      <c r="J33" s="11">
        <v>26.31</v>
      </c>
      <c r="N33" s="15"/>
      <c r="O33" s="15">
        <v>33.909999999999997</v>
      </c>
      <c r="P33" s="15">
        <f t="shared" si="0"/>
        <v>-7.0500000000000043</v>
      </c>
      <c r="Q33" s="15">
        <v>37.75</v>
      </c>
      <c r="R33" s="15">
        <v>31.68</v>
      </c>
      <c r="S33" s="15">
        <v>47.1</v>
      </c>
      <c r="T33" s="15">
        <v>57.23</v>
      </c>
      <c r="U33" s="43">
        <v>51.77</v>
      </c>
      <c r="V33" s="43">
        <v>51.29</v>
      </c>
      <c r="W33" s="41">
        <v>44.94</v>
      </c>
      <c r="X33" s="41">
        <v>44.14</v>
      </c>
    </row>
    <row r="34" spans="1:24" x14ac:dyDescent="0.25">
      <c r="A34" s="15" t="s">
        <v>94</v>
      </c>
      <c r="B34" s="15"/>
      <c r="C34" s="15">
        <v>28.5</v>
      </c>
      <c r="D34" s="11">
        <v>58.7</v>
      </c>
      <c r="E34" s="11">
        <v>76.8</v>
      </c>
      <c r="G34" s="11">
        <v>56</v>
      </c>
      <c r="J34" s="11">
        <v>56</v>
      </c>
      <c r="N34" s="15"/>
      <c r="O34" s="15">
        <v>56</v>
      </c>
      <c r="P34" s="15">
        <f t="shared" si="0"/>
        <v>27.5</v>
      </c>
      <c r="Q34" s="15">
        <v>40</v>
      </c>
      <c r="R34" s="15">
        <v>40</v>
      </c>
      <c r="S34" s="15">
        <v>40</v>
      </c>
      <c r="T34" s="15">
        <v>40</v>
      </c>
      <c r="U34" s="43">
        <v>40</v>
      </c>
      <c r="V34" s="43">
        <v>40</v>
      </c>
      <c r="W34" s="41">
        <v>51</v>
      </c>
      <c r="X34" s="41">
        <v>38.57</v>
      </c>
    </row>
    <row r="35" spans="1:24" x14ac:dyDescent="0.25">
      <c r="A35" s="15" t="s">
        <v>95</v>
      </c>
      <c r="B35" s="15"/>
      <c r="C35" s="15">
        <v>48.06</v>
      </c>
      <c r="D35" s="11">
        <v>48.06</v>
      </c>
      <c r="E35" s="11">
        <v>48.06</v>
      </c>
      <c r="G35" s="11">
        <v>63.05</v>
      </c>
      <c r="J35" s="11">
        <v>51.63</v>
      </c>
      <c r="N35" s="15"/>
      <c r="O35" s="15">
        <v>49.73</v>
      </c>
      <c r="P35" s="15">
        <f t="shared" si="0"/>
        <v>1.6699999999999946</v>
      </c>
      <c r="Q35" s="15">
        <v>49.73</v>
      </c>
      <c r="R35" s="15">
        <v>49.73</v>
      </c>
      <c r="S35" s="15">
        <v>44.8</v>
      </c>
      <c r="T35" s="15">
        <v>44.8</v>
      </c>
      <c r="U35" s="43">
        <v>44.8</v>
      </c>
      <c r="V35" s="43">
        <v>34.26</v>
      </c>
      <c r="W35" s="41">
        <v>34.26</v>
      </c>
      <c r="X35" s="41">
        <v>34.26</v>
      </c>
    </row>
    <row r="36" spans="1:24" x14ac:dyDescent="0.25">
      <c r="C36" s="16">
        <v>0</v>
      </c>
      <c r="D36" s="11">
        <v>0</v>
      </c>
      <c r="E36" s="11">
        <v>0</v>
      </c>
      <c r="G36" s="11">
        <v>0</v>
      </c>
      <c r="J36" s="11">
        <v>0</v>
      </c>
      <c r="O36" s="16">
        <v>0</v>
      </c>
      <c r="P36" s="16"/>
      <c r="Q36" s="16">
        <v>0</v>
      </c>
      <c r="R36" s="16">
        <v>0</v>
      </c>
      <c r="S36" s="15"/>
      <c r="T36" s="15"/>
      <c r="U36" s="43" t="e">
        <v>#N/A</v>
      </c>
      <c r="V36" s="43" t="e">
        <v>#N/A</v>
      </c>
      <c r="W36" s="41" t="e">
        <v>#N/A</v>
      </c>
      <c r="X36" s="41">
        <v>0</v>
      </c>
    </row>
    <row r="37" spans="1:24" x14ac:dyDescent="0.25">
      <c r="A37" s="39" t="s">
        <v>96</v>
      </c>
      <c r="C37" s="15">
        <v>38.57</v>
      </c>
      <c r="D37" s="11">
        <v>38.57</v>
      </c>
      <c r="E37" s="11">
        <v>38.57</v>
      </c>
      <c r="G37" s="11">
        <v>38.57</v>
      </c>
      <c r="J37" s="11">
        <v>38.57</v>
      </c>
      <c r="O37" s="15">
        <v>38.57</v>
      </c>
      <c r="P37" s="15">
        <f t="shared" si="0"/>
        <v>0</v>
      </c>
      <c r="Q37" s="15">
        <v>38.57</v>
      </c>
      <c r="R37" s="15">
        <v>39.5</v>
      </c>
      <c r="S37" s="15">
        <v>39.5</v>
      </c>
      <c r="T37" s="15">
        <v>39.5</v>
      </c>
      <c r="U37" s="43">
        <v>38</v>
      </c>
      <c r="V37" s="43">
        <v>38</v>
      </c>
      <c r="W37" s="41">
        <v>38</v>
      </c>
      <c r="X37" s="41">
        <v>38</v>
      </c>
    </row>
    <row r="38" spans="1:24" x14ac:dyDescent="0.25">
      <c r="A38" s="39" t="s">
        <v>97</v>
      </c>
      <c r="C38" s="15">
        <v>53.71</v>
      </c>
      <c r="D38" s="11">
        <v>53.71</v>
      </c>
      <c r="E38" s="11">
        <v>53.71</v>
      </c>
      <c r="G38" s="11">
        <v>53.71</v>
      </c>
      <c r="J38" s="11">
        <v>53.71</v>
      </c>
      <c r="O38" s="15">
        <v>51.31</v>
      </c>
      <c r="P38" s="15">
        <f t="shared" si="0"/>
        <v>-2.3999999999999986</v>
      </c>
      <c r="Q38" s="15">
        <v>51.31</v>
      </c>
      <c r="R38" s="15">
        <v>51.31</v>
      </c>
      <c r="S38" s="15">
        <v>51.31</v>
      </c>
      <c r="T38" s="15">
        <v>51.31</v>
      </c>
      <c r="U38" s="43">
        <v>51.31</v>
      </c>
      <c r="V38" s="43">
        <v>51.31</v>
      </c>
      <c r="W38" s="41">
        <v>51.31</v>
      </c>
      <c r="X38" s="41">
        <v>51.31</v>
      </c>
    </row>
    <row r="39" spans="1:24" x14ac:dyDescent="0.25">
      <c r="A39" s="39" t="s">
        <v>98</v>
      </c>
      <c r="C39" s="15">
        <v>50.58</v>
      </c>
      <c r="D39" s="11">
        <v>46.11</v>
      </c>
      <c r="E39" s="11">
        <v>46.11</v>
      </c>
      <c r="G39" s="11">
        <v>46.11</v>
      </c>
      <c r="J39" s="11">
        <v>46.11</v>
      </c>
      <c r="O39" s="15">
        <v>44.61</v>
      </c>
      <c r="P39" s="15">
        <f t="shared" si="0"/>
        <v>-5.9699999999999989</v>
      </c>
      <c r="Q39" s="15">
        <v>44.61</v>
      </c>
      <c r="R39" s="15">
        <v>44.61</v>
      </c>
      <c r="S39" s="15">
        <v>44.61</v>
      </c>
      <c r="T39" s="15">
        <v>44.61</v>
      </c>
      <c r="U39" s="43">
        <v>44.61</v>
      </c>
      <c r="V39" s="43">
        <v>44.61</v>
      </c>
      <c r="W39" s="41">
        <v>44.61</v>
      </c>
      <c r="X39" s="41">
        <v>44.61</v>
      </c>
    </row>
    <row r="40" spans="1:24" x14ac:dyDescent="0.25">
      <c r="A40" s="39" t="s">
        <v>99</v>
      </c>
      <c r="C40" s="17">
        <v>41.67</v>
      </c>
      <c r="D40" s="18">
        <v>41.67</v>
      </c>
      <c r="E40" s="18">
        <v>41.67</v>
      </c>
      <c r="G40" s="18">
        <v>41.67</v>
      </c>
      <c r="J40" s="18">
        <v>41.67</v>
      </c>
      <c r="O40" s="17">
        <v>38.75</v>
      </c>
      <c r="P40" s="17">
        <f t="shared" si="0"/>
        <v>-2.9200000000000017</v>
      </c>
      <c r="Q40" s="17">
        <v>38.75</v>
      </c>
      <c r="R40" s="17">
        <v>38.75</v>
      </c>
      <c r="S40" s="15">
        <v>38.75</v>
      </c>
      <c r="T40" s="15">
        <v>38.75</v>
      </c>
      <c r="U40" s="43">
        <v>38.75</v>
      </c>
      <c r="V40" s="43">
        <v>38.75</v>
      </c>
      <c r="W40" s="41">
        <v>38.75</v>
      </c>
      <c r="X40" s="41">
        <v>38.75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workbookViewId="0"/>
  </sheetViews>
  <sheetFormatPr defaultColWidth="9.109375" defaultRowHeight="14.4" x14ac:dyDescent="0.3"/>
  <cols>
    <col min="1" max="1" width="46.6640625" style="73" bestFit="1" customWidth="1"/>
    <col min="2" max="4" width="12" style="73" bestFit="1" customWidth="1"/>
    <col min="5" max="5" width="9" style="73" bestFit="1" customWidth="1"/>
    <col min="6" max="17" width="12" style="73" bestFit="1" customWidth="1"/>
    <col min="18" max="18" width="11" style="73" bestFit="1" customWidth="1"/>
    <col min="19" max="16384" width="9.109375" style="73"/>
  </cols>
  <sheetData>
    <row r="1" spans="1:18" x14ac:dyDescent="0.3">
      <c r="A1" s="73" t="s">
        <v>0</v>
      </c>
      <c r="B1" s="74">
        <v>41640</v>
      </c>
      <c r="C1" s="74">
        <v>41671</v>
      </c>
      <c r="D1" s="74">
        <v>41699</v>
      </c>
      <c r="E1" s="74">
        <v>41730</v>
      </c>
      <c r="F1" s="74">
        <v>41760</v>
      </c>
      <c r="G1" s="74">
        <v>41791</v>
      </c>
      <c r="H1" s="74">
        <v>41821</v>
      </c>
      <c r="I1" s="74">
        <v>41852</v>
      </c>
      <c r="J1" s="74">
        <v>41883</v>
      </c>
      <c r="K1" s="74">
        <v>41913</v>
      </c>
      <c r="L1" s="74">
        <v>41944</v>
      </c>
      <c r="M1" s="74">
        <v>41974</v>
      </c>
      <c r="N1" s="74">
        <v>42005</v>
      </c>
      <c r="O1" s="74">
        <v>42036</v>
      </c>
      <c r="P1" s="74">
        <v>42064</v>
      </c>
      <c r="Q1" s="74">
        <v>42095</v>
      </c>
      <c r="R1" s="74">
        <v>42125</v>
      </c>
    </row>
    <row r="2" spans="1:18" x14ac:dyDescent="0.3">
      <c r="A2" s="73" t="s">
        <v>1</v>
      </c>
      <c r="B2" s="73">
        <v>99.95</v>
      </c>
      <c r="C2" s="73">
        <v>99.95</v>
      </c>
      <c r="D2" s="73">
        <v>100.48</v>
      </c>
      <c r="E2" s="73">
        <v>101.71000000000001</v>
      </c>
      <c r="F2" s="73">
        <v>101.71000000000001</v>
      </c>
      <c r="G2" s="73">
        <v>101.73</v>
      </c>
      <c r="H2" s="73">
        <v>101.73</v>
      </c>
      <c r="I2" s="73">
        <v>101.73</v>
      </c>
      <c r="J2" s="73">
        <v>101.51</v>
      </c>
      <c r="K2" s="73">
        <v>101.51</v>
      </c>
      <c r="L2" s="73">
        <v>101.51</v>
      </c>
      <c r="M2" s="73">
        <v>101.51</v>
      </c>
      <c r="N2" s="73">
        <v>99.57</v>
      </c>
      <c r="O2" s="73">
        <v>99.57</v>
      </c>
      <c r="P2" s="73">
        <v>100.12</v>
      </c>
      <c r="Q2" s="73">
        <v>100.12</v>
      </c>
      <c r="R2" s="73">
        <v>97.110000000000014</v>
      </c>
    </row>
    <row r="3" spans="1:18" x14ac:dyDescent="0.3">
      <c r="A3" s="73" t="s">
        <v>3</v>
      </c>
      <c r="B3" s="73">
        <v>109.61</v>
      </c>
      <c r="C3" s="73">
        <v>109.61</v>
      </c>
      <c r="D3" s="73">
        <v>109.61</v>
      </c>
      <c r="E3" s="73">
        <v>109.61</v>
      </c>
      <c r="F3" s="73">
        <v>109.61</v>
      </c>
      <c r="G3" s="73">
        <v>109.61</v>
      </c>
      <c r="H3" s="73">
        <v>109.61</v>
      </c>
      <c r="I3" s="73">
        <v>109.61</v>
      </c>
      <c r="J3" s="73">
        <v>109.61</v>
      </c>
      <c r="K3" s="73">
        <v>109.61</v>
      </c>
      <c r="L3" s="73">
        <v>110.14</v>
      </c>
      <c r="M3" s="73">
        <v>110.14</v>
      </c>
      <c r="N3" s="73">
        <v>108.47</v>
      </c>
      <c r="O3" s="73">
        <v>108.47</v>
      </c>
      <c r="P3" s="73">
        <v>108.47</v>
      </c>
      <c r="Q3" s="73">
        <v>108.47</v>
      </c>
      <c r="R3" s="73">
        <v>108.47</v>
      </c>
    </row>
    <row r="4" spans="1:18" x14ac:dyDescent="0.3">
      <c r="A4" s="73" t="s">
        <v>16</v>
      </c>
      <c r="B4" s="73">
        <v>118.92999999999999</v>
      </c>
      <c r="C4" s="73">
        <v>118.92999999999999</v>
      </c>
      <c r="D4" s="73">
        <v>118.92999999999999</v>
      </c>
      <c r="E4" s="73">
        <v>118.92999999999999</v>
      </c>
      <c r="F4" s="73">
        <v>118.92999999999999</v>
      </c>
      <c r="G4" s="73">
        <v>118.92999999999999</v>
      </c>
      <c r="H4" s="73">
        <v>118.92999999999999</v>
      </c>
      <c r="I4" s="73">
        <v>118.92999999999999</v>
      </c>
      <c r="J4" s="73">
        <v>118.92999999999999</v>
      </c>
      <c r="K4" s="73">
        <v>118.92999999999999</v>
      </c>
      <c r="L4" s="73">
        <v>118.92999999999999</v>
      </c>
      <c r="M4" s="73">
        <v>118.92999999999999</v>
      </c>
      <c r="N4" s="73">
        <v>118.92999999999999</v>
      </c>
      <c r="O4" s="73">
        <v>118.92999999999999</v>
      </c>
      <c r="P4" s="73">
        <v>118.92999999999999</v>
      </c>
      <c r="Q4" s="73">
        <v>114.11</v>
      </c>
      <c r="R4" s="73">
        <v>114.11</v>
      </c>
    </row>
    <row r="5" spans="1:18" x14ac:dyDescent="0.3">
      <c r="A5" s="73" t="s">
        <v>8</v>
      </c>
      <c r="B5" s="73">
        <v>121.54</v>
      </c>
      <c r="C5" s="73">
        <v>121.54</v>
      </c>
      <c r="D5" s="73">
        <v>121.54</v>
      </c>
      <c r="E5" s="73">
        <v>121.54</v>
      </c>
      <c r="F5" s="73">
        <v>121.54</v>
      </c>
      <c r="G5" s="73">
        <v>121.54</v>
      </c>
      <c r="H5" s="73">
        <v>121.54</v>
      </c>
      <c r="I5" s="73">
        <v>121.54</v>
      </c>
      <c r="J5" s="73">
        <v>121.54</v>
      </c>
      <c r="K5" s="73">
        <v>121.54</v>
      </c>
      <c r="L5" s="73">
        <v>121.54</v>
      </c>
      <c r="M5" s="73">
        <v>121.54</v>
      </c>
      <c r="N5" s="73">
        <v>126.05000000000001</v>
      </c>
      <c r="O5" s="73">
        <v>126.05000000000001</v>
      </c>
      <c r="P5" s="73">
        <v>126.05000000000001</v>
      </c>
      <c r="Q5" s="73">
        <v>126.05000000000001</v>
      </c>
      <c r="R5" s="73">
        <v>126.05000000000001</v>
      </c>
    </row>
    <row r="6" spans="1:18" x14ac:dyDescent="0.3">
      <c r="A6" s="73" t="s">
        <v>6</v>
      </c>
      <c r="B6" s="73">
        <v>103.07</v>
      </c>
      <c r="C6" s="73">
        <v>103.07</v>
      </c>
      <c r="D6" s="73">
        <v>103.07</v>
      </c>
      <c r="E6" s="73">
        <v>103.07</v>
      </c>
      <c r="F6" s="73">
        <v>105.63</v>
      </c>
      <c r="G6" s="73">
        <v>105.63</v>
      </c>
      <c r="H6" s="73">
        <v>105.63</v>
      </c>
      <c r="I6" s="73">
        <v>108.19</v>
      </c>
      <c r="J6" s="73">
        <v>108.19</v>
      </c>
      <c r="K6" s="73">
        <v>108.86</v>
      </c>
      <c r="L6" s="73">
        <v>108.86</v>
      </c>
      <c r="M6" s="73">
        <v>108.86</v>
      </c>
      <c r="N6" s="73">
        <v>108.86</v>
      </c>
      <c r="O6" s="73">
        <v>112.48</v>
      </c>
      <c r="P6" s="73">
        <v>112.48</v>
      </c>
      <c r="Q6" s="73">
        <v>112.48</v>
      </c>
      <c r="R6" s="73">
        <v>112.48</v>
      </c>
    </row>
    <row r="7" spans="1:18" x14ac:dyDescent="0.3">
      <c r="A7" s="73" t="s">
        <v>9</v>
      </c>
      <c r="H7" s="73" t="s">
        <v>141</v>
      </c>
      <c r="I7" s="73" t="s">
        <v>141</v>
      </c>
      <c r="J7" s="73" t="s">
        <v>141</v>
      </c>
      <c r="K7" s="73" t="s">
        <v>141</v>
      </c>
      <c r="L7" s="73" t="s">
        <v>141</v>
      </c>
      <c r="M7" s="73" t="s">
        <v>141</v>
      </c>
      <c r="N7" s="73" t="s">
        <v>141</v>
      </c>
      <c r="O7" s="73" t="s">
        <v>141</v>
      </c>
      <c r="P7" s="73" t="s">
        <v>141</v>
      </c>
      <c r="Q7" s="73" t="s">
        <v>141</v>
      </c>
      <c r="R7" s="73" t="s">
        <v>141</v>
      </c>
    </row>
    <row r="8" spans="1:18" x14ac:dyDescent="0.3">
      <c r="A8" s="73" t="s">
        <v>5</v>
      </c>
      <c r="B8" s="73">
        <v>111.86999999999999</v>
      </c>
      <c r="C8" s="73">
        <v>111.5</v>
      </c>
      <c r="D8" s="73">
        <v>111.34</v>
      </c>
      <c r="E8" s="73">
        <v>113.28</v>
      </c>
      <c r="F8" s="73">
        <v>112.42</v>
      </c>
      <c r="G8" s="73">
        <v>113.24</v>
      </c>
      <c r="H8" s="73">
        <v>114.44</v>
      </c>
      <c r="I8" s="73">
        <v>114.4</v>
      </c>
      <c r="J8" s="73">
        <v>101.24</v>
      </c>
      <c r="K8" s="73">
        <v>101.77000000000001</v>
      </c>
      <c r="L8" s="73">
        <v>100.92999999999999</v>
      </c>
      <c r="M8" s="73">
        <v>101.36</v>
      </c>
      <c r="N8" s="73">
        <v>101.42</v>
      </c>
      <c r="O8" s="73">
        <v>100.04</v>
      </c>
      <c r="P8" s="73">
        <v>102.32000000000001</v>
      </c>
      <c r="Q8" s="73">
        <v>103.94</v>
      </c>
      <c r="R8" s="73">
        <v>101.76</v>
      </c>
    </row>
    <row r="9" spans="1:18" x14ac:dyDescent="0.3">
      <c r="A9" s="73" t="s">
        <v>13</v>
      </c>
      <c r="B9" s="73">
        <v>111.41000000000001</v>
      </c>
      <c r="C9" s="73">
        <v>110.38000000000001</v>
      </c>
      <c r="D9" s="73">
        <v>110.38000000000001</v>
      </c>
      <c r="E9" s="73">
        <v>110.38000000000001</v>
      </c>
      <c r="F9" s="73">
        <v>111.41000000000001</v>
      </c>
      <c r="G9" s="73">
        <v>116.53</v>
      </c>
      <c r="H9" s="73">
        <v>118.46</v>
      </c>
      <c r="I9" s="73">
        <v>118.46</v>
      </c>
      <c r="J9" s="73">
        <v>118.46</v>
      </c>
      <c r="K9" s="73">
        <v>117.44</v>
      </c>
      <c r="L9" s="73">
        <v>117.44</v>
      </c>
      <c r="M9" s="73">
        <v>116.41</v>
      </c>
      <c r="N9" s="73">
        <v>115.38</v>
      </c>
      <c r="O9" s="73">
        <v>115.38</v>
      </c>
      <c r="P9" s="73">
        <v>115.38</v>
      </c>
      <c r="Q9" s="73">
        <v>115.38</v>
      </c>
      <c r="R9" s="73">
        <v>115.38</v>
      </c>
    </row>
    <row r="10" spans="1:18" x14ac:dyDescent="0.3">
      <c r="A10" s="73" t="s">
        <v>7</v>
      </c>
      <c r="B10" s="73">
        <v>125.74</v>
      </c>
      <c r="C10" s="73">
        <v>129.13</v>
      </c>
      <c r="D10" s="73">
        <v>130.15</v>
      </c>
      <c r="E10" s="73">
        <v>131.79</v>
      </c>
      <c r="F10" s="73">
        <v>131.69</v>
      </c>
      <c r="G10" s="73">
        <v>129.94999999999999</v>
      </c>
      <c r="H10" s="73">
        <v>124.31</v>
      </c>
      <c r="I10" s="73">
        <v>121.13</v>
      </c>
      <c r="J10" s="73">
        <v>121.85</v>
      </c>
      <c r="K10" s="73">
        <v>123.17999999999999</v>
      </c>
      <c r="L10" s="73">
        <v>124.62</v>
      </c>
      <c r="M10" s="73">
        <v>125.03</v>
      </c>
      <c r="N10" s="73">
        <v>125.95</v>
      </c>
      <c r="O10" s="73">
        <v>127.38000000000001</v>
      </c>
      <c r="P10" s="73">
        <v>130.05000000000001</v>
      </c>
      <c r="Q10" s="73">
        <v>129.13</v>
      </c>
      <c r="R10" s="73">
        <v>127.9</v>
      </c>
    </row>
    <row r="11" spans="1:18" x14ac:dyDescent="0.3">
      <c r="A11" s="73" t="s">
        <v>4</v>
      </c>
      <c r="B11" s="73">
        <v>109.15</v>
      </c>
      <c r="C11" s="73">
        <v>110.46000000000001</v>
      </c>
      <c r="D11" s="73">
        <v>111.89999999999999</v>
      </c>
      <c r="E11" s="73">
        <v>112.09</v>
      </c>
      <c r="F11" s="73">
        <v>112.21000000000001</v>
      </c>
      <c r="G11" s="73">
        <v>112.94999999999999</v>
      </c>
      <c r="H11" s="73">
        <v>114.96000000000001</v>
      </c>
      <c r="I11" s="73">
        <v>115.73</v>
      </c>
      <c r="J11" s="73">
        <v>114.08999999999999</v>
      </c>
      <c r="K11" s="73">
        <v>110.36</v>
      </c>
      <c r="L11" s="73">
        <v>104.94</v>
      </c>
      <c r="M11" s="73">
        <v>104.57</v>
      </c>
      <c r="N11" s="73">
        <v>101.51</v>
      </c>
      <c r="O11" s="73">
        <v>103.07</v>
      </c>
      <c r="P11" s="73">
        <v>105.33999999999999</v>
      </c>
      <c r="Q11" s="73">
        <v>112.43</v>
      </c>
      <c r="R11" s="73">
        <v>112.72999999999999</v>
      </c>
    </row>
    <row r="12" spans="1:18" x14ac:dyDescent="0.3">
      <c r="A12" s="73" t="s">
        <v>11</v>
      </c>
      <c r="H12" s="73" t="s">
        <v>141</v>
      </c>
      <c r="I12" s="73" t="s">
        <v>141</v>
      </c>
      <c r="J12" s="73" t="s">
        <v>141</v>
      </c>
      <c r="K12" s="73" t="s">
        <v>141</v>
      </c>
      <c r="L12" s="73" t="s">
        <v>141</v>
      </c>
      <c r="M12" s="73" t="s">
        <v>141</v>
      </c>
      <c r="N12" s="73" t="s">
        <v>141</v>
      </c>
      <c r="O12" s="73" t="s">
        <v>141</v>
      </c>
      <c r="P12" s="73" t="s">
        <v>141</v>
      </c>
      <c r="Q12" s="73" t="s">
        <v>141</v>
      </c>
      <c r="R12" s="73" t="s">
        <v>141</v>
      </c>
    </row>
    <row r="13" spans="1:18" x14ac:dyDescent="0.3">
      <c r="A13" s="73" t="s">
        <v>12</v>
      </c>
      <c r="B13" s="73">
        <v>122.97</v>
      </c>
      <c r="C13" s="73">
        <v>122.97</v>
      </c>
      <c r="D13" s="73">
        <v>122.97</v>
      </c>
      <c r="E13" s="73">
        <v>124.41</v>
      </c>
      <c r="F13" s="73">
        <v>124.41</v>
      </c>
      <c r="G13" s="73">
        <v>124.41</v>
      </c>
      <c r="H13" s="73">
        <v>134.26</v>
      </c>
      <c r="I13" s="73">
        <v>134.26</v>
      </c>
      <c r="J13" s="73">
        <v>134.26</v>
      </c>
      <c r="K13" s="73">
        <v>134.26</v>
      </c>
      <c r="L13" s="73">
        <v>134.26</v>
      </c>
      <c r="M13" s="73">
        <v>134.26000000000002</v>
      </c>
      <c r="N13" s="73">
        <v>124.41</v>
      </c>
      <c r="O13" s="73">
        <v>124.41</v>
      </c>
      <c r="P13" s="73">
        <v>124.41</v>
      </c>
      <c r="Q13" s="73">
        <v>124.41</v>
      </c>
      <c r="R13" s="73">
        <v>124.41</v>
      </c>
    </row>
    <row r="14" spans="1:18" x14ac:dyDescent="0.3">
      <c r="A14" s="73" t="s">
        <v>15</v>
      </c>
      <c r="B14" s="73">
        <v>112.24000000000001</v>
      </c>
      <c r="C14" s="73">
        <v>112.24000000000001</v>
      </c>
      <c r="D14" s="73">
        <v>112.24000000000001</v>
      </c>
      <c r="E14" s="73">
        <v>112.24000000000001</v>
      </c>
      <c r="F14" s="73">
        <v>112.24000000000001</v>
      </c>
      <c r="G14" s="73">
        <v>112.24000000000001</v>
      </c>
      <c r="H14" s="73">
        <v>112.24000000000001</v>
      </c>
      <c r="I14" s="73">
        <v>112.24000000000001</v>
      </c>
      <c r="J14" s="73">
        <v>112.24000000000001</v>
      </c>
      <c r="K14" s="73">
        <v>112.24000000000001</v>
      </c>
      <c r="L14" s="73">
        <v>112.24000000000001</v>
      </c>
      <c r="M14" s="73">
        <v>112.24000000000001</v>
      </c>
      <c r="N14" s="73">
        <v>112.24000000000001</v>
      </c>
      <c r="O14" s="73">
        <v>112.24000000000001</v>
      </c>
      <c r="P14" s="73">
        <v>112.24000000000001</v>
      </c>
      <c r="Q14" s="73">
        <v>112.24000000000001</v>
      </c>
      <c r="R14" s="73">
        <v>112.24000000000001</v>
      </c>
    </row>
    <row r="15" spans="1:18" x14ac:dyDescent="0.3">
      <c r="A15" s="73" t="s">
        <v>21</v>
      </c>
      <c r="B15" s="73">
        <v>124.77000000000001</v>
      </c>
      <c r="C15" s="73">
        <v>124.77000000000001</v>
      </c>
      <c r="D15" s="73">
        <v>124.77000000000001</v>
      </c>
      <c r="E15" s="73">
        <v>127.82</v>
      </c>
      <c r="F15" s="73">
        <v>127.82</v>
      </c>
      <c r="G15" s="73">
        <v>127.82</v>
      </c>
      <c r="H15" s="73">
        <v>127.18</v>
      </c>
      <c r="I15" s="73">
        <v>127.18</v>
      </c>
      <c r="J15" s="73">
        <v>127.18</v>
      </c>
      <c r="K15" s="73">
        <v>127.18</v>
      </c>
      <c r="L15" s="73">
        <v>127.18</v>
      </c>
      <c r="M15" s="73">
        <v>127.18</v>
      </c>
      <c r="N15" s="73">
        <v>133.76</v>
      </c>
      <c r="O15" s="73">
        <v>133.76</v>
      </c>
      <c r="P15" s="73">
        <v>133.76</v>
      </c>
      <c r="Q15" s="73">
        <v>130.69</v>
      </c>
      <c r="R15" s="73">
        <v>130.69</v>
      </c>
    </row>
    <row r="16" spans="1:18" x14ac:dyDescent="0.3">
      <c r="A16" s="73" t="s">
        <v>10</v>
      </c>
      <c r="B16" s="73">
        <v>134.29000000000002</v>
      </c>
      <c r="C16" s="73">
        <v>132.75</v>
      </c>
      <c r="D16" s="73">
        <v>132.75</v>
      </c>
      <c r="E16" s="73">
        <v>132.75</v>
      </c>
      <c r="F16" s="73">
        <v>132.75</v>
      </c>
      <c r="G16" s="73">
        <v>127.11000000000001</v>
      </c>
      <c r="H16" s="73">
        <v>127.11000000000001</v>
      </c>
      <c r="I16" s="73">
        <v>127.11000000000001</v>
      </c>
      <c r="J16" s="73">
        <v>127.11000000000001</v>
      </c>
      <c r="K16" s="73">
        <v>127.11000000000001</v>
      </c>
      <c r="L16" s="73">
        <v>127.11000000000001</v>
      </c>
      <c r="M16" s="73">
        <v>127.11000000000001</v>
      </c>
      <c r="N16" s="73">
        <v>127.11000000000001</v>
      </c>
      <c r="O16" s="73">
        <v>127.11000000000001</v>
      </c>
      <c r="P16" s="73">
        <v>127.11000000000001</v>
      </c>
      <c r="Q16" s="73">
        <v>127.11000000000001</v>
      </c>
      <c r="R16" s="73">
        <v>127.11000000000001</v>
      </c>
    </row>
    <row r="17" spans="1:18" x14ac:dyDescent="0.3">
      <c r="A17" s="73" t="s">
        <v>14</v>
      </c>
      <c r="B17" s="73">
        <v>109.81</v>
      </c>
      <c r="C17" s="73">
        <v>109.81</v>
      </c>
      <c r="D17" s="73">
        <v>109.81</v>
      </c>
      <c r="E17" s="73">
        <v>109.81</v>
      </c>
      <c r="F17" s="73">
        <v>109.81</v>
      </c>
      <c r="G17" s="73">
        <v>109.81</v>
      </c>
      <c r="H17" s="73">
        <v>109.81</v>
      </c>
      <c r="I17" s="73">
        <v>109.81</v>
      </c>
      <c r="J17" s="73">
        <v>109.81</v>
      </c>
      <c r="K17" s="73">
        <v>109.81</v>
      </c>
      <c r="L17" s="73">
        <v>109.81</v>
      </c>
      <c r="M17" s="73">
        <v>109.81</v>
      </c>
      <c r="N17" s="73">
        <v>109.81</v>
      </c>
      <c r="O17" s="73">
        <v>109.81</v>
      </c>
      <c r="P17" s="73">
        <v>109.81</v>
      </c>
      <c r="Q17" s="73">
        <v>109.81</v>
      </c>
      <c r="R17" s="73">
        <v>109.81</v>
      </c>
    </row>
    <row r="18" spans="1:18" x14ac:dyDescent="0.3">
      <c r="A18" s="73" t="s">
        <v>18</v>
      </c>
      <c r="B18" s="73">
        <v>122.07</v>
      </c>
      <c r="C18" s="73">
        <v>122.07</v>
      </c>
      <c r="D18" s="73">
        <v>122.07</v>
      </c>
      <c r="E18" s="73">
        <v>122.07</v>
      </c>
      <c r="F18" s="73">
        <v>122.07</v>
      </c>
      <c r="G18" s="73">
        <v>122.07</v>
      </c>
      <c r="H18" s="73">
        <v>122.07</v>
      </c>
      <c r="I18" s="73">
        <v>122.07</v>
      </c>
      <c r="J18" s="73">
        <v>122.07</v>
      </c>
      <c r="K18" s="73">
        <v>122.07</v>
      </c>
      <c r="L18" s="73">
        <v>122.07</v>
      </c>
      <c r="M18" s="73">
        <v>122.07</v>
      </c>
      <c r="N18" s="73">
        <v>122.07</v>
      </c>
      <c r="O18" s="73">
        <v>122.07</v>
      </c>
      <c r="P18" s="73">
        <v>122.07</v>
      </c>
      <c r="Q18" s="73">
        <v>122.07</v>
      </c>
      <c r="R18" s="73">
        <v>122.07</v>
      </c>
    </row>
    <row r="19" spans="1:18" x14ac:dyDescent="0.3">
      <c r="A19" s="73" t="s">
        <v>22</v>
      </c>
      <c r="B19" s="73">
        <v>132</v>
      </c>
      <c r="C19" s="73">
        <v>132</v>
      </c>
      <c r="D19" s="73">
        <v>132</v>
      </c>
      <c r="E19" s="73">
        <v>132</v>
      </c>
      <c r="F19" s="73">
        <v>132</v>
      </c>
      <c r="G19" s="73">
        <v>132</v>
      </c>
      <c r="H19" s="73">
        <v>132</v>
      </c>
      <c r="I19" s="73">
        <v>132</v>
      </c>
      <c r="J19" s="73">
        <v>132</v>
      </c>
      <c r="K19" s="73">
        <v>132</v>
      </c>
      <c r="L19" s="73">
        <v>132</v>
      </c>
      <c r="M19" s="73">
        <v>132</v>
      </c>
      <c r="N19" s="73">
        <v>139.29</v>
      </c>
      <c r="O19" s="73">
        <v>139.29</v>
      </c>
      <c r="P19" s="73">
        <v>139.29</v>
      </c>
      <c r="Q19" s="73">
        <v>139.29</v>
      </c>
      <c r="R19" s="73">
        <v>139.29</v>
      </c>
    </row>
    <row r="20" spans="1:18" x14ac:dyDescent="0.3">
      <c r="A20" s="73" t="s">
        <v>20</v>
      </c>
      <c r="H20" s="73" t="s">
        <v>141</v>
      </c>
      <c r="I20" s="73" t="s">
        <v>141</v>
      </c>
      <c r="J20" s="73" t="s">
        <v>141</v>
      </c>
      <c r="K20" s="73" t="s">
        <v>141</v>
      </c>
      <c r="L20" s="73" t="s">
        <v>141</v>
      </c>
      <c r="M20" s="73" t="s">
        <v>141</v>
      </c>
      <c r="N20" s="73" t="s">
        <v>141</v>
      </c>
      <c r="O20" s="73" t="s">
        <v>141</v>
      </c>
      <c r="P20" s="73" t="s">
        <v>141</v>
      </c>
      <c r="Q20" s="73" t="s">
        <v>141</v>
      </c>
      <c r="R20" s="73" t="s">
        <v>141</v>
      </c>
    </row>
    <row r="21" spans="1:18" x14ac:dyDescent="0.3">
      <c r="A21" s="73" t="s">
        <v>114</v>
      </c>
      <c r="B21" s="73">
        <v>125.28999999999999</v>
      </c>
      <c r="C21" s="73">
        <v>125.28999999999999</v>
      </c>
      <c r="D21" s="73">
        <v>125.28999999999999</v>
      </c>
      <c r="E21" s="73">
        <v>125.28999999999999</v>
      </c>
      <c r="F21" s="73">
        <v>125.28999999999999</v>
      </c>
      <c r="G21" s="73">
        <v>125.28999999999999</v>
      </c>
      <c r="H21" s="73">
        <v>125.28999999999999</v>
      </c>
      <c r="I21" s="73">
        <v>125.28999999999999</v>
      </c>
      <c r="J21" s="73">
        <v>125.28999999999999</v>
      </c>
      <c r="K21" s="73">
        <v>125.28999999999999</v>
      </c>
      <c r="L21" s="73">
        <v>125.28999999999999</v>
      </c>
      <c r="M21" s="73">
        <v>125.28999999999999</v>
      </c>
      <c r="N21" s="73">
        <v>125.13</v>
      </c>
      <c r="O21" s="73">
        <v>125.13</v>
      </c>
      <c r="P21" s="73">
        <v>125.13</v>
      </c>
      <c r="Q21" s="73">
        <v>125.13</v>
      </c>
      <c r="R21" s="73">
        <v>121.59</v>
      </c>
    </row>
    <row r="22" spans="1:18" x14ac:dyDescent="0.3">
      <c r="A22" s="73" t="s">
        <v>26</v>
      </c>
      <c r="B22" s="73">
        <v>125.49</v>
      </c>
      <c r="C22" s="73">
        <v>125.49</v>
      </c>
      <c r="D22" s="73">
        <v>125.49</v>
      </c>
      <c r="E22" s="73">
        <v>125.49</v>
      </c>
      <c r="F22" s="73">
        <v>125.49</v>
      </c>
      <c r="G22" s="73">
        <v>125.49</v>
      </c>
      <c r="H22" s="73">
        <v>116.85000000000001</v>
      </c>
      <c r="I22" s="73">
        <v>116.85000000000001</v>
      </c>
      <c r="J22" s="73">
        <v>121.35999999999999</v>
      </c>
      <c r="K22" s="73">
        <v>121.35999999999999</v>
      </c>
      <c r="L22" s="73">
        <v>121.35999999999999</v>
      </c>
      <c r="M22" s="73">
        <v>121.35999999999999</v>
      </c>
      <c r="N22" s="73">
        <v>121.35999999999999</v>
      </c>
      <c r="O22" s="73">
        <v>121.35999999999999</v>
      </c>
      <c r="P22" s="73">
        <v>104.97999999999999</v>
      </c>
      <c r="Q22" s="73">
        <v>104.97999999999999</v>
      </c>
      <c r="R22" s="73">
        <v>104.97999999999999</v>
      </c>
    </row>
    <row r="23" spans="1:18" x14ac:dyDescent="0.3">
      <c r="A23" s="73" t="s">
        <v>25</v>
      </c>
      <c r="B23" s="73">
        <v>116.73</v>
      </c>
      <c r="C23" s="73">
        <v>116.73</v>
      </c>
      <c r="D23" s="73">
        <v>116.73</v>
      </c>
      <c r="E23" s="73">
        <v>116.73</v>
      </c>
      <c r="F23" s="73">
        <v>116.73</v>
      </c>
      <c r="G23" s="73">
        <v>116.73</v>
      </c>
      <c r="H23" s="73">
        <v>116.73</v>
      </c>
      <c r="I23" s="73">
        <v>116.73</v>
      </c>
      <c r="J23" s="73">
        <v>116.73</v>
      </c>
      <c r="K23" s="73">
        <v>116.73</v>
      </c>
      <c r="L23" s="73">
        <v>116.73</v>
      </c>
      <c r="M23" s="73">
        <v>116.73</v>
      </c>
      <c r="N23" s="73">
        <v>116.73</v>
      </c>
      <c r="O23" s="73">
        <v>116.73</v>
      </c>
      <c r="P23" s="73">
        <v>116.73</v>
      </c>
      <c r="Q23" s="73">
        <v>116.73</v>
      </c>
      <c r="R23" s="73">
        <v>116.73</v>
      </c>
    </row>
    <row r="24" spans="1:18" x14ac:dyDescent="0.3">
      <c r="A24" s="73" t="s">
        <v>31</v>
      </c>
      <c r="B24" s="73">
        <v>127.69</v>
      </c>
      <c r="C24" s="73">
        <v>128.21</v>
      </c>
      <c r="D24" s="73">
        <v>127.95</v>
      </c>
      <c r="E24" s="73">
        <v>127.95</v>
      </c>
      <c r="F24" s="73">
        <v>127.95</v>
      </c>
      <c r="G24" s="73">
        <v>127.95</v>
      </c>
      <c r="H24" s="73">
        <v>128.21</v>
      </c>
      <c r="I24" s="73">
        <v>128.46</v>
      </c>
      <c r="J24" s="73">
        <v>129.22999999999999</v>
      </c>
      <c r="K24" s="73">
        <v>128.97</v>
      </c>
      <c r="L24" s="73">
        <v>128.97</v>
      </c>
      <c r="M24" s="73">
        <v>128.97</v>
      </c>
      <c r="N24" s="73">
        <v>128.97</v>
      </c>
      <c r="O24" s="73">
        <v>128.97</v>
      </c>
      <c r="P24" s="73">
        <v>128.97</v>
      </c>
      <c r="Q24" s="73">
        <v>128.97</v>
      </c>
      <c r="R24" s="73">
        <v>128.97</v>
      </c>
    </row>
    <row r="25" spans="1:18" x14ac:dyDescent="0.3">
      <c r="A25" s="73" t="s">
        <v>17</v>
      </c>
      <c r="H25" s="73" t="s">
        <v>141</v>
      </c>
      <c r="I25" s="73" t="s">
        <v>141</v>
      </c>
      <c r="J25" s="73" t="s">
        <v>141</v>
      </c>
      <c r="K25" s="73" t="s">
        <v>141</v>
      </c>
      <c r="L25" s="73" t="s">
        <v>141</v>
      </c>
      <c r="M25" s="73" t="s">
        <v>141</v>
      </c>
      <c r="N25" s="73" t="s">
        <v>141</v>
      </c>
      <c r="O25" s="73" t="s">
        <v>141</v>
      </c>
      <c r="P25" s="73" t="s">
        <v>141</v>
      </c>
      <c r="Q25" s="73" t="s">
        <v>141</v>
      </c>
      <c r="R25" s="73" t="s">
        <v>141</v>
      </c>
    </row>
    <row r="26" spans="1:18" x14ac:dyDescent="0.3">
      <c r="A26" s="73" t="s">
        <v>2</v>
      </c>
      <c r="B26" s="73">
        <v>133.85</v>
      </c>
      <c r="C26" s="73">
        <v>133.85</v>
      </c>
      <c r="D26" s="73">
        <v>136.91999999999999</v>
      </c>
      <c r="E26" s="73">
        <v>134.87</v>
      </c>
      <c r="F26" s="73">
        <v>134.87</v>
      </c>
      <c r="G26" s="73">
        <v>135.9</v>
      </c>
      <c r="H26" s="73">
        <v>135.9</v>
      </c>
      <c r="I26" s="73">
        <v>135.9</v>
      </c>
      <c r="J26" s="73">
        <v>135.9</v>
      </c>
      <c r="K26" s="73">
        <v>134.87</v>
      </c>
      <c r="L26" s="73">
        <v>133.85</v>
      </c>
      <c r="M26" s="73">
        <v>132.82</v>
      </c>
      <c r="N26" s="73">
        <v>131.79</v>
      </c>
      <c r="O26" s="73">
        <v>130.77000000000001</v>
      </c>
      <c r="P26" s="73">
        <v>129.74</v>
      </c>
      <c r="Q26" s="73">
        <v>128.72</v>
      </c>
      <c r="R26" s="73">
        <v>118.46</v>
      </c>
    </row>
    <row r="27" spans="1:18" x14ac:dyDescent="0.3">
      <c r="A27" s="73" t="s">
        <v>30</v>
      </c>
      <c r="H27" s="73" t="s">
        <v>141</v>
      </c>
      <c r="I27" s="73" t="s">
        <v>141</v>
      </c>
      <c r="J27" s="73" t="s">
        <v>141</v>
      </c>
      <c r="K27" s="73" t="s">
        <v>141</v>
      </c>
      <c r="L27" s="73" t="s">
        <v>141</v>
      </c>
      <c r="M27" s="73" t="s">
        <v>141</v>
      </c>
      <c r="N27" s="73" t="s">
        <v>141</v>
      </c>
      <c r="O27" s="73" t="s">
        <v>141</v>
      </c>
      <c r="P27" s="73" t="s">
        <v>141</v>
      </c>
      <c r="Q27" s="73" t="s">
        <v>141</v>
      </c>
      <c r="R27" s="73" t="s">
        <v>141</v>
      </c>
    </row>
    <row r="28" spans="1:18" x14ac:dyDescent="0.3">
      <c r="A28" s="73" t="s">
        <v>38</v>
      </c>
      <c r="B28" s="73">
        <v>107.69</v>
      </c>
      <c r="C28" s="73">
        <v>107.69</v>
      </c>
      <c r="D28" s="73">
        <v>107.69</v>
      </c>
      <c r="E28" s="73">
        <v>107.69</v>
      </c>
      <c r="F28" s="73">
        <v>107.69</v>
      </c>
      <c r="G28" s="73">
        <v>107.69</v>
      </c>
      <c r="H28" s="73">
        <v>118.49</v>
      </c>
      <c r="I28" s="73">
        <v>118.49</v>
      </c>
      <c r="J28" s="73">
        <v>118.49</v>
      </c>
      <c r="K28" s="73">
        <v>117.67</v>
      </c>
      <c r="L28" s="73">
        <v>117.67</v>
      </c>
      <c r="M28" s="73">
        <v>117.67</v>
      </c>
      <c r="N28" s="73">
        <v>117.67</v>
      </c>
      <c r="O28" s="73">
        <v>117.67</v>
      </c>
      <c r="P28" s="73">
        <v>117.67</v>
      </c>
      <c r="Q28" s="73">
        <v>117.67</v>
      </c>
      <c r="R28" s="73">
        <v>117.67</v>
      </c>
    </row>
    <row r="29" spans="1:18" x14ac:dyDescent="0.3">
      <c r="A29" s="73" t="s">
        <v>24</v>
      </c>
      <c r="B29" s="73">
        <v>112.80999999999999</v>
      </c>
      <c r="C29" s="73">
        <v>112.80999999999999</v>
      </c>
      <c r="D29" s="73">
        <v>112.80999999999999</v>
      </c>
      <c r="E29" s="73">
        <v>113.51</v>
      </c>
      <c r="F29" s="73">
        <v>113.51</v>
      </c>
      <c r="G29" s="73">
        <v>113.51</v>
      </c>
      <c r="H29" s="73">
        <v>113.51</v>
      </c>
      <c r="I29" s="73">
        <v>117.89</v>
      </c>
      <c r="J29" s="73">
        <v>117.89</v>
      </c>
      <c r="K29" s="73">
        <v>117.89</v>
      </c>
      <c r="L29" s="73">
        <v>112.03</v>
      </c>
      <c r="M29" s="73">
        <v>112.03</v>
      </c>
      <c r="N29" s="73">
        <v>108.39999999999999</v>
      </c>
      <c r="O29" s="73">
        <v>108.39999999999999</v>
      </c>
      <c r="P29" s="73">
        <v>108.39999999999999</v>
      </c>
      <c r="Q29" s="73">
        <v>109.87</v>
      </c>
      <c r="R29" s="73">
        <v>109.87</v>
      </c>
    </row>
    <row r="30" spans="1:18" x14ac:dyDescent="0.3">
      <c r="A30" s="73" t="s">
        <v>107</v>
      </c>
      <c r="B30" s="73">
        <v>122.74</v>
      </c>
      <c r="C30" s="73">
        <v>123.87</v>
      </c>
      <c r="D30" s="73">
        <v>124.32</v>
      </c>
      <c r="E30" s="73">
        <v>123.44</v>
      </c>
      <c r="F30" s="73">
        <v>123.62</v>
      </c>
      <c r="G30" s="73">
        <v>124.52</v>
      </c>
      <c r="H30" s="73">
        <v>124.47</v>
      </c>
      <c r="I30" s="73">
        <v>124.10372093023254</v>
      </c>
      <c r="J30" s="75">
        <v>123.47790697674415</v>
      </c>
      <c r="K30" s="75">
        <v>122.92395348837208</v>
      </c>
      <c r="L30" s="75">
        <v>122.54697674418608</v>
      </c>
      <c r="M30" s="75">
        <v>123.6218604651163</v>
      </c>
      <c r="N30" s="75">
        <v>123.69511627906982</v>
      </c>
      <c r="O30" s="75">
        <v>123.84139534883724</v>
      </c>
      <c r="P30" s="75">
        <v>122.99604651162795</v>
      </c>
      <c r="Q30" s="75">
        <v>122.41279069767442</v>
      </c>
      <c r="R30" s="75">
        <v>121.81418604651165</v>
      </c>
    </row>
    <row r="31" spans="1:18" x14ac:dyDescent="0.3">
      <c r="A31" s="73" t="s">
        <v>40</v>
      </c>
      <c r="B31" s="73">
        <v>124.05</v>
      </c>
      <c r="C31" s="73">
        <v>124.05</v>
      </c>
      <c r="D31" s="73">
        <v>124.05</v>
      </c>
      <c r="E31" s="73">
        <v>124.05</v>
      </c>
      <c r="F31" s="73">
        <v>124.05</v>
      </c>
      <c r="G31" s="73">
        <v>124.05</v>
      </c>
      <c r="H31" s="73">
        <v>124.05</v>
      </c>
      <c r="I31" s="73">
        <v>124.05</v>
      </c>
      <c r="J31" s="73">
        <v>124.05</v>
      </c>
      <c r="K31" s="73">
        <v>124.05</v>
      </c>
      <c r="L31" s="73">
        <v>124.05</v>
      </c>
      <c r="M31" s="73">
        <v>124.05</v>
      </c>
      <c r="N31" s="73">
        <v>124.05</v>
      </c>
      <c r="O31" s="73">
        <v>124.05</v>
      </c>
      <c r="P31" s="73">
        <v>124.05</v>
      </c>
      <c r="Q31" s="73">
        <v>124.05</v>
      </c>
      <c r="R31" s="73">
        <v>124.05</v>
      </c>
    </row>
    <row r="32" spans="1:18" x14ac:dyDescent="0.3">
      <c r="A32" s="73" t="s">
        <v>33</v>
      </c>
      <c r="H32" s="73" t="s">
        <v>141</v>
      </c>
      <c r="I32" s="73" t="s">
        <v>141</v>
      </c>
      <c r="J32" s="73" t="s">
        <v>141</v>
      </c>
      <c r="K32" s="73" t="s">
        <v>141</v>
      </c>
      <c r="L32" s="73" t="s">
        <v>141</v>
      </c>
      <c r="M32" s="73" t="s">
        <v>141</v>
      </c>
      <c r="N32" s="73" t="s">
        <v>141</v>
      </c>
      <c r="O32" s="73" t="s">
        <v>141</v>
      </c>
      <c r="P32" s="73" t="s">
        <v>141</v>
      </c>
      <c r="Q32" s="73" t="s">
        <v>141</v>
      </c>
      <c r="R32" s="73" t="s">
        <v>141</v>
      </c>
    </row>
    <row r="33" spans="1:18" x14ac:dyDescent="0.3">
      <c r="A33" s="73" t="s">
        <v>35</v>
      </c>
      <c r="H33" s="73" t="s">
        <v>141</v>
      </c>
      <c r="I33" s="73" t="s">
        <v>141</v>
      </c>
      <c r="J33" s="73" t="s">
        <v>141</v>
      </c>
      <c r="K33" s="73" t="s">
        <v>141</v>
      </c>
      <c r="L33" s="73" t="s">
        <v>141</v>
      </c>
      <c r="M33" s="73" t="s">
        <v>141</v>
      </c>
      <c r="N33" s="73" t="s">
        <v>141</v>
      </c>
      <c r="O33" s="73" t="s">
        <v>141</v>
      </c>
      <c r="P33" s="73" t="s">
        <v>141</v>
      </c>
      <c r="Q33" s="73" t="s">
        <v>141</v>
      </c>
      <c r="R33" s="73" t="s">
        <v>141</v>
      </c>
    </row>
    <row r="34" spans="1:18" x14ac:dyDescent="0.3">
      <c r="A34" s="73" t="s">
        <v>27</v>
      </c>
      <c r="H34" s="73" t="s">
        <v>141</v>
      </c>
      <c r="I34" s="73" t="s">
        <v>141</v>
      </c>
      <c r="J34" s="73" t="s">
        <v>141</v>
      </c>
      <c r="K34" s="73" t="s">
        <v>141</v>
      </c>
      <c r="L34" s="73" t="s">
        <v>141</v>
      </c>
      <c r="M34" s="73" t="s">
        <v>141</v>
      </c>
      <c r="N34" s="73" t="s">
        <v>141</v>
      </c>
      <c r="O34" s="73" t="s">
        <v>141</v>
      </c>
      <c r="P34" s="73" t="s">
        <v>141</v>
      </c>
      <c r="Q34" s="73" t="s">
        <v>141</v>
      </c>
      <c r="R34" s="73" t="s">
        <v>141</v>
      </c>
    </row>
    <row r="35" spans="1:18" x14ac:dyDescent="0.3">
      <c r="A35" s="73" t="s">
        <v>34</v>
      </c>
      <c r="B35" s="73">
        <v>125.47</v>
      </c>
      <c r="C35" s="73">
        <v>125.47</v>
      </c>
      <c r="D35" s="73">
        <v>125.47</v>
      </c>
      <c r="E35" s="73">
        <v>125.47</v>
      </c>
      <c r="F35" s="73">
        <v>125.47</v>
      </c>
      <c r="G35" s="73">
        <v>125.47</v>
      </c>
      <c r="H35" s="73">
        <v>125.47</v>
      </c>
      <c r="I35" s="73">
        <v>125.47</v>
      </c>
      <c r="J35" s="73">
        <v>125.47</v>
      </c>
      <c r="K35" s="73">
        <v>125.47</v>
      </c>
      <c r="L35" s="73">
        <v>125.47</v>
      </c>
      <c r="M35" s="73">
        <v>126.50999999999999</v>
      </c>
      <c r="N35" s="73">
        <v>140</v>
      </c>
      <c r="O35" s="73">
        <v>140</v>
      </c>
      <c r="P35" s="73">
        <v>140</v>
      </c>
      <c r="Q35" s="73">
        <v>140</v>
      </c>
      <c r="R35" s="73">
        <v>140</v>
      </c>
    </row>
    <row r="36" spans="1:18" x14ac:dyDescent="0.3">
      <c r="A36" s="73" t="s">
        <v>28</v>
      </c>
      <c r="B36" s="73">
        <v>109.78999999999999</v>
      </c>
      <c r="C36" s="73">
        <v>116.25999999999999</v>
      </c>
      <c r="D36" s="73">
        <v>121.38</v>
      </c>
      <c r="E36" s="73">
        <v>115.54</v>
      </c>
      <c r="F36" s="73">
        <v>116.25999999999999</v>
      </c>
      <c r="G36" s="73">
        <v>118.21</v>
      </c>
      <c r="H36" s="73">
        <v>115.03</v>
      </c>
      <c r="I36" s="73">
        <v>112.05</v>
      </c>
      <c r="J36" s="73">
        <v>107.53999999999999</v>
      </c>
      <c r="K36" s="73">
        <v>107.53999999999999</v>
      </c>
      <c r="L36" s="73">
        <v>104.67</v>
      </c>
      <c r="M36" s="73">
        <v>107.03</v>
      </c>
      <c r="N36" s="73">
        <v>111.85</v>
      </c>
      <c r="O36" s="73">
        <v>108.55999999999999</v>
      </c>
      <c r="P36" s="73">
        <v>106.64</v>
      </c>
      <c r="Q36" s="73">
        <v>103.64</v>
      </c>
      <c r="R36" s="73">
        <v>98.309999999999988</v>
      </c>
    </row>
    <row r="37" spans="1:18" x14ac:dyDescent="0.3">
      <c r="A37" s="73" t="s">
        <v>36</v>
      </c>
      <c r="B37" s="73">
        <v>118.91</v>
      </c>
      <c r="C37" s="73">
        <v>118.91</v>
      </c>
      <c r="D37" s="73">
        <v>118.91</v>
      </c>
      <c r="E37" s="73">
        <v>118.91</v>
      </c>
      <c r="F37" s="73">
        <v>118.91</v>
      </c>
      <c r="G37" s="73">
        <v>118.91</v>
      </c>
      <c r="H37" s="73">
        <v>118.91</v>
      </c>
      <c r="I37" s="73">
        <v>118.91</v>
      </c>
      <c r="J37" s="73">
        <v>118.91</v>
      </c>
      <c r="K37" s="73">
        <v>120.21000000000001</v>
      </c>
      <c r="L37" s="73">
        <v>120.21000000000001</v>
      </c>
      <c r="M37" s="73">
        <v>120.21000000000001</v>
      </c>
      <c r="N37" s="73">
        <v>120.21000000000001</v>
      </c>
      <c r="O37" s="73">
        <v>120.21000000000001</v>
      </c>
      <c r="P37" s="73">
        <v>120.21000000000001</v>
      </c>
      <c r="Q37" s="73">
        <v>117.49</v>
      </c>
      <c r="R37" s="73">
        <v>117.49</v>
      </c>
    </row>
    <row r="38" spans="1:18" x14ac:dyDescent="0.3">
      <c r="A38" s="73" t="s">
        <v>32</v>
      </c>
      <c r="B38" s="73">
        <v>144.77000000000001</v>
      </c>
      <c r="C38" s="73">
        <v>142.72</v>
      </c>
      <c r="D38" s="73">
        <v>142.72</v>
      </c>
      <c r="E38" s="73">
        <v>142.72</v>
      </c>
      <c r="F38" s="73">
        <v>142.72</v>
      </c>
      <c r="G38" s="73">
        <v>142.72</v>
      </c>
      <c r="H38" s="73">
        <v>142.72</v>
      </c>
      <c r="I38" s="73">
        <v>142.72</v>
      </c>
      <c r="J38" s="73">
        <v>142.72</v>
      </c>
      <c r="K38" s="73">
        <v>144.1</v>
      </c>
      <c r="L38" s="73">
        <v>144.1</v>
      </c>
      <c r="M38" s="73">
        <v>144.10999999999999</v>
      </c>
      <c r="N38" s="73">
        <v>144.10999999999999</v>
      </c>
      <c r="O38" s="73">
        <v>144.10999999999999</v>
      </c>
      <c r="P38" s="73">
        <v>144.10999999999999</v>
      </c>
      <c r="Q38" s="73">
        <v>144.10999999999999</v>
      </c>
      <c r="R38" s="73">
        <v>144.10999999999999</v>
      </c>
    </row>
    <row r="39" spans="1:18" x14ac:dyDescent="0.3">
      <c r="A39" s="73" t="s">
        <v>29</v>
      </c>
      <c r="H39" s="73" t="s">
        <v>141</v>
      </c>
      <c r="I39" s="73" t="s">
        <v>141</v>
      </c>
      <c r="J39" s="73" t="s">
        <v>141</v>
      </c>
      <c r="K39" s="73" t="s">
        <v>141</v>
      </c>
      <c r="L39" s="73" t="s">
        <v>141</v>
      </c>
      <c r="M39" s="73" t="s">
        <v>141</v>
      </c>
      <c r="N39" s="73" t="s">
        <v>141</v>
      </c>
      <c r="O39" s="73" t="s">
        <v>141</v>
      </c>
      <c r="P39" s="73" t="s">
        <v>141</v>
      </c>
      <c r="Q39" s="73" t="s">
        <v>141</v>
      </c>
      <c r="R39" s="73" t="s">
        <v>141</v>
      </c>
    </row>
    <row r="40" spans="1:18" x14ac:dyDescent="0.3">
      <c r="A40" s="73" t="s">
        <v>37</v>
      </c>
      <c r="B40" s="73">
        <v>135.26</v>
      </c>
      <c r="C40" s="73">
        <v>135.26</v>
      </c>
      <c r="D40" s="73">
        <v>135.26</v>
      </c>
      <c r="E40" s="73">
        <v>135.26</v>
      </c>
      <c r="F40" s="73">
        <v>135.26</v>
      </c>
      <c r="G40" s="73">
        <v>135.26</v>
      </c>
      <c r="H40" s="73">
        <v>135.26</v>
      </c>
      <c r="I40" s="73">
        <v>137.31</v>
      </c>
      <c r="J40" s="73">
        <v>137.31</v>
      </c>
      <c r="K40" s="73">
        <v>137.31</v>
      </c>
      <c r="L40" s="73">
        <v>142.53</v>
      </c>
      <c r="M40" s="73">
        <v>142.53</v>
      </c>
      <c r="N40" s="73">
        <v>142.53</v>
      </c>
      <c r="O40" s="73">
        <v>142.53</v>
      </c>
      <c r="P40" s="73">
        <v>142.53</v>
      </c>
      <c r="Q40" s="73">
        <v>142.53</v>
      </c>
      <c r="R40" s="73">
        <v>142.53</v>
      </c>
    </row>
    <row r="41" spans="1:18" x14ac:dyDescent="0.3">
      <c r="A41" s="73" t="s">
        <v>43</v>
      </c>
      <c r="H41" s="73" t="s">
        <v>141</v>
      </c>
      <c r="I41" s="73" t="s">
        <v>141</v>
      </c>
      <c r="J41" s="73" t="s">
        <v>141</v>
      </c>
      <c r="K41" s="73" t="s">
        <v>141</v>
      </c>
      <c r="L41" s="73" t="s">
        <v>141</v>
      </c>
      <c r="M41" s="73" t="s">
        <v>141</v>
      </c>
      <c r="N41" s="73" t="s">
        <v>141</v>
      </c>
      <c r="O41" s="73" t="s">
        <v>141</v>
      </c>
      <c r="P41" s="73" t="s">
        <v>141</v>
      </c>
      <c r="Q41" s="73" t="s">
        <v>141</v>
      </c>
      <c r="R41" s="73" t="s">
        <v>141</v>
      </c>
    </row>
    <row r="42" spans="1:18" x14ac:dyDescent="0.3">
      <c r="A42" s="73" t="s">
        <v>41</v>
      </c>
      <c r="B42" s="73">
        <v>121.89999999999999</v>
      </c>
      <c r="C42" s="73">
        <v>121.89999999999999</v>
      </c>
      <c r="D42" s="73">
        <v>121.89999999999999</v>
      </c>
      <c r="E42" s="73">
        <v>121.89999999999999</v>
      </c>
      <c r="F42" s="73">
        <v>121.89999999999999</v>
      </c>
      <c r="G42" s="73">
        <v>121.89999999999999</v>
      </c>
      <c r="H42" s="73">
        <v>121.89999999999999</v>
      </c>
      <c r="I42" s="73">
        <v>121.89999999999999</v>
      </c>
      <c r="J42" s="73">
        <v>121.89999999999999</v>
      </c>
      <c r="K42" s="73">
        <v>121.89999999999999</v>
      </c>
      <c r="L42" s="73">
        <v>121.89999999999999</v>
      </c>
      <c r="M42" s="73">
        <v>121.89999999999999</v>
      </c>
      <c r="N42" s="73">
        <v>121.89999999999999</v>
      </c>
      <c r="O42" s="73">
        <v>121.89999999999999</v>
      </c>
      <c r="P42" s="73">
        <v>121.89999999999999</v>
      </c>
      <c r="Q42" s="73">
        <v>121.89999999999999</v>
      </c>
      <c r="R42" s="73">
        <v>121.89999999999999</v>
      </c>
    </row>
    <row r="43" spans="1:18" x14ac:dyDescent="0.3">
      <c r="A43" s="73" t="s">
        <v>39</v>
      </c>
      <c r="B43" s="73">
        <v>121.34</v>
      </c>
      <c r="C43" s="73">
        <v>125.28999999999999</v>
      </c>
      <c r="D43" s="73">
        <v>127.47</v>
      </c>
      <c r="E43" s="73">
        <v>118.98</v>
      </c>
      <c r="F43" s="73">
        <v>109.88</v>
      </c>
      <c r="G43" s="73">
        <v>114.00999999999999</v>
      </c>
      <c r="H43" s="73">
        <v>122.80999999999999</v>
      </c>
      <c r="I43" s="73">
        <v>123.24</v>
      </c>
      <c r="J43" s="73">
        <v>124.64</v>
      </c>
      <c r="K43" s="73">
        <v>126.36</v>
      </c>
      <c r="L43" s="73">
        <v>127.86</v>
      </c>
      <c r="M43" s="73">
        <v>131.76999999999998</v>
      </c>
      <c r="N43" s="73">
        <v>128.69</v>
      </c>
      <c r="O43" s="73">
        <v>134.68</v>
      </c>
      <c r="P43" s="73">
        <v>131.42999999999998</v>
      </c>
      <c r="Q43" s="73">
        <v>120.7</v>
      </c>
      <c r="R43" s="73">
        <v>127.78</v>
      </c>
    </row>
    <row r="44" spans="1:18" x14ac:dyDescent="0.3">
      <c r="A44" s="73" t="s">
        <v>19</v>
      </c>
      <c r="B44" s="73">
        <v>123.07</v>
      </c>
      <c r="C44" s="73">
        <v>133.15</v>
      </c>
      <c r="D44" s="73">
        <v>137.11000000000001</v>
      </c>
      <c r="E44" s="73">
        <v>134.4</v>
      </c>
      <c r="F44" s="73">
        <v>138.46</v>
      </c>
      <c r="G44" s="73">
        <v>142.95999999999998</v>
      </c>
      <c r="H44" s="73">
        <v>141.95000000000002</v>
      </c>
      <c r="I44" s="73">
        <v>139.56</v>
      </c>
      <c r="J44" s="73">
        <v>131.33000000000001</v>
      </c>
      <c r="K44" s="73">
        <v>115.3</v>
      </c>
      <c r="L44" s="73">
        <v>111.48</v>
      </c>
      <c r="M44" s="73">
        <v>125.81</v>
      </c>
      <c r="N44" s="73">
        <v>123.11</v>
      </c>
      <c r="O44" s="73">
        <v>134.27000000000001</v>
      </c>
      <c r="P44" s="73">
        <v>123.67</v>
      </c>
      <c r="Q44" s="73">
        <v>112</v>
      </c>
      <c r="R44" s="73">
        <v>120.58</v>
      </c>
    </row>
    <row r="45" spans="1:18" x14ac:dyDescent="0.3">
      <c r="A45" s="73" t="s">
        <v>46</v>
      </c>
      <c r="B45" s="73">
        <v>127.09</v>
      </c>
      <c r="C45" s="73">
        <v>127.09</v>
      </c>
      <c r="D45" s="73">
        <v>127.09</v>
      </c>
      <c r="E45" s="73">
        <v>127.09</v>
      </c>
      <c r="F45" s="73">
        <v>127.09</v>
      </c>
      <c r="G45" s="73">
        <v>127.09</v>
      </c>
      <c r="H45" s="73">
        <v>127.09</v>
      </c>
      <c r="I45" s="73">
        <v>127.09</v>
      </c>
      <c r="J45" s="73">
        <v>127.09</v>
      </c>
      <c r="K45" s="73">
        <v>127.09</v>
      </c>
      <c r="L45" s="73">
        <v>127.09</v>
      </c>
      <c r="M45" s="73">
        <v>127.09</v>
      </c>
      <c r="N45" s="73">
        <v>127.09</v>
      </c>
      <c r="O45" s="73">
        <v>127.09</v>
      </c>
      <c r="P45" s="73">
        <v>127.09</v>
      </c>
      <c r="Q45" s="73">
        <v>127.09</v>
      </c>
      <c r="R45" s="73">
        <v>127.09</v>
      </c>
    </row>
    <row r="46" spans="1:18" x14ac:dyDescent="0.3">
      <c r="A46" s="73" t="s">
        <v>47</v>
      </c>
      <c r="B46" s="73">
        <v>142.43</v>
      </c>
      <c r="C46" s="73">
        <v>146.49</v>
      </c>
      <c r="D46" s="73">
        <v>132.65</v>
      </c>
      <c r="E46" s="73">
        <v>132.65</v>
      </c>
      <c r="F46" s="73">
        <v>129.34</v>
      </c>
      <c r="G46" s="73">
        <v>145.45999999999998</v>
      </c>
      <c r="H46" s="73">
        <v>143.09</v>
      </c>
      <c r="I46" s="73">
        <v>141.33000000000001</v>
      </c>
      <c r="J46" s="73">
        <v>144.53</v>
      </c>
      <c r="K46" s="73">
        <v>139.19999999999999</v>
      </c>
      <c r="L46" s="73">
        <v>135.98000000000002</v>
      </c>
      <c r="M46" s="73">
        <v>134.75</v>
      </c>
      <c r="N46" s="73">
        <v>147.38</v>
      </c>
      <c r="O46" s="73">
        <v>142.17000000000002</v>
      </c>
      <c r="P46" s="73">
        <v>133.28</v>
      </c>
      <c r="Q46" s="73">
        <v>136.35999999999999</v>
      </c>
      <c r="R46" s="73">
        <v>134.68</v>
      </c>
    </row>
    <row r="47" spans="1:18" x14ac:dyDescent="0.3">
      <c r="A47" s="73" t="s">
        <v>51</v>
      </c>
      <c r="B47" s="73">
        <v>121.68</v>
      </c>
      <c r="C47" s="73">
        <v>121.68</v>
      </c>
      <c r="D47" s="73">
        <v>121.68</v>
      </c>
      <c r="E47" s="73">
        <v>121.68</v>
      </c>
      <c r="F47" s="73">
        <v>121.68</v>
      </c>
      <c r="G47" s="73">
        <v>121.68</v>
      </c>
      <c r="H47" s="73">
        <v>121.68</v>
      </c>
      <c r="I47" s="73">
        <v>121.68</v>
      </c>
      <c r="J47" s="73">
        <v>121.68</v>
      </c>
      <c r="K47" s="73">
        <v>121.68</v>
      </c>
      <c r="L47" s="73">
        <v>121.68</v>
      </c>
      <c r="M47" s="73">
        <v>121.68</v>
      </c>
      <c r="N47" s="73">
        <v>124.33</v>
      </c>
      <c r="O47" s="73">
        <v>124.33</v>
      </c>
      <c r="P47" s="73">
        <v>124.33</v>
      </c>
      <c r="Q47" s="73">
        <v>124.33</v>
      </c>
      <c r="R47" s="73">
        <v>124.33</v>
      </c>
    </row>
    <row r="48" spans="1:18" x14ac:dyDescent="0.3">
      <c r="A48" s="73" t="s">
        <v>45</v>
      </c>
      <c r="H48" s="73" t="s">
        <v>141</v>
      </c>
      <c r="I48" s="73" t="s">
        <v>141</v>
      </c>
      <c r="J48" s="73" t="s">
        <v>141</v>
      </c>
      <c r="K48" s="73" t="s">
        <v>141</v>
      </c>
      <c r="L48" s="73" t="s">
        <v>141</v>
      </c>
      <c r="M48" s="73" t="s">
        <v>141</v>
      </c>
      <c r="N48" s="73" t="s">
        <v>141</v>
      </c>
      <c r="O48" s="73" t="s">
        <v>141</v>
      </c>
      <c r="P48" s="73" t="s">
        <v>141</v>
      </c>
      <c r="Q48" s="73" t="s">
        <v>141</v>
      </c>
      <c r="R48" s="73" t="s">
        <v>141</v>
      </c>
    </row>
    <row r="49" spans="1:18" x14ac:dyDescent="0.3">
      <c r="A49" s="73" t="s">
        <v>44</v>
      </c>
      <c r="B49" s="73">
        <v>130.77000000000001</v>
      </c>
      <c r="C49" s="73">
        <v>120.51</v>
      </c>
      <c r="D49" s="73">
        <v>141.03</v>
      </c>
      <c r="E49" s="73">
        <v>141.03</v>
      </c>
      <c r="F49" s="73">
        <v>144.62</v>
      </c>
      <c r="G49" s="73">
        <v>138.97</v>
      </c>
      <c r="H49" s="73">
        <v>132.97</v>
      </c>
      <c r="I49" s="73">
        <v>117.95</v>
      </c>
      <c r="J49" s="73">
        <v>117.95</v>
      </c>
      <c r="K49" s="73">
        <v>123.08</v>
      </c>
      <c r="L49" s="73">
        <v>128.72</v>
      </c>
      <c r="M49" s="73">
        <v>141.03</v>
      </c>
      <c r="N49" s="73">
        <v>120.51</v>
      </c>
      <c r="O49" s="73">
        <v>115.38</v>
      </c>
      <c r="P49" s="73">
        <v>125.64</v>
      </c>
      <c r="Q49" s="73">
        <v>130.77000000000001</v>
      </c>
      <c r="R49" s="73">
        <v>125.64</v>
      </c>
    </row>
    <row r="50" spans="1:18" x14ac:dyDescent="0.3">
      <c r="A50" s="73" t="s">
        <v>42</v>
      </c>
      <c r="H50" s="73" t="s">
        <v>141</v>
      </c>
      <c r="I50" s="73" t="s">
        <v>141</v>
      </c>
      <c r="J50" s="73" t="s">
        <v>141</v>
      </c>
      <c r="K50" s="73" t="s">
        <v>141</v>
      </c>
      <c r="L50" s="73" t="s">
        <v>141</v>
      </c>
      <c r="M50" s="73" t="s">
        <v>141</v>
      </c>
      <c r="N50" s="73" t="s">
        <v>141</v>
      </c>
      <c r="O50" s="73" t="s">
        <v>141</v>
      </c>
      <c r="P50" s="73" t="s">
        <v>141</v>
      </c>
      <c r="Q50" s="73" t="s">
        <v>141</v>
      </c>
      <c r="R50" s="73" t="s">
        <v>141</v>
      </c>
    </row>
    <row r="51" spans="1:18" x14ac:dyDescent="0.3">
      <c r="A51" s="73" t="s">
        <v>48</v>
      </c>
      <c r="B51" s="73">
        <v>123.85</v>
      </c>
      <c r="C51" s="73">
        <v>123.85</v>
      </c>
      <c r="D51" s="73">
        <v>123.85</v>
      </c>
      <c r="E51" s="73">
        <v>123.47</v>
      </c>
      <c r="F51" s="73">
        <v>123.47</v>
      </c>
      <c r="G51" s="73">
        <v>123.47</v>
      </c>
      <c r="H51" s="73">
        <v>123.47</v>
      </c>
      <c r="I51" s="73">
        <v>123.47</v>
      </c>
      <c r="J51" s="73">
        <v>123.47</v>
      </c>
      <c r="K51" s="73">
        <v>123.47</v>
      </c>
      <c r="L51" s="73">
        <v>123.47</v>
      </c>
      <c r="M51" s="73">
        <v>123.47</v>
      </c>
      <c r="N51" s="73">
        <v>123.47</v>
      </c>
      <c r="O51" s="73">
        <v>123.47</v>
      </c>
      <c r="P51" s="73">
        <v>123.47</v>
      </c>
      <c r="Q51" s="73">
        <v>123.47</v>
      </c>
      <c r="R51" s="73">
        <v>123.47</v>
      </c>
    </row>
    <row r="52" spans="1:18" x14ac:dyDescent="0.3">
      <c r="A52" s="73" t="s">
        <v>52</v>
      </c>
      <c r="H52" s="73" t="s">
        <v>141</v>
      </c>
      <c r="I52" s="73" t="s">
        <v>141</v>
      </c>
      <c r="J52" s="73" t="s">
        <v>141</v>
      </c>
      <c r="K52" s="73" t="s">
        <v>141</v>
      </c>
      <c r="L52" s="73" t="s">
        <v>141</v>
      </c>
      <c r="M52" s="73" t="s">
        <v>141</v>
      </c>
      <c r="N52" s="73" t="s">
        <v>141</v>
      </c>
      <c r="O52" s="73" t="s">
        <v>141</v>
      </c>
      <c r="P52" s="73" t="s">
        <v>141</v>
      </c>
      <c r="Q52" s="73" t="s">
        <v>141</v>
      </c>
      <c r="R52" s="73" t="s">
        <v>141</v>
      </c>
    </row>
    <row r="53" spans="1:18" x14ac:dyDescent="0.3">
      <c r="A53" s="73" t="s">
        <v>49</v>
      </c>
      <c r="B53" s="73">
        <v>121.89</v>
      </c>
      <c r="C53" s="73">
        <v>121.89</v>
      </c>
      <c r="D53" s="73">
        <v>122.91</v>
      </c>
      <c r="E53" s="73">
        <v>123.94</v>
      </c>
      <c r="F53" s="73">
        <v>124.96000000000001</v>
      </c>
      <c r="G53" s="73">
        <v>125.99000000000001</v>
      </c>
      <c r="H53" s="73">
        <v>127.02000000000001</v>
      </c>
      <c r="I53" s="73">
        <v>127.02000000000001</v>
      </c>
      <c r="J53" s="73">
        <v>128.04</v>
      </c>
      <c r="K53" s="73">
        <v>123.43</v>
      </c>
      <c r="L53" s="73">
        <v>122.4</v>
      </c>
      <c r="M53" s="73">
        <v>120.86</v>
      </c>
      <c r="N53" s="73">
        <v>119.84</v>
      </c>
      <c r="O53" s="73">
        <v>119.84</v>
      </c>
      <c r="P53" s="73">
        <v>119.84</v>
      </c>
      <c r="Q53" s="73">
        <v>119.84</v>
      </c>
      <c r="R53" s="73">
        <v>119.84</v>
      </c>
    </row>
    <row r="54" spans="1:18" x14ac:dyDescent="0.3">
      <c r="A54" s="73" t="s">
        <v>53</v>
      </c>
      <c r="B54" s="73">
        <v>136.21</v>
      </c>
      <c r="C54" s="73">
        <v>148.37</v>
      </c>
      <c r="D54" s="73">
        <v>148.37</v>
      </c>
      <c r="E54" s="73">
        <v>135.38</v>
      </c>
      <c r="F54" s="73">
        <v>135.38</v>
      </c>
      <c r="G54" s="73">
        <v>135.38</v>
      </c>
      <c r="H54" s="73">
        <v>135.38</v>
      </c>
      <c r="I54" s="73">
        <v>135.38</v>
      </c>
      <c r="J54" s="73">
        <v>135.38</v>
      </c>
      <c r="K54" s="73">
        <v>133.25</v>
      </c>
      <c r="L54" s="73">
        <v>133.25</v>
      </c>
      <c r="M54" s="73">
        <v>133.25</v>
      </c>
      <c r="N54" s="73">
        <v>129.15</v>
      </c>
      <c r="O54" s="73">
        <v>129.15</v>
      </c>
      <c r="P54" s="73">
        <v>121.97</v>
      </c>
      <c r="Q54" s="73">
        <v>121.97</v>
      </c>
      <c r="R54" s="73">
        <v>121.97</v>
      </c>
    </row>
    <row r="55" spans="1:18" x14ac:dyDescent="0.3">
      <c r="A55" s="73" t="s">
        <v>55</v>
      </c>
      <c r="B55" s="73">
        <v>129.88999999999999</v>
      </c>
      <c r="C55" s="73">
        <v>135.32</v>
      </c>
      <c r="D55" s="73">
        <v>126.09</v>
      </c>
      <c r="E55" s="73">
        <v>113.68</v>
      </c>
      <c r="F55" s="73">
        <v>121.68</v>
      </c>
      <c r="G55" s="73">
        <v>137.98999999999998</v>
      </c>
      <c r="H55" s="73">
        <v>132.44999999999999</v>
      </c>
      <c r="I55" s="73">
        <v>132.44999999999999</v>
      </c>
      <c r="J55" s="73">
        <v>123.73</v>
      </c>
      <c r="K55" s="73">
        <v>122.80999999999999</v>
      </c>
      <c r="L55" s="73">
        <v>119.42999999999999</v>
      </c>
      <c r="M55" s="73">
        <v>126.81</v>
      </c>
      <c r="N55" s="73">
        <v>128.25</v>
      </c>
      <c r="O55" s="73">
        <v>128.86000000000001</v>
      </c>
      <c r="P55" s="73">
        <v>123.73</v>
      </c>
      <c r="Q55" s="73">
        <v>120.25</v>
      </c>
      <c r="R55" s="73">
        <v>117.07000000000001</v>
      </c>
    </row>
    <row r="56" spans="1:18" x14ac:dyDescent="0.3">
      <c r="A56" s="73" t="s">
        <v>54</v>
      </c>
      <c r="B56" s="73">
        <v>137.49</v>
      </c>
      <c r="C56" s="73">
        <v>143.64000000000001</v>
      </c>
      <c r="D56" s="73">
        <v>146.72</v>
      </c>
      <c r="E56" s="73">
        <v>146.72</v>
      </c>
      <c r="F56" s="73">
        <v>146.72</v>
      </c>
      <c r="G56" s="73">
        <v>146.72</v>
      </c>
      <c r="H56" s="73">
        <v>146.72</v>
      </c>
      <c r="I56" s="73">
        <v>145.69</v>
      </c>
      <c r="J56" s="73">
        <v>145.69</v>
      </c>
      <c r="K56" s="73">
        <v>145.69</v>
      </c>
      <c r="L56" s="73">
        <v>143.64000000000001</v>
      </c>
      <c r="M56" s="73">
        <v>142.62</v>
      </c>
      <c r="N56" s="73">
        <v>140.56</v>
      </c>
      <c r="O56" s="73">
        <v>138.51000000000002</v>
      </c>
      <c r="P56" s="73">
        <v>138.51000000000002</v>
      </c>
      <c r="Q56" s="73">
        <v>137.49</v>
      </c>
      <c r="R56" s="73">
        <v>131.33000000000001</v>
      </c>
    </row>
    <row r="57" spans="1:18" x14ac:dyDescent="0.3">
      <c r="A57" s="73" t="s">
        <v>56</v>
      </c>
      <c r="B57" s="73">
        <v>133.31000000000003</v>
      </c>
      <c r="C57" s="73">
        <v>133.31000000000003</v>
      </c>
      <c r="D57" s="73">
        <v>133.31000000000003</v>
      </c>
      <c r="E57" s="73">
        <v>133.31000000000003</v>
      </c>
      <c r="F57" s="73">
        <v>133.31000000000003</v>
      </c>
      <c r="G57" s="73">
        <v>133.31000000000003</v>
      </c>
      <c r="H57" s="73">
        <v>133.31000000000003</v>
      </c>
      <c r="I57" s="73">
        <v>133.31000000000003</v>
      </c>
      <c r="J57" s="73">
        <v>133.31000000000003</v>
      </c>
      <c r="K57" s="73">
        <v>133.31000000000003</v>
      </c>
      <c r="L57" s="73">
        <v>133.31000000000003</v>
      </c>
      <c r="M57" s="73">
        <v>134.36000000000001</v>
      </c>
      <c r="N57" s="73">
        <v>140</v>
      </c>
      <c r="O57" s="73">
        <v>140</v>
      </c>
      <c r="P57" s="73">
        <v>140</v>
      </c>
      <c r="Q57" s="73">
        <v>140</v>
      </c>
      <c r="R57" s="73">
        <v>140</v>
      </c>
    </row>
    <row r="58" spans="1:18" x14ac:dyDescent="0.3">
      <c r="A58" s="73" t="s">
        <v>50</v>
      </c>
      <c r="B58" s="73">
        <v>129.81</v>
      </c>
      <c r="C58" s="73">
        <v>140.06</v>
      </c>
      <c r="D58" s="73">
        <v>141.09</v>
      </c>
      <c r="E58" s="73">
        <v>141.09</v>
      </c>
      <c r="F58" s="73">
        <v>141.09</v>
      </c>
      <c r="G58" s="73">
        <v>141.09</v>
      </c>
      <c r="H58" s="73">
        <v>141.09</v>
      </c>
      <c r="I58" s="73">
        <v>141.09</v>
      </c>
      <c r="J58" s="73">
        <v>139.04</v>
      </c>
      <c r="K58" s="73">
        <v>139.04</v>
      </c>
      <c r="L58" s="73">
        <v>138.01</v>
      </c>
      <c r="M58" s="73">
        <v>138.01</v>
      </c>
      <c r="N58" s="73">
        <v>136.97999999999999</v>
      </c>
      <c r="O58" s="73">
        <v>136.97999999999999</v>
      </c>
      <c r="P58" s="73">
        <v>136.97999999999999</v>
      </c>
      <c r="Q58" s="73">
        <v>135.96</v>
      </c>
      <c r="R58" s="73">
        <v>135.96</v>
      </c>
    </row>
    <row r="60" spans="1:18" x14ac:dyDescent="0.3">
      <c r="A60" s="73" t="s">
        <v>108</v>
      </c>
      <c r="B60" s="73">
        <v>99.95</v>
      </c>
      <c r="C60" s="73">
        <v>99.95</v>
      </c>
      <c r="D60" s="73">
        <v>100.48</v>
      </c>
      <c r="E60" s="73">
        <v>101.71000000000001</v>
      </c>
      <c r="F60" s="73">
        <v>101.71000000000001</v>
      </c>
      <c r="G60" s="73">
        <v>101.73</v>
      </c>
      <c r="H60" s="73">
        <v>101.73</v>
      </c>
      <c r="I60" s="73">
        <v>101.73</v>
      </c>
      <c r="J60" s="73">
        <v>101.24</v>
      </c>
      <c r="K60" s="73">
        <v>101.51</v>
      </c>
      <c r="L60" s="73">
        <v>100.92999999999999</v>
      </c>
      <c r="M60" s="73">
        <v>101.36</v>
      </c>
      <c r="N60" s="73">
        <v>99.57</v>
      </c>
      <c r="O60" s="73">
        <v>99.57</v>
      </c>
      <c r="P60" s="73">
        <v>100.12</v>
      </c>
      <c r="Q60" s="73">
        <v>100.12</v>
      </c>
      <c r="R60" s="73">
        <v>97.110000000000014</v>
      </c>
    </row>
  </sheetData>
  <conditionalFormatting sqref="B52:B58 B3:B20 B25 B27 B32:B34 B39 B41 B48 B50 B51:D51 B49:D49 B42:D47 B40:D40 B35:D38 B28:D31 B26:D26 B21:D24 C2:E2 C3:D19 E3:E58 F2:F58">
    <cfRule type="cellIs" dxfId="47" priority="23" operator="equal">
      <formula>#REF!</formula>
    </cfRule>
  </conditionalFormatting>
  <conditionalFormatting sqref="B52:B58 B3:B20 B25 B27 B32:B34 B39 B41 B48 B50 B51:D51 B49:D49 B42:D47 B40:D40 B35:D38 B28:D31 B26:D26 B21:D24 C2:E2 C3:D19 E3:E58 F2:F58">
    <cfRule type="cellIs" dxfId="46" priority="22" operator="equal">
      <formula>#REF!</formula>
    </cfRule>
  </conditionalFormatting>
  <conditionalFormatting sqref="B2">
    <cfRule type="cellIs" dxfId="45" priority="21" operator="equal">
      <formula>#REF!</formula>
    </cfRule>
  </conditionalFormatting>
  <conditionalFormatting sqref="C52:D52">
    <cfRule type="cellIs" dxfId="44" priority="20" operator="equal">
      <formula>#REF!</formula>
    </cfRule>
  </conditionalFormatting>
  <conditionalFormatting sqref="C52:D52">
    <cfRule type="cellIs" dxfId="43" priority="19" operator="equal">
      <formula>#REF!</formula>
    </cfRule>
  </conditionalFormatting>
  <conditionalFormatting sqref="C53:D58">
    <cfRule type="cellIs" dxfId="42" priority="18" operator="equal">
      <formula>#REF!</formula>
    </cfRule>
  </conditionalFormatting>
  <conditionalFormatting sqref="C53:D58">
    <cfRule type="cellIs" dxfId="41" priority="17" operator="equal">
      <formula>#REF!</formula>
    </cfRule>
  </conditionalFormatting>
  <conditionalFormatting sqref="C20:D20">
    <cfRule type="cellIs" dxfId="40" priority="16" operator="equal">
      <formula>#REF!</formula>
    </cfRule>
  </conditionalFormatting>
  <conditionalFormatting sqref="C20:D20">
    <cfRule type="cellIs" dxfId="39" priority="15" operator="equal">
      <formula>#REF!</formula>
    </cfRule>
  </conditionalFormatting>
  <conditionalFormatting sqref="C25:D25">
    <cfRule type="cellIs" dxfId="38" priority="14" operator="equal">
      <formula>#REF!</formula>
    </cfRule>
  </conditionalFormatting>
  <conditionalFormatting sqref="C25:D25">
    <cfRule type="cellIs" dxfId="37" priority="13" operator="equal">
      <formula>#REF!</formula>
    </cfRule>
  </conditionalFormatting>
  <conditionalFormatting sqref="C27:D27">
    <cfRule type="cellIs" dxfId="36" priority="12" operator="equal">
      <formula>#REF!</formula>
    </cfRule>
  </conditionalFormatting>
  <conditionalFormatting sqref="C27:D27">
    <cfRule type="cellIs" dxfId="35" priority="11" operator="equal">
      <formula>#REF!</formula>
    </cfRule>
  </conditionalFormatting>
  <conditionalFormatting sqref="C32:D34">
    <cfRule type="cellIs" dxfId="34" priority="10" operator="equal">
      <formula>#REF!</formula>
    </cfRule>
  </conditionalFormatting>
  <conditionalFormatting sqref="C32:D34">
    <cfRule type="cellIs" dxfId="33" priority="9" operator="equal">
      <formula>#REF!</formula>
    </cfRule>
  </conditionalFormatting>
  <conditionalFormatting sqref="C39:D39">
    <cfRule type="cellIs" dxfId="32" priority="8" operator="equal">
      <formula>#REF!</formula>
    </cfRule>
  </conditionalFormatting>
  <conditionalFormatting sqref="C39:D39">
    <cfRule type="cellIs" dxfId="31" priority="7" operator="equal">
      <formula>#REF!</formula>
    </cfRule>
  </conditionalFormatting>
  <conditionalFormatting sqref="C41:D41">
    <cfRule type="cellIs" dxfId="30" priority="6" operator="equal">
      <formula>#REF!</formula>
    </cfRule>
  </conditionalFormatting>
  <conditionalFormatting sqref="C41:D41">
    <cfRule type="cellIs" dxfId="29" priority="5" operator="equal">
      <formula>#REF!</formula>
    </cfRule>
  </conditionalFormatting>
  <conditionalFormatting sqref="C48:D48">
    <cfRule type="cellIs" dxfId="28" priority="4" operator="equal">
      <formula>#REF!</formula>
    </cfRule>
  </conditionalFormatting>
  <conditionalFormatting sqref="C48:D48">
    <cfRule type="cellIs" dxfId="27" priority="3" operator="equal">
      <formula>#REF!</formula>
    </cfRule>
  </conditionalFormatting>
  <conditionalFormatting sqref="C50:D50">
    <cfRule type="cellIs" dxfId="26" priority="2" operator="equal">
      <formula>#REF!</formula>
    </cfRule>
  </conditionalFormatting>
  <conditionalFormatting sqref="C50:D50">
    <cfRule type="cellIs" dxfId="25" priority="1" operator="equal">
      <formula>#REF!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D68"/>
  <sheetViews>
    <sheetView zoomScaleNormal="100" workbookViewId="0">
      <selection activeCell="A2" sqref="A1:A2"/>
    </sheetView>
  </sheetViews>
  <sheetFormatPr defaultRowHeight="13.2" x14ac:dyDescent="0.25"/>
  <cols>
    <col min="1" max="1" width="43.44140625" bestFit="1" customWidth="1"/>
    <col min="2" max="4" width="12" hidden="1" customWidth="1"/>
    <col min="5" max="5" width="9" hidden="1" customWidth="1"/>
    <col min="6" max="12" width="12" hidden="1" customWidth="1"/>
    <col min="13" max="13" width="11" hidden="1" customWidth="1"/>
    <col min="14" max="14" width="14.6640625" style="37" customWidth="1"/>
    <col min="15" max="16" width="12" hidden="1" customWidth="1"/>
    <col min="17" max="22" width="0" hidden="1" customWidth="1"/>
    <col min="23" max="25" width="9.5546875" hidden="1" customWidth="1"/>
    <col min="26" max="26" width="0" hidden="1" customWidth="1"/>
    <col min="27" max="27" width="9.5546875" bestFit="1" customWidth="1"/>
  </cols>
  <sheetData>
    <row r="1" spans="1:30" x14ac:dyDescent="0.25">
      <c r="A1" s="69" t="s">
        <v>149</v>
      </c>
    </row>
    <row r="2" spans="1:30" x14ac:dyDescent="0.25">
      <c r="A2" s="69" t="s">
        <v>148</v>
      </c>
    </row>
    <row r="4" spans="1:30" s="66" customFormat="1" x14ac:dyDescent="0.25">
      <c r="A4" s="66" t="s">
        <v>0</v>
      </c>
      <c r="B4" s="67">
        <v>41640</v>
      </c>
      <c r="C4" s="67">
        <v>41671</v>
      </c>
      <c r="D4" s="67">
        <v>41699</v>
      </c>
      <c r="E4" s="67">
        <v>41730</v>
      </c>
      <c r="F4" s="67">
        <v>41760</v>
      </c>
      <c r="G4" s="67">
        <v>41791</v>
      </c>
      <c r="H4" s="67">
        <v>41821</v>
      </c>
      <c r="I4" s="67">
        <v>41852</v>
      </c>
      <c r="J4" s="67">
        <v>41883</v>
      </c>
      <c r="K4" s="67">
        <v>41913</v>
      </c>
      <c r="L4" s="67">
        <v>41944</v>
      </c>
      <c r="M4" s="67">
        <v>41974</v>
      </c>
      <c r="N4" s="68" t="s">
        <v>140</v>
      </c>
      <c r="O4" s="67">
        <v>42005</v>
      </c>
      <c r="P4" s="67">
        <v>42036</v>
      </c>
      <c r="Q4" s="67">
        <v>42064</v>
      </c>
      <c r="R4" s="67">
        <v>42095</v>
      </c>
      <c r="S4" s="67">
        <v>42125</v>
      </c>
      <c r="T4" s="67">
        <v>42156</v>
      </c>
      <c r="U4" s="67">
        <v>42186</v>
      </c>
      <c r="V4" s="67">
        <v>42217</v>
      </c>
      <c r="W4" s="67">
        <v>42248</v>
      </c>
      <c r="X4" s="67">
        <v>42278</v>
      </c>
      <c r="Y4" s="67">
        <v>42309</v>
      </c>
      <c r="Z4" s="67">
        <v>42339</v>
      </c>
      <c r="AA4" s="67" t="s">
        <v>146</v>
      </c>
    </row>
    <row r="5" spans="1:30" s="69" customFormat="1" x14ac:dyDescent="0.25">
      <c r="A5" s="69" t="s">
        <v>1</v>
      </c>
      <c r="B5" s="71">
        <v>99.95</v>
      </c>
      <c r="C5" s="71">
        <v>99.95</v>
      </c>
      <c r="D5" s="71">
        <v>100.48</v>
      </c>
      <c r="E5" s="71">
        <v>101.71000000000001</v>
      </c>
      <c r="F5" s="71">
        <v>101.71000000000001</v>
      </c>
      <c r="G5" s="71">
        <v>101.73</v>
      </c>
      <c r="H5" s="71">
        <v>101.73</v>
      </c>
      <c r="I5" s="71">
        <v>101.73</v>
      </c>
      <c r="J5" s="70">
        <v>101.51</v>
      </c>
      <c r="K5" s="71">
        <v>101.51</v>
      </c>
      <c r="L5" s="70">
        <v>101.51</v>
      </c>
      <c r="M5" s="70">
        <v>101.51</v>
      </c>
      <c r="N5" s="70">
        <v>101.25250000000001</v>
      </c>
      <c r="O5" s="71">
        <v>99.57</v>
      </c>
      <c r="P5" s="71">
        <v>99.57</v>
      </c>
      <c r="Q5" s="76">
        <v>100.12</v>
      </c>
      <c r="R5" s="76">
        <v>100.12</v>
      </c>
      <c r="S5" s="76">
        <v>97.110000000000014</v>
      </c>
      <c r="T5" s="79">
        <v>97.210000000000008</v>
      </c>
      <c r="U5" s="76">
        <v>97.210000000000008</v>
      </c>
      <c r="V5" s="76">
        <v>97.210000000000008</v>
      </c>
      <c r="W5" s="79">
        <v>96.72</v>
      </c>
      <c r="X5" s="76">
        <v>96.72</v>
      </c>
      <c r="Y5" s="76">
        <v>96.72</v>
      </c>
      <c r="Z5" s="79">
        <v>96.72</v>
      </c>
      <c r="AA5" s="77">
        <f>AVERAGE(O5:Z5)</f>
        <v>97.916666666666686</v>
      </c>
    </row>
    <row r="6" spans="1:30" x14ac:dyDescent="0.25">
      <c r="A6" t="s">
        <v>3</v>
      </c>
      <c r="B6" s="37">
        <v>109.61</v>
      </c>
      <c r="C6" s="37">
        <v>109.61</v>
      </c>
      <c r="D6" s="37">
        <v>109.61</v>
      </c>
      <c r="E6" s="37">
        <v>109.61</v>
      </c>
      <c r="F6" s="37">
        <v>109.61</v>
      </c>
      <c r="G6" s="37">
        <v>109.61</v>
      </c>
      <c r="H6" s="37">
        <v>109.61</v>
      </c>
      <c r="I6" s="37">
        <v>109.61</v>
      </c>
      <c r="J6" s="37">
        <v>109.61</v>
      </c>
      <c r="K6" s="37">
        <v>109.61</v>
      </c>
      <c r="L6" s="37">
        <v>110.14</v>
      </c>
      <c r="M6" s="37">
        <v>110.14</v>
      </c>
      <c r="N6" s="37">
        <v>109.69833333333334</v>
      </c>
      <c r="O6" s="37">
        <v>108.47</v>
      </c>
      <c r="P6" s="37">
        <v>108.47</v>
      </c>
      <c r="Q6">
        <v>108.47</v>
      </c>
      <c r="R6">
        <v>108.47</v>
      </c>
      <c r="S6">
        <v>108.47</v>
      </c>
      <c r="T6">
        <v>108.47</v>
      </c>
      <c r="U6">
        <v>108.47</v>
      </c>
      <c r="V6">
        <v>108.47</v>
      </c>
      <c r="W6">
        <v>108.47</v>
      </c>
      <c r="X6">
        <v>108.47</v>
      </c>
      <c r="Y6">
        <v>108.92</v>
      </c>
      <c r="Z6">
        <v>108.92</v>
      </c>
      <c r="AA6" s="41">
        <f t="shared" ref="AA6:AA62" si="0">AVERAGE(O6:Z6)</f>
        <v>108.54500000000002</v>
      </c>
    </row>
    <row r="7" spans="1:30" x14ac:dyDescent="0.25">
      <c r="A7" t="s">
        <v>16</v>
      </c>
      <c r="B7" s="37">
        <v>118.92999999999999</v>
      </c>
      <c r="C7" s="37">
        <v>118.92999999999999</v>
      </c>
      <c r="D7" s="37">
        <v>118.92999999999999</v>
      </c>
      <c r="E7" s="37">
        <v>118.92999999999999</v>
      </c>
      <c r="F7" s="37">
        <v>118.92999999999999</v>
      </c>
      <c r="G7" s="37">
        <v>118.92999999999999</v>
      </c>
      <c r="H7" s="37">
        <v>118.92999999999999</v>
      </c>
      <c r="I7" s="37">
        <v>118.92999999999999</v>
      </c>
      <c r="J7" s="37">
        <v>118.92999999999999</v>
      </c>
      <c r="K7" s="37">
        <v>118.92999999999999</v>
      </c>
      <c r="L7" s="37">
        <v>118.92999999999999</v>
      </c>
      <c r="M7" s="37">
        <v>118.92999999999999</v>
      </c>
      <c r="N7" s="37">
        <v>118.93</v>
      </c>
      <c r="O7" s="37">
        <v>118.92999999999999</v>
      </c>
      <c r="P7" s="37">
        <v>118.92999999999999</v>
      </c>
      <c r="Q7">
        <v>118.92999999999999</v>
      </c>
      <c r="R7">
        <v>114.11</v>
      </c>
      <c r="S7">
        <v>114.11</v>
      </c>
      <c r="T7">
        <v>114.11</v>
      </c>
      <c r="U7">
        <v>114.11</v>
      </c>
      <c r="V7">
        <v>114.11</v>
      </c>
      <c r="W7">
        <v>114.11</v>
      </c>
      <c r="X7">
        <v>114.00999999999999</v>
      </c>
      <c r="Y7">
        <v>114.00999999999999</v>
      </c>
      <c r="Z7">
        <v>114.00999999999999</v>
      </c>
      <c r="AA7" s="41">
        <f t="shared" si="0"/>
        <v>115.29</v>
      </c>
    </row>
    <row r="8" spans="1:30" x14ac:dyDescent="0.25">
      <c r="A8" t="s">
        <v>8</v>
      </c>
      <c r="B8" s="37">
        <v>121.54</v>
      </c>
      <c r="C8" s="37">
        <v>121.54</v>
      </c>
      <c r="D8" s="37">
        <v>121.54</v>
      </c>
      <c r="E8" s="37">
        <v>121.54</v>
      </c>
      <c r="F8" s="37">
        <v>121.54</v>
      </c>
      <c r="G8" s="37">
        <v>121.54</v>
      </c>
      <c r="H8" s="37">
        <v>121.54</v>
      </c>
      <c r="I8" s="37">
        <v>121.54</v>
      </c>
      <c r="J8" s="37">
        <v>121.54</v>
      </c>
      <c r="K8" s="37">
        <v>121.54</v>
      </c>
      <c r="L8" s="37">
        <v>121.54</v>
      </c>
      <c r="M8" s="37">
        <v>121.54</v>
      </c>
      <c r="N8" s="37">
        <v>121.53999999999998</v>
      </c>
      <c r="O8" s="37">
        <v>126.05000000000001</v>
      </c>
      <c r="P8" s="37">
        <v>126.05000000000001</v>
      </c>
      <c r="Q8">
        <v>126.05000000000001</v>
      </c>
      <c r="R8">
        <v>126.05000000000001</v>
      </c>
      <c r="S8">
        <v>126.05000000000001</v>
      </c>
      <c r="T8">
        <v>126.05000000000001</v>
      </c>
      <c r="U8">
        <v>120.92</v>
      </c>
      <c r="V8">
        <v>120.92</v>
      </c>
      <c r="W8">
        <v>120.92</v>
      </c>
      <c r="X8">
        <v>120.92</v>
      </c>
      <c r="Y8">
        <v>120.92</v>
      </c>
      <c r="Z8">
        <v>120.92</v>
      </c>
      <c r="AA8" s="41">
        <f t="shared" si="0"/>
        <v>123.48500000000001</v>
      </c>
    </row>
    <row r="9" spans="1:30" x14ac:dyDescent="0.25">
      <c r="A9" t="s">
        <v>6</v>
      </c>
      <c r="B9" s="37">
        <v>103.07</v>
      </c>
      <c r="C9" s="37">
        <v>103.07</v>
      </c>
      <c r="D9" s="37">
        <v>103.07</v>
      </c>
      <c r="E9" s="37">
        <v>103.07</v>
      </c>
      <c r="F9" s="37">
        <v>105.63</v>
      </c>
      <c r="G9" s="37">
        <v>105.63</v>
      </c>
      <c r="H9" s="37">
        <v>105.63</v>
      </c>
      <c r="I9" s="37">
        <v>108.19</v>
      </c>
      <c r="J9" s="37">
        <v>108.19</v>
      </c>
      <c r="K9" s="37">
        <v>108.86</v>
      </c>
      <c r="L9" s="37">
        <v>108.86</v>
      </c>
      <c r="M9" s="37">
        <v>108.86</v>
      </c>
      <c r="N9" s="37">
        <v>106.01083333333331</v>
      </c>
      <c r="O9" s="37">
        <v>108.86</v>
      </c>
      <c r="P9" s="37">
        <v>112.48</v>
      </c>
      <c r="Q9">
        <v>112.48</v>
      </c>
      <c r="R9">
        <v>112.48</v>
      </c>
      <c r="S9">
        <v>112.48</v>
      </c>
      <c r="T9">
        <v>112.48</v>
      </c>
      <c r="U9">
        <v>111.46000000000001</v>
      </c>
      <c r="V9">
        <v>111.46000000000001</v>
      </c>
      <c r="W9">
        <v>111.46000000000001</v>
      </c>
      <c r="X9">
        <v>109.61</v>
      </c>
      <c r="Y9">
        <v>109.61</v>
      </c>
      <c r="Z9">
        <v>109.61</v>
      </c>
      <c r="AA9" s="41">
        <f t="shared" si="0"/>
        <v>111.20583333333332</v>
      </c>
    </row>
    <row r="10" spans="1:30" x14ac:dyDescent="0.25">
      <c r="A10" t="s">
        <v>9</v>
      </c>
      <c r="B10" s="37"/>
      <c r="C10" s="37"/>
      <c r="D10" s="37"/>
      <c r="E10" s="37"/>
      <c r="F10" s="37"/>
      <c r="G10" s="37"/>
      <c r="H10" s="37" t="s">
        <v>141</v>
      </c>
      <c r="I10" s="37" t="s">
        <v>141</v>
      </c>
      <c r="J10" s="37" t="s">
        <v>141</v>
      </c>
      <c r="K10" s="37" t="s">
        <v>141</v>
      </c>
      <c r="L10" s="37" t="s">
        <v>141</v>
      </c>
      <c r="M10" s="37"/>
      <c r="O10" s="37" t="s">
        <v>141</v>
      </c>
      <c r="P10" s="37" t="s">
        <v>141</v>
      </c>
      <c r="Q10" t="s">
        <v>141</v>
      </c>
      <c r="R10" t="s">
        <v>141</v>
      </c>
      <c r="S10" t="s">
        <v>141</v>
      </c>
      <c r="T10" t="s">
        <v>141</v>
      </c>
      <c r="U10" t="s">
        <v>141</v>
      </c>
      <c r="V10" t="s">
        <v>141</v>
      </c>
      <c r="W10" t="s">
        <v>141</v>
      </c>
      <c r="X10" t="s">
        <v>141</v>
      </c>
      <c r="Y10" t="s">
        <v>141</v>
      </c>
      <c r="Z10" t="s">
        <v>141</v>
      </c>
      <c r="AA10" s="41"/>
    </row>
    <row r="11" spans="1:30" x14ac:dyDescent="0.25">
      <c r="A11" t="s">
        <v>5</v>
      </c>
      <c r="B11" s="37">
        <v>111.86999999999999</v>
      </c>
      <c r="C11" s="37">
        <v>111.5</v>
      </c>
      <c r="D11" s="37">
        <v>111.34</v>
      </c>
      <c r="E11" s="37">
        <v>113.28</v>
      </c>
      <c r="F11" s="37">
        <v>112.42</v>
      </c>
      <c r="G11" s="37">
        <v>113.24</v>
      </c>
      <c r="H11" s="37">
        <v>114.44</v>
      </c>
      <c r="I11" s="37">
        <v>114.4</v>
      </c>
      <c r="J11" s="72">
        <v>101.24</v>
      </c>
      <c r="K11" s="37">
        <v>101.77000000000001</v>
      </c>
      <c r="L11" s="72">
        <v>100.92999999999999</v>
      </c>
      <c r="M11" s="72">
        <v>101.36</v>
      </c>
      <c r="N11" s="37">
        <v>108.9825</v>
      </c>
      <c r="O11" s="37">
        <v>101.42</v>
      </c>
      <c r="P11" s="37">
        <v>100.04</v>
      </c>
      <c r="Q11">
        <v>102.32000000000001</v>
      </c>
      <c r="R11">
        <v>103.94</v>
      </c>
      <c r="S11">
        <v>101.76</v>
      </c>
      <c r="T11">
        <v>100.63</v>
      </c>
      <c r="U11">
        <v>101.47000000000001</v>
      </c>
      <c r="V11">
        <v>102.75</v>
      </c>
      <c r="W11">
        <v>102.67999999999999</v>
      </c>
      <c r="X11">
        <v>102.72999999999999</v>
      </c>
      <c r="Y11">
        <v>100.7</v>
      </c>
      <c r="Z11">
        <v>100.13</v>
      </c>
      <c r="AA11" s="41">
        <f t="shared" si="0"/>
        <v>101.71416666666669</v>
      </c>
      <c r="AD11" s="41"/>
    </row>
    <row r="12" spans="1:30" x14ac:dyDescent="0.25">
      <c r="A12" t="s">
        <v>13</v>
      </c>
      <c r="B12" s="37">
        <v>111.41000000000001</v>
      </c>
      <c r="C12" s="37">
        <v>110.38000000000001</v>
      </c>
      <c r="D12" s="37">
        <v>110.38000000000001</v>
      </c>
      <c r="E12" s="37">
        <v>110.38000000000001</v>
      </c>
      <c r="F12" s="37">
        <v>111.41000000000001</v>
      </c>
      <c r="G12" s="37">
        <v>116.53</v>
      </c>
      <c r="H12" s="37">
        <v>118.46</v>
      </c>
      <c r="I12" s="37">
        <v>118.46</v>
      </c>
      <c r="J12" s="37">
        <v>118.46</v>
      </c>
      <c r="K12" s="37">
        <v>117.44</v>
      </c>
      <c r="L12" s="37">
        <v>117.44</v>
      </c>
      <c r="M12" s="37">
        <v>116.41</v>
      </c>
      <c r="N12" s="37">
        <v>114.76333333333336</v>
      </c>
      <c r="O12" s="37">
        <v>115.38</v>
      </c>
      <c r="P12" s="37">
        <v>115.38</v>
      </c>
      <c r="Q12">
        <v>115.38</v>
      </c>
      <c r="R12">
        <v>115.38</v>
      </c>
      <c r="S12">
        <v>115.38</v>
      </c>
      <c r="T12">
        <v>114.36</v>
      </c>
      <c r="U12">
        <v>114.36</v>
      </c>
      <c r="V12">
        <v>113.33</v>
      </c>
      <c r="W12">
        <v>112.31</v>
      </c>
      <c r="X12">
        <v>111.28</v>
      </c>
      <c r="Y12">
        <v>110.26</v>
      </c>
      <c r="Z12">
        <v>108.21</v>
      </c>
      <c r="AA12" s="41">
        <f t="shared" si="0"/>
        <v>113.4175</v>
      </c>
    </row>
    <row r="13" spans="1:30" x14ac:dyDescent="0.25">
      <c r="A13" t="s">
        <v>7</v>
      </c>
      <c r="B13" s="37">
        <v>125.74</v>
      </c>
      <c r="C13" s="37">
        <v>129.13</v>
      </c>
      <c r="D13" s="37">
        <v>130.15</v>
      </c>
      <c r="E13" s="37">
        <v>131.79</v>
      </c>
      <c r="F13" s="37">
        <v>131.69</v>
      </c>
      <c r="G13" s="37">
        <v>129.94999999999999</v>
      </c>
      <c r="H13" s="37">
        <v>124.31</v>
      </c>
      <c r="I13" s="37">
        <v>121.13</v>
      </c>
      <c r="J13" s="37">
        <v>121.85</v>
      </c>
      <c r="K13" s="37">
        <v>123.17999999999999</v>
      </c>
      <c r="L13" s="37">
        <v>124.62</v>
      </c>
      <c r="M13" s="37">
        <v>125.03</v>
      </c>
      <c r="N13" s="37">
        <v>126.5475</v>
      </c>
      <c r="O13" s="37">
        <v>125.95</v>
      </c>
      <c r="P13" s="37">
        <v>127.38000000000001</v>
      </c>
      <c r="Q13">
        <v>130.05000000000001</v>
      </c>
      <c r="R13">
        <v>129.13</v>
      </c>
      <c r="S13">
        <v>127.9</v>
      </c>
      <c r="T13">
        <v>125.64</v>
      </c>
      <c r="U13">
        <v>124.41</v>
      </c>
      <c r="V13">
        <v>121.64</v>
      </c>
      <c r="W13">
        <v>120.72</v>
      </c>
      <c r="X13">
        <v>121.64</v>
      </c>
      <c r="Y13">
        <v>122.56</v>
      </c>
      <c r="Z13">
        <v>122.36</v>
      </c>
      <c r="AA13" s="41">
        <f t="shared" si="0"/>
        <v>124.94833333333332</v>
      </c>
    </row>
    <row r="14" spans="1:30" x14ac:dyDescent="0.25">
      <c r="A14" t="s">
        <v>4</v>
      </c>
      <c r="B14" s="37">
        <v>109.15</v>
      </c>
      <c r="C14" s="37">
        <v>110.46000000000001</v>
      </c>
      <c r="D14" s="37">
        <v>111.89999999999999</v>
      </c>
      <c r="E14" s="37">
        <v>112.09</v>
      </c>
      <c r="F14" s="37">
        <v>112.21000000000001</v>
      </c>
      <c r="G14" s="37">
        <v>112.94999999999999</v>
      </c>
      <c r="H14" s="37">
        <v>114.96000000000001</v>
      </c>
      <c r="I14" s="37">
        <v>115.73</v>
      </c>
      <c r="J14" s="37">
        <v>114.08999999999999</v>
      </c>
      <c r="K14" s="37">
        <v>110.36</v>
      </c>
      <c r="L14" s="37">
        <v>104.94</v>
      </c>
      <c r="M14" s="37">
        <v>104.57</v>
      </c>
      <c r="N14" s="37">
        <v>111.11750000000001</v>
      </c>
      <c r="O14" s="37">
        <v>101.51</v>
      </c>
      <c r="P14" s="37">
        <v>103.07</v>
      </c>
      <c r="Q14">
        <v>105.33999999999999</v>
      </c>
      <c r="R14">
        <v>112.43</v>
      </c>
      <c r="S14">
        <v>112.72999999999999</v>
      </c>
      <c r="T14">
        <v>109.37</v>
      </c>
      <c r="U14">
        <v>109.37</v>
      </c>
      <c r="V14">
        <v>108.53999999999999</v>
      </c>
      <c r="W14">
        <v>106.53</v>
      </c>
      <c r="X14">
        <v>105.5</v>
      </c>
      <c r="Y14">
        <v>101.77000000000001</v>
      </c>
      <c r="Z14">
        <v>101.46000000000001</v>
      </c>
      <c r="AA14" s="41">
        <f t="shared" si="0"/>
        <v>106.46833333333332</v>
      </c>
    </row>
    <row r="15" spans="1:30" x14ac:dyDescent="0.25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O15" s="37">
        <f>+O14*0.025641-O14</f>
        <v>-98.907182090000006</v>
      </c>
      <c r="P15" s="37">
        <f t="shared" ref="P15:Z15" si="1">+P14*0.025641-P14</f>
        <v>-100.42718212999999</v>
      </c>
      <c r="Q15" s="37">
        <f t="shared" si="1"/>
        <v>-102.63897705999999</v>
      </c>
      <c r="R15" s="37">
        <f t="shared" si="1"/>
        <v>-109.54718237</v>
      </c>
      <c r="S15" s="37">
        <f t="shared" si="1"/>
        <v>-109.83949007</v>
      </c>
      <c r="T15" s="37">
        <f t="shared" si="1"/>
        <v>-106.56564383</v>
      </c>
      <c r="U15" s="37">
        <f t="shared" si="1"/>
        <v>-106.56564383</v>
      </c>
      <c r="V15" s="37">
        <f t="shared" si="1"/>
        <v>-105.75692586</v>
      </c>
      <c r="W15" s="37">
        <f t="shared" si="1"/>
        <v>-103.79846427</v>
      </c>
      <c r="X15" s="37">
        <f t="shared" si="1"/>
        <v>-102.79487450000001</v>
      </c>
      <c r="Y15" s="37">
        <f t="shared" si="1"/>
        <v>-99.160515430000004</v>
      </c>
      <c r="Z15" s="37">
        <f t="shared" si="1"/>
        <v>-98.858464140000009</v>
      </c>
      <c r="AA15" s="41"/>
    </row>
    <row r="16" spans="1:30" x14ac:dyDescent="0.25">
      <c r="A16" t="s">
        <v>11</v>
      </c>
      <c r="B16" s="37"/>
      <c r="C16" s="37"/>
      <c r="D16" s="37"/>
      <c r="E16" s="37"/>
      <c r="F16" s="37"/>
      <c r="G16" s="37"/>
      <c r="H16" s="37" t="s">
        <v>141</v>
      </c>
      <c r="I16" s="37" t="s">
        <v>141</v>
      </c>
      <c r="J16" s="37" t="s">
        <v>141</v>
      </c>
      <c r="K16" s="37" t="s">
        <v>141</v>
      </c>
      <c r="L16" s="37" t="s">
        <v>141</v>
      </c>
      <c r="M16" s="37"/>
      <c r="O16" s="37" t="s">
        <v>141</v>
      </c>
      <c r="P16" s="37" t="s">
        <v>141</v>
      </c>
      <c r="Q16" t="s">
        <v>141</v>
      </c>
      <c r="R16" t="s">
        <v>141</v>
      </c>
      <c r="S16" t="s">
        <v>141</v>
      </c>
      <c r="T16" t="s">
        <v>141</v>
      </c>
      <c r="U16" t="s">
        <v>141</v>
      </c>
      <c r="V16" t="s">
        <v>141</v>
      </c>
      <c r="W16" t="s">
        <v>141</v>
      </c>
      <c r="X16" t="s">
        <v>141</v>
      </c>
      <c r="Y16" t="s">
        <v>141</v>
      </c>
      <c r="Z16" t="s">
        <v>141</v>
      </c>
      <c r="AA16" s="41"/>
      <c r="AC16" s="41"/>
    </row>
    <row r="17" spans="1:27" x14ac:dyDescent="0.25">
      <c r="A17" t="s">
        <v>12</v>
      </c>
      <c r="B17" s="37">
        <v>122.97</v>
      </c>
      <c r="C17" s="37">
        <v>122.97</v>
      </c>
      <c r="D17" s="37">
        <v>122.97</v>
      </c>
      <c r="E17" s="37">
        <v>124.41</v>
      </c>
      <c r="F17" s="37">
        <v>124.41</v>
      </c>
      <c r="G17" s="37">
        <v>124.41</v>
      </c>
      <c r="H17" s="37">
        <v>134.26</v>
      </c>
      <c r="I17" s="37">
        <v>134.26</v>
      </c>
      <c r="J17" s="37">
        <v>134.26</v>
      </c>
      <c r="K17" s="37">
        <v>134.26</v>
      </c>
      <c r="L17" s="37">
        <v>134.26</v>
      </c>
      <c r="M17" s="37">
        <v>134.26000000000002</v>
      </c>
      <c r="N17" s="37">
        <v>128.97499999999999</v>
      </c>
      <c r="O17" s="37">
        <v>124.41</v>
      </c>
      <c r="P17" s="37">
        <v>124.41</v>
      </c>
      <c r="Q17">
        <v>124.41</v>
      </c>
      <c r="R17">
        <v>124.41</v>
      </c>
      <c r="S17">
        <v>124.41</v>
      </c>
      <c r="T17">
        <v>124.41</v>
      </c>
      <c r="U17">
        <v>124.41</v>
      </c>
      <c r="V17">
        <v>124.41</v>
      </c>
      <c r="W17">
        <v>124.41</v>
      </c>
      <c r="X17">
        <v>124.41</v>
      </c>
      <c r="Y17">
        <v>124.41</v>
      </c>
      <c r="Z17">
        <v>124.41</v>
      </c>
      <c r="AA17" s="41">
        <f t="shared" si="0"/>
        <v>124.41000000000001</v>
      </c>
    </row>
    <row r="18" spans="1:27" x14ac:dyDescent="0.25">
      <c r="A18" t="s">
        <v>15</v>
      </c>
      <c r="B18" s="37">
        <v>112.24000000000001</v>
      </c>
      <c r="C18" s="37">
        <v>112.24000000000001</v>
      </c>
      <c r="D18" s="37">
        <v>112.24000000000001</v>
      </c>
      <c r="E18" s="37">
        <v>112.24000000000001</v>
      </c>
      <c r="F18" s="37">
        <v>112.24000000000001</v>
      </c>
      <c r="G18" s="37">
        <v>112.24000000000001</v>
      </c>
      <c r="H18" s="37">
        <v>112.24000000000001</v>
      </c>
      <c r="I18" s="37">
        <v>112.24000000000001</v>
      </c>
      <c r="J18" s="37">
        <v>112.24000000000001</v>
      </c>
      <c r="K18" s="37">
        <v>112.24000000000001</v>
      </c>
      <c r="L18" s="37">
        <v>112.24000000000001</v>
      </c>
      <c r="M18" s="37">
        <v>112.24000000000001</v>
      </c>
      <c r="N18" s="37">
        <v>112.24000000000001</v>
      </c>
      <c r="O18" s="37">
        <v>112.24000000000001</v>
      </c>
      <c r="P18" s="37">
        <v>112.24000000000001</v>
      </c>
      <c r="Q18">
        <v>112.24000000000001</v>
      </c>
      <c r="R18">
        <v>112.24000000000001</v>
      </c>
      <c r="S18">
        <v>112.24000000000001</v>
      </c>
      <c r="T18">
        <v>112.24000000000001</v>
      </c>
      <c r="U18">
        <v>112.24000000000001</v>
      </c>
      <c r="V18">
        <v>112.24000000000001</v>
      </c>
      <c r="W18">
        <v>112.24000000000001</v>
      </c>
      <c r="X18">
        <v>112.24000000000001</v>
      </c>
      <c r="Y18">
        <v>112.24000000000001</v>
      </c>
      <c r="Z18">
        <v>112.24000000000001</v>
      </c>
      <c r="AA18" s="41">
        <f t="shared" si="0"/>
        <v>112.24000000000001</v>
      </c>
    </row>
    <row r="19" spans="1:27" x14ac:dyDescent="0.25">
      <c r="A19" t="s">
        <v>21</v>
      </c>
      <c r="B19" s="37">
        <v>124.77000000000001</v>
      </c>
      <c r="C19" s="37">
        <v>124.77000000000001</v>
      </c>
      <c r="D19" s="37">
        <v>124.77000000000001</v>
      </c>
      <c r="E19" s="37">
        <v>127.82</v>
      </c>
      <c r="F19" s="37">
        <v>127.82</v>
      </c>
      <c r="G19" s="37">
        <v>127.82</v>
      </c>
      <c r="H19" s="37">
        <v>127.18</v>
      </c>
      <c r="I19" s="37">
        <v>127.18</v>
      </c>
      <c r="J19" s="37">
        <v>127.18</v>
      </c>
      <c r="K19" s="37">
        <v>127.18</v>
      </c>
      <c r="L19" s="37">
        <v>127.18</v>
      </c>
      <c r="M19" s="37">
        <v>127.18</v>
      </c>
      <c r="N19" s="37">
        <v>126.73750000000003</v>
      </c>
      <c r="O19" s="37">
        <v>133.76</v>
      </c>
      <c r="P19" s="37">
        <v>133.76</v>
      </c>
      <c r="Q19">
        <v>133.76</v>
      </c>
      <c r="R19">
        <v>130.69</v>
      </c>
      <c r="S19">
        <v>130.69</v>
      </c>
      <c r="T19">
        <v>130.69</v>
      </c>
      <c r="U19">
        <v>123.2</v>
      </c>
      <c r="V19">
        <v>123.2</v>
      </c>
      <c r="W19">
        <v>123.2</v>
      </c>
      <c r="X19">
        <v>123.2</v>
      </c>
      <c r="Y19">
        <v>123.2</v>
      </c>
      <c r="Z19">
        <v>123.2</v>
      </c>
      <c r="AA19" s="41">
        <f t="shared" si="0"/>
        <v>127.71250000000003</v>
      </c>
    </row>
    <row r="20" spans="1:27" x14ac:dyDescent="0.25">
      <c r="A20" t="s">
        <v>10</v>
      </c>
      <c r="B20" s="37">
        <v>134.29000000000002</v>
      </c>
      <c r="C20" s="37">
        <v>132.75</v>
      </c>
      <c r="D20" s="37">
        <v>132.75</v>
      </c>
      <c r="E20" s="37">
        <v>132.75</v>
      </c>
      <c r="F20" s="37">
        <v>132.75</v>
      </c>
      <c r="G20" s="37">
        <v>127.11000000000001</v>
      </c>
      <c r="H20" s="37">
        <v>127.11000000000001</v>
      </c>
      <c r="I20" s="37">
        <v>127.11000000000001</v>
      </c>
      <c r="J20" s="37">
        <v>127.11000000000001</v>
      </c>
      <c r="K20" s="37">
        <v>127.11000000000001</v>
      </c>
      <c r="L20" s="37">
        <v>127.11000000000001</v>
      </c>
      <c r="M20" s="37">
        <v>127.11000000000001</v>
      </c>
      <c r="N20" s="37">
        <v>129.58833333333337</v>
      </c>
      <c r="O20" s="37">
        <v>127.11000000000001</v>
      </c>
      <c r="P20" s="37">
        <v>127.11000000000001</v>
      </c>
      <c r="Q20">
        <v>127.11000000000001</v>
      </c>
      <c r="R20">
        <v>127.11000000000001</v>
      </c>
      <c r="S20">
        <v>127.11000000000001</v>
      </c>
      <c r="T20">
        <v>127.11000000000001</v>
      </c>
      <c r="U20">
        <v>127.11000000000001</v>
      </c>
      <c r="V20">
        <v>127.11000000000001</v>
      </c>
      <c r="W20">
        <v>125.06</v>
      </c>
      <c r="X20">
        <v>125.06</v>
      </c>
      <c r="Y20">
        <v>125.06</v>
      </c>
      <c r="Z20">
        <v>122.64999999999999</v>
      </c>
      <c r="AA20" s="41">
        <f t="shared" si="0"/>
        <v>126.22583333333334</v>
      </c>
    </row>
    <row r="21" spans="1:27" x14ac:dyDescent="0.25">
      <c r="A21" t="s">
        <v>14</v>
      </c>
      <c r="B21" s="37">
        <v>109.81</v>
      </c>
      <c r="C21" s="37">
        <v>109.81</v>
      </c>
      <c r="D21" s="37">
        <v>109.81</v>
      </c>
      <c r="E21" s="37">
        <v>109.81</v>
      </c>
      <c r="F21" s="37">
        <v>109.81</v>
      </c>
      <c r="G21" s="37">
        <v>109.81</v>
      </c>
      <c r="H21" s="37">
        <v>109.81</v>
      </c>
      <c r="I21" s="37">
        <v>109.81</v>
      </c>
      <c r="J21" s="37">
        <v>109.81</v>
      </c>
      <c r="K21" s="37">
        <v>109.81</v>
      </c>
      <c r="L21" s="37">
        <v>109.81</v>
      </c>
      <c r="M21" s="37">
        <v>109.81</v>
      </c>
      <c r="N21" s="37">
        <v>109.80999999999996</v>
      </c>
      <c r="O21" s="37">
        <v>109.81</v>
      </c>
      <c r="P21" s="37">
        <v>109.81</v>
      </c>
      <c r="Q21">
        <v>109.81</v>
      </c>
      <c r="R21">
        <v>109.81</v>
      </c>
      <c r="S21">
        <v>109.81</v>
      </c>
      <c r="T21">
        <v>109.81</v>
      </c>
      <c r="U21">
        <v>109.81</v>
      </c>
      <c r="V21">
        <v>109.81</v>
      </c>
      <c r="W21">
        <v>109.81</v>
      </c>
      <c r="X21">
        <v>109.81</v>
      </c>
      <c r="Y21">
        <v>109.81</v>
      </c>
      <c r="Z21">
        <v>109.81</v>
      </c>
      <c r="AA21" s="41">
        <f t="shared" si="0"/>
        <v>109.80999999999996</v>
      </c>
    </row>
    <row r="22" spans="1:27" x14ac:dyDescent="0.25">
      <c r="A22" t="s">
        <v>18</v>
      </c>
      <c r="B22" s="37">
        <v>122.07</v>
      </c>
      <c r="C22" s="37">
        <v>122.07</v>
      </c>
      <c r="D22" s="37">
        <v>122.07</v>
      </c>
      <c r="E22" s="37">
        <v>122.07</v>
      </c>
      <c r="F22" s="37">
        <v>122.07</v>
      </c>
      <c r="G22" s="37">
        <v>122.07</v>
      </c>
      <c r="H22" s="37">
        <v>122.07</v>
      </c>
      <c r="I22" s="37">
        <v>122.07</v>
      </c>
      <c r="J22" s="37">
        <v>122.07</v>
      </c>
      <c r="K22" s="37">
        <v>122.07</v>
      </c>
      <c r="L22" s="37">
        <v>122.07</v>
      </c>
      <c r="M22" s="37">
        <v>122.07</v>
      </c>
      <c r="N22" s="37">
        <v>122.06999999999995</v>
      </c>
      <c r="O22" s="37">
        <v>122.07</v>
      </c>
      <c r="P22" s="37">
        <v>122.07</v>
      </c>
      <c r="Q22">
        <v>122.07</v>
      </c>
      <c r="R22">
        <v>122.07</v>
      </c>
      <c r="S22">
        <v>122.07</v>
      </c>
      <c r="T22">
        <v>122.07</v>
      </c>
      <c r="U22">
        <v>122.07</v>
      </c>
      <c r="V22">
        <v>122.07</v>
      </c>
      <c r="W22">
        <v>122.07</v>
      </c>
      <c r="X22">
        <v>120.24000000000001</v>
      </c>
      <c r="Y22">
        <v>120.24000000000001</v>
      </c>
      <c r="Z22">
        <v>120.24000000000001</v>
      </c>
      <c r="AA22" s="41">
        <f t="shared" si="0"/>
        <v>121.61249999999997</v>
      </c>
    </row>
    <row r="23" spans="1:27" x14ac:dyDescent="0.25">
      <c r="A23" t="s">
        <v>22</v>
      </c>
      <c r="B23" s="37">
        <v>132</v>
      </c>
      <c r="C23" s="37">
        <v>132</v>
      </c>
      <c r="D23" s="37">
        <v>132</v>
      </c>
      <c r="E23" s="37">
        <v>132</v>
      </c>
      <c r="F23" s="37">
        <v>132</v>
      </c>
      <c r="G23" s="37">
        <v>132</v>
      </c>
      <c r="H23" s="37">
        <v>132</v>
      </c>
      <c r="I23" s="37">
        <v>132</v>
      </c>
      <c r="J23" s="37">
        <v>132</v>
      </c>
      <c r="K23" s="37">
        <v>132</v>
      </c>
      <c r="L23" s="37">
        <v>132</v>
      </c>
      <c r="M23" s="37">
        <v>132</v>
      </c>
      <c r="N23" s="37">
        <v>132</v>
      </c>
      <c r="O23" s="37">
        <v>139.29</v>
      </c>
      <c r="P23" s="37">
        <v>139.29</v>
      </c>
      <c r="Q23">
        <v>139.29</v>
      </c>
      <c r="R23">
        <v>139.29</v>
      </c>
      <c r="S23">
        <v>139.29</v>
      </c>
      <c r="T23">
        <v>139.29</v>
      </c>
      <c r="U23">
        <v>139.29</v>
      </c>
      <c r="V23">
        <v>139.29</v>
      </c>
      <c r="W23">
        <v>139.29</v>
      </c>
      <c r="X23">
        <v>139.29</v>
      </c>
      <c r="Y23">
        <v>139.29</v>
      </c>
      <c r="Z23">
        <v>139.29</v>
      </c>
      <c r="AA23" s="41">
        <f t="shared" si="0"/>
        <v>139.29</v>
      </c>
    </row>
    <row r="24" spans="1:27" x14ac:dyDescent="0.25">
      <c r="A24" t="s">
        <v>20</v>
      </c>
      <c r="B24" s="37"/>
      <c r="C24" s="37"/>
      <c r="D24" s="37"/>
      <c r="E24" s="37"/>
      <c r="F24" s="37"/>
      <c r="G24" s="37"/>
      <c r="H24" s="37" t="s">
        <v>141</v>
      </c>
      <c r="I24" s="37" t="s">
        <v>141</v>
      </c>
      <c r="J24" s="37" t="s">
        <v>141</v>
      </c>
      <c r="K24" s="37" t="s">
        <v>141</v>
      </c>
      <c r="L24" s="37" t="s">
        <v>141</v>
      </c>
      <c r="M24" s="37"/>
      <c r="O24" s="37" t="s">
        <v>141</v>
      </c>
      <c r="P24" s="37" t="s">
        <v>141</v>
      </c>
      <c r="Q24" t="s">
        <v>141</v>
      </c>
      <c r="R24" t="s">
        <v>141</v>
      </c>
      <c r="S24" t="s">
        <v>141</v>
      </c>
      <c r="T24" t="s">
        <v>141</v>
      </c>
      <c r="U24" t="s">
        <v>141</v>
      </c>
      <c r="V24" t="s">
        <v>141</v>
      </c>
      <c r="W24" t="s">
        <v>141</v>
      </c>
      <c r="X24" t="s">
        <v>141</v>
      </c>
      <c r="Y24" t="s">
        <v>141</v>
      </c>
      <c r="Z24" t="s">
        <v>141</v>
      </c>
      <c r="AA24" s="41"/>
    </row>
    <row r="25" spans="1:27" x14ac:dyDescent="0.25">
      <c r="A25" t="s">
        <v>114</v>
      </c>
      <c r="B25" s="37">
        <v>125.28999999999999</v>
      </c>
      <c r="C25" s="37">
        <v>125.28999999999999</v>
      </c>
      <c r="D25" s="37">
        <v>125.28999999999999</v>
      </c>
      <c r="E25" s="37">
        <v>125.28999999999999</v>
      </c>
      <c r="F25" s="37">
        <v>125.28999999999999</v>
      </c>
      <c r="G25" s="37">
        <v>125.28999999999999</v>
      </c>
      <c r="H25" s="37">
        <v>125.28999999999999</v>
      </c>
      <c r="I25" s="37">
        <v>125.28999999999999</v>
      </c>
      <c r="J25" s="37">
        <v>125.28999999999999</v>
      </c>
      <c r="K25" s="37">
        <v>125.28999999999999</v>
      </c>
      <c r="L25" s="37">
        <v>125.28999999999999</v>
      </c>
      <c r="M25" s="37">
        <v>125.28999999999999</v>
      </c>
      <c r="N25" s="37">
        <v>125.28999999999998</v>
      </c>
      <c r="O25" s="37">
        <v>125.13</v>
      </c>
      <c r="P25" s="37">
        <v>125.13</v>
      </c>
      <c r="Q25">
        <v>125.13</v>
      </c>
      <c r="R25">
        <v>125.13</v>
      </c>
      <c r="S25">
        <v>121.59</v>
      </c>
      <c r="T25">
        <v>121.59</v>
      </c>
      <c r="U25">
        <v>121.59</v>
      </c>
      <c r="V25">
        <v>121.59</v>
      </c>
      <c r="W25">
        <v>121.59</v>
      </c>
      <c r="X25">
        <v>121.59</v>
      </c>
      <c r="Y25">
        <v>121.59</v>
      </c>
      <c r="Z25">
        <v>121.59</v>
      </c>
      <c r="AA25" s="41">
        <f t="shared" si="0"/>
        <v>122.76999999999998</v>
      </c>
    </row>
    <row r="26" spans="1:27" x14ac:dyDescent="0.25">
      <c r="A26" t="s">
        <v>26</v>
      </c>
      <c r="B26" s="37">
        <v>125.49</v>
      </c>
      <c r="C26" s="37">
        <v>125.49</v>
      </c>
      <c r="D26" s="37">
        <v>125.49</v>
      </c>
      <c r="E26" s="37">
        <v>125.49</v>
      </c>
      <c r="F26" s="37">
        <v>125.49</v>
      </c>
      <c r="G26" s="37">
        <v>125.49</v>
      </c>
      <c r="H26" s="37">
        <v>116.85000000000001</v>
      </c>
      <c r="I26" s="37">
        <v>116.85000000000001</v>
      </c>
      <c r="J26" s="37">
        <v>121.35999999999999</v>
      </c>
      <c r="K26" s="37">
        <v>121.35999999999999</v>
      </c>
      <c r="L26" s="37">
        <v>121.35999999999999</v>
      </c>
      <c r="M26" s="37">
        <v>121.35999999999999</v>
      </c>
      <c r="N26" s="37">
        <v>122.6733333333333</v>
      </c>
      <c r="O26" s="37">
        <v>121.35999999999999</v>
      </c>
      <c r="P26" s="37">
        <v>121.35999999999999</v>
      </c>
      <c r="Q26">
        <v>104.97999999999999</v>
      </c>
      <c r="R26">
        <v>104.97999999999999</v>
      </c>
      <c r="S26">
        <v>104.97999999999999</v>
      </c>
      <c r="T26">
        <v>104.97999999999999</v>
      </c>
      <c r="U26">
        <v>104.97999999999999</v>
      </c>
      <c r="V26">
        <v>104.97999999999999</v>
      </c>
      <c r="W26">
        <v>104.97999999999999</v>
      </c>
      <c r="X26">
        <v>104.97999999999999</v>
      </c>
      <c r="Y26">
        <v>104.97999999999999</v>
      </c>
      <c r="Z26">
        <v>104.97999999999999</v>
      </c>
      <c r="AA26" s="41">
        <f t="shared" si="0"/>
        <v>107.71</v>
      </c>
    </row>
    <row r="27" spans="1:27" x14ac:dyDescent="0.25">
      <c r="A27" t="s">
        <v>25</v>
      </c>
      <c r="B27" s="37">
        <v>116.73</v>
      </c>
      <c r="C27" s="37">
        <v>116.73</v>
      </c>
      <c r="D27" s="37">
        <v>116.73</v>
      </c>
      <c r="E27" s="37">
        <v>116.73</v>
      </c>
      <c r="F27" s="37">
        <v>116.73</v>
      </c>
      <c r="G27" s="37">
        <v>116.73</v>
      </c>
      <c r="H27" s="37">
        <v>116.73</v>
      </c>
      <c r="I27" s="37">
        <v>116.73</v>
      </c>
      <c r="J27" s="37">
        <v>116.73</v>
      </c>
      <c r="K27" s="37">
        <v>116.73</v>
      </c>
      <c r="L27" s="37">
        <v>116.73</v>
      </c>
      <c r="M27" s="37">
        <v>116.73</v>
      </c>
      <c r="N27" s="37">
        <v>116.73</v>
      </c>
      <c r="O27" s="37">
        <v>116.73</v>
      </c>
      <c r="P27" s="37">
        <v>116.73</v>
      </c>
      <c r="Q27">
        <v>116.73</v>
      </c>
      <c r="R27">
        <v>116.73</v>
      </c>
      <c r="S27">
        <v>116.73</v>
      </c>
      <c r="T27">
        <v>116.73</v>
      </c>
      <c r="U27">
        <v>116.73</v>
      </c>
      <c r="V27">
        <v>116.73</v>
      </c>
      <c r="W27">
        <v>116.73</v>
      </c>
      <c r="X27">
        <v>116.73</v>
      </c>
      <c r="Y27">
        <v>116.73</v>
      </c>
      <c r="Z27">
        <v>116.73</v>
      </c>
      <c r="AA27" s="41">
        <f t="shared" si="0"/>
        <v>116.73</v>
      </c>
    </row>
    <row r="28" spans="1:27" x14ac:dyDescent="0.25">
      <c r="A28" t="s">
        <v>31</v>
      </c>
      <c r="B28" s="37">
        <v>127.69</v>
      </c>
      <c r="C28" s="37">
        <v>128.21</v>
      </c>
      <c r="D28" s="37">
        <v>127.95</v>
      </c>
      <c r="E28" s="37">
        <v>127.95</v>
      </c>
      <c r="F28" s="37">
        <v>127.95</v>
      </c>
      <c r="G28" s="37">
        <v>127.95</v>
      </c>
      <c r="H28" s="37">
        <v>128.21</v>
      </c>
      <c r="I28" s="37">
        <v>128.46</v>
      </c>
      <c r="J28" s="37">
        <v>129.22999999999999</v>
      </c>
      <c r="K28" s="37">
        <v>128.97</v>
      </c>
      <c r="L28" s="37">
        <v>128.97</v>
      </c>
      <c r="M28" s="37">
        <v>128.97</v>
      </c>
      <c r="N28" s="37">
        <v>128.37583333333336</v>
      </c>
      <c r="O28" s="37">
        <v>128.97</v>
      </c>
      <c r="P28" s="37">
        <v>128.97</v>
      </c>
      <c r="Q28">
        <v>128.97</v>
      </c>
      <c r="R28">
        <v>128.97</v>
      </c>
      <c r="S28">
        <v>128.97</v>
      </c>
      <c r="T28">
        <v>129.22999999999999</v>
      </c>
      <c r="U28">
        <v>129.22999999999999</v>
      </c>
      <c r="V28">
        <v>129.22999999999999</v>
      </c>
      <c r="W28">
        <v>129.22999999999999</v>
      </c>
      <c r="X28">
        <v>129.49</v>
      </c>
      <c r="Y28">
        <v>129.49</v>
      </c>
      <c r="Z28">
        <v>129.49</v>
      </c>
      <c r="AA28" s="41">
        <f t="shared" si="0"/>
        <v>129.18666666666667</v>
      </c>
    </row>
    <row r="29" spans="1:27" x14ac:dyDescent="0.25">
      <c r="A29" t="s">
        <v>17</v>
      </c>
      <c r="B29" s="37"/>
      <c r="C29" s="37"/>
      <c r="D29" s="37"/>
      <c r="E29" s="37"/>
      <c r="F29" s="37"/>
      <c r="G29" s="37"/>
      <c r="H29" s="37" t="s">
        <v>141</v>
      </c>
      <c r="I29" s="37" t="s">
        <v>141</v>
      </c>
      <c r="J29" s="37" t="s">
        <v>141</v>
      </c>
      <c r="K29" s="37" t="s">
        <v>141</v>
      </c>
      <c r="L29" s="37" t="s">
        <v>141</v>
      </c>
      <c r="M29" s="37"/>
      <c r="O29" s="37" t="s">
        <v>141</v>
      </c>
      <c r="P29" s="37" t="s">
        <v>141</v>
      </c>
      <c r="Q29" t="s">
        <v>141</v>
      </c>
      <c r="R29" t="s">
        <v>141</v>
      </c>
      <c r="S29" t="s">
        <v>141</v>
      </c>
      <c r="T29" t="s">
        <v>141</v>
      </c>
      <c r="U29" t="s">
        <v>141</v>
      </c>
      <c r="V29" t="s">
        <v>141</v>
      </c>
      <c r="W29" t="s">
        <v>141</v>
      </c>
      <c r="X29" t="s">
        <v>141</v>
      </c>
      <c r="Y29" t="s">
        <v>141</v>
      </c>
      <c r="Z29" t="s">
        <v>141</v>
      </c>
      <c r="AA29" s="41"/>
    </row>
    <row r="30" spans="1:27" x14ac:dyDescent="0.25">
      <c r="A30" t="s">
        <v>2</v>
      </c>
      <c r="B30" s="37">
        <v>133.85</v>
      </c>
      <c r="C30" s="37">
        <v>133.85</v>
      </c>
      <c r="D30" s="37">
        <v>136.91999999999999</v>
      </c>
      <c r="E30" s="37">
        <v>134.87</v>
      </c>
      <c r="F30" s="37">
        <v>134.87</v>
      </c>
      <c r="G30" s="37">
        <v>135.9</v>
      </c>
      <c r="H30" s="37">
        <v>135.9</v>
      </c>
      <c r="I30" s="37">
        <v>135.9</v>
      </c>
      <c r="J30" s="37">
        <v>135.9</v>
      </c>
      <c r="K30" s="37">
        <v>134.87</v>
      </c>
      <c r="L30" s="37">
        <v>133.85</v>
      </c>
      <c r="M30" s="37">
        <v>132.82</v>
      </c>
      <c r="N30" s="37">
        <v>134.95833333333331</v>
      </c>
      <c r="O30" s="37">
        <v>131.79</v>
      </c>
      <c r="P30" s="37">
        <v>130.77000000000001</v>
      </c>
      <c r="Q30">
        <v>129.74</v>
      </c>
      <c r="R30">
        <v>128.72</v>
      </c>
      <c r="S30">
        <v>118.46</v>
      </c>
      <c r="T30">
        <v>116.41</v>
      </c>
      <c r="U30">
        <v>114.36</v>
      </c>
      <c r="V30">
        <v>108.21</v>
      </c>
      <c r="W30">
        <v>103.08</v>
      </c>
      <c r="X30">
        <v>101.03</v>
      </c>
      <c r="Y30">
        <v>102.56</v>
      </c>
      <c r="Z30">
        <v>102.56</v>
      </c>
      <c r="AA30" s="41">
        <f t="shared" si="0"/>
        <v>115.64083333333332</v>
      </c>
    </row>
    <row r="31" spans="1:27" x14ac:dyDescent="0.25">
      <c r="A31" t="s">
        <v>30</v>
      </c>
      <c r="B31" s="37"/>
      <c r="C31" s="37"/>
      <c r="D31" s="37"/>
      <c r="E31" s="37"/>
      <c r="F31" s="37"/>
      <c r="G31" s="37"/>
      <c r="H31" s="37" t="s">
        <v>141</v>
      </c>
      <c r="I31" s="37" t="s">
        <v>141</v>
      </c>
      <c r="J31" s="37" t="s">
        <v>141</v>
      </c>
      <c r="K31" s="37" t="s">
        <v>141</v>
      </c>
      <c r="L31" s="37" t="s">
        <v>141</v>
      </c>
      <c r="M31" s="37"/>
      <c r="O31" s="37" t="s">
        <v>141</v>
      </c>
      <c r="P31" s="37" t="s">
        <v>141</v>
      </c>
      <c r="Q31" t="s">
        <v>141</v>
      </c>
      <c r="R31" t="s">
        <v>141</v>
      </c>
      <c r="S31" t="s">
        <v>141</v>
      </c>
      <c r="T31" t="s">
        <v>141</v>
      </c>
      <c r="U31" t="s">
        <v>141</v>
      </c>
      <c r="V31" t="s">
        <v>141</v>
      </c>
      <c r="W31" t="s">
        <v>141</v>
      </c>
      <c r="X31" t="s">
        <v>141</v>
      </c>
      <c r="Y31" t="s">
        <v>141</v>
      </c>
      <c r="Z31" t="s">
        <v>141</v>
      </c>
      <c r="AA31" s="41"/>
    </row>
    <row r="32" spans="1:27" x14ac:dyDescent="0.25">
      <c r="A32" t="s">
        <v>38</v>
      </c>
      <c r="B32" s="37">
        <v>107.69</v>
      </c>
      <c r="C32" s="37">
        <v>107.69</v>
      </c>
      <c r="D32" s="37">
        <v>107.69</v>
      </c>
      <c r="E32" s="37">
        <v>107.69</v>
      </c>
      <c r="F32" s="37">
        <v>107.69</v>
      </c>
      <c r="G32" s="37">
        <v>107.69</v>
      </c>
      <c r="H32" s="37">
        <v>118.49</v>
      </c>
      <c r="I32" s="37">
        <v>118.49</v>
      </c>
      <c r="J32" s="37">
        <v>118.49</v>
      </c>
      <c r="K32" s="37">
        <v>117.67</v>
      </c>
      <c r="L32" s="37">
        <v>117.67</v>
      </c>
      <c r="M32" s="37">
        <v>117.67</v>
      </c>
      <c r="N32" s="37">
        <v>112.88500000000003</v>
      </c>
      <c r="O32" s="37">
        <v>117.67</v>
      </c>
      <c r="P32" s="37">
        <v>117.67</v>
      </c>
      <c r="Q32">
        <v>117.67</v>
      </c>
      <c r="R32">
        <v>117.67</v>
      </c>
      <c r="S32">
        <v>117.67</v>
      </c>
      <c r="T32">
        <v>117.67</v>
      </c>
      <c r="U32">
        <v>117.67</v>
      </c>
      <c r="V32">
        <v>117.67</v>
      </c>
      <c r="W32">
        <v>117.67</v>
      </c>
      <c r="X32">
        <v>117.67</v>
      </c>
      <c r="Y32">
        <v>117.67</v>
      </c>
      <c r="Z32">
        <v>117.67</v>
      </c>
      <c r="AA32" s="41">
        <f t="shared" si="0"/>
        <v>117.67000000000002</v>
      </c>
    </row>
    <row r="33" spans="1:30" x14ac:dyDescent="0.25">
      <c r="A33" t="s">
        <v>24</v>
      </c>
      <c r="B33" s="37">
        <v>112.80999999999999</v>
      </c>
      <c r="C33" s="37">
        <v>112.80999999999999</v>
      </c>
      <c r="D33" s="37">
        <v>112.80999999999999</v>
      </c>
      <c r="E33" s="37">
        <v>113.51</v>
      </c>
      <c r="F33" s="37">
        <v>113.51</v>
      </c>
      <c r="G33" s="37">
        <v>113.51</v>
      </c>
      <c r="H33" s="37">
        <v>113.51</v>
      </c>
      <c r="I33" s="37">
        <v>117.89</v>
      </c>
      <c r="J33" s="37">
        <v>117.89</v>
      </c>
      <c r="K33" s="37">
        <v>117.89</v>
      </c>
      <c r="L33" s="37">
        <v>112.03</v>
      </c>
      <c r="M33" s="37">
        <v>112.03</v>
      </c>
      <c r="N33" s="37">
        <v>114.18333333333334</v>
      </c>
      <c r="O33" s="37">
        <v>108.39999999999999</v>
      </c>
      <c r="P33" s="37">
        <v>108.39999999999999</v>
      </c>
      <c r="Q33">
        <v>108.39999999999999</v>
      </c>
      <c r="R33">
        <v>109.87</v>
      </c>
      <c r="S33">
        <v>109.87</v>
      </c>
      <c r="T33">
        <v>109.87</v>
      </c>
      <c r="U33">
        <v>109.87</v>
      </c>
      <c r="V33">
        <v>109.87</v>
      </c>
      <c r="W33">
        <v>109.87</v>
      </c>
      <c r="X33">
        <v>111.51</v>
      </c>
      <c r="Y33">
        <v>109.39</v>
      </c>
      <c r="Z33">
        <v>109.39</v>
      </c>
      <c r="AA33" s="41">
        <f t="shared" si="0"/>
        <v>109.55916666666668</v>
      </c>
    </row>
    <row r="34" spans="1:30" s="1" customFormat="1" x14ac:dyDescent="0.25">
      <c r="A34" s="64" t="s">
        <v>107</v>
      </c>
      <c r="B34" s="65">
        <v>122.74</v>
      </c>
      <c r="C34" s="65">
        <v>123.87</v>
      </c>
      <c r="D34" s="65">
        <v>124.32</v>
      </c>
      <c r="E34" s="65">
        <v>123.44</v>
      </c>
      <c r="F34" s="65">
        <v>123.62</v>
      </c>
      <c r="G34" s="65">
        <v>124.52</v>
      </c>
      <c r="H34" s="65">
        <v>124.47</v>
      </c>
      <c r="I34" s="65">
        <v>124.10372093023254</v>
      </c>
      <c r="J34" s="65">
        <v>123.47790697674415</v>
      </c>
      <c r="K34" s="65">
        <v>122.92395348837208</v>
      </c>
      <c r="L34" s="65">
        <v>122.54697674418608</v>
      </c>
      <c r="M34" s="65">
        <v>124.11790697674422</v>
      </c>
      <c r="N34" s="65">
        <v>123.67920542635659</v>
      </c>
      <c r="O34" s="65">
        <v>123.69511627906982</v>
      </c>
      <c r="P34" s="65">
        <v>123.84139534883724</v>
      </c>
      <c r="Q34" s="65">
        <v>122.99604651162795</v>
      </c>
      <c r="R34" s="65">
        <v>122.41279069767442</v>
      </c>
      <c r="S34" s="65">
        <v>121.81418604651165</v>
      </c>
      <c r="T34" s="65">
        <v>121.51930232558142</v>
      </c>
      <c r="U34" s="65">
        <v>121.22790697674421</v>
      </c>
      <c r="V34" s="65">
        <v>120.59906976744189</v>
      </c>
      <c r="W34" s="65">
        <v>118.86883720930234</v>
      </c>
      <c r="X34" s="65">
        <v>118.72790697674419</v>
      </c>
      <c r="Y34" s="65">
        <v>118.11860465116278</v>
      </c>
      <c r="Z34" s="65">
        <v>117.17906976744186</v>
      </c>
      <c r="AA34" s="78">
        <f t="shared" si="0"/>
        <v>120.91668604651164</v>
      </c>
    </row>
    <row r="35" spans="1:30" x14ac:dyDescent="0.25">
      <c r="A35" t="s">
        <v>40</v>
      </c>
      <c r="B35" s="37">
        <v>124.05</v>
      </c>
      <c r="C35" s="37">
        <v>124.05</v>
      </c>
      <c r="D35" s="37">
        <v>124.05</v>
      </c>
      <c r="E35" s="37">
        <v>124.05</v>
      </c>
      <c r="F35" s="37">
        <v>124.05</v>
      </c>
      <c r="G35" s="37">
        <v>124.05</v>
      </c>
      <c r="H35" s="37">
        <v>124.05</v>
      </c>
      <c r="I35" s="37">
        <v>124.05</v>
      </c>
      <c r="J35" s="37">
        <v>124.05</v>
      </c>
      <c r="K35" s="37">
        <v>124.05</v>
      </c>
      <c r="L35" s="37">
        <v>124.05</v>
      </c>
      <c r="M35" s="37">
        <v>124.05</v>
      </c>
      <c r="N35" s="37">
        <v>124.04999999999997</v>
      </c>
      <c r="O35" s="37">
        <v>124.05</v>
      </c>
      <c r="P35" s="37">
        <v>124.05</v>
      </c>
      <c r="Q35">
        <v>124.05</v>
      </c>
      <c r="R35">
        <v>124.05</v>
      </c>
      <c r="S35">
        <v>124.05</v>
      </c>
      <c r="T35">
        <v>124.05</v>
      </c>
      <c r="U35">
        <v>124.05</v>
      </c>
      <c r="V35">
        <v>123.03</v>
      </c>
      <c r="W35" s="76">
        <v>78.349999999999994</v>
      </c>
      <c r="X35">
        <v>124.56</v>
      </c>
      <c r="Y35">
        <v>124.56</v>
      </c>
      <c r="Z35">
        <v>99.33</v>
      </c>
      <c r="AA35" s="41">
        <f t="shared" si="0"/>
        <v>118.18166666666663</v>
      </c>
    </row>
    <row r="36" spans="1:30" x14ac:dyDescent="0.25">
      <c r="A36" t="s">
        <v>33</v>
      </c>
      <c r="B36" s="37"/>
      <c r="C36" s="37"/>
      <c r="D36" s="37"/>
      <c r="E36" s="37"/>
      <c r="F36" s="37"/>
      <c r="G36" s="37"/>
      <c r="H36" s="37" t="s">
        <v>141</v>
      </c>
      <c r="I36" s="37" t="s">
        <v>141</v>
      </c>
      <c r="J36" s="37" t="s">
        <v>141</v>
      </c>
      <c r="K36" s="37" t="s">
        <v>141</v>
      </c>
      <c r="L36" s="37" t="s">
        <v>141</v>
      </c>
      <c r="M36" s="37"/>
      <c r="O36" s="37" t="s">
        <v>141</v>
      </c>
      <c r="P36" s="37" t="s">
        <v>141</v>
      </c>
      <c r="Q36" t="s">
        <v>141</v>
      </c>
      <c r="R36" t="s">
        <v>141</v>
      </c>
      <c r="S36" t="s">
        <v>141</v>
      </c>
      <c r="T36" t="s">
        <v>141</v>
      </c>
      <c r="U36" t="s">
        <v>141</v>
      </c>
      <c r="V36" t="s">
        <v>141</v>
      </c>
      <c r="W36" t="s">
        <v>141</v>
      </c>
      <c r="X36" t="s">
        <v>141</v>
      </c>
      <c r="Y36" t="s">
        <v>141</v>
      </c>
      <c r="Z36" t="s">
        <v>141</v>
      </c>
      <c r="AA36" s="41"/>
    </row>
    <row r="37" spans="1:30" x14ac:dyDescent="0.25">
      <c r="A37" t="s">
        <v>35</v>
      </c>
      <c r="B37" s="37"/>
      <c r="C37" s="37"/>
      <c r="D37" s="37"/>
      <c r="E37" s="37"/>
      <c r="F37" s="37"/>
      <c r="G37" s="37"/>
      <c r="H37" s="37" t="s">
        <v>141</v>
      </c>
      <c r="I37" s="37" t="s">
        <v>141</v>
      </c>
      <c r="J37" s="37" t="s">
        <v>141</v>
      </c>
      <c r="K37" s="37" t="s">
        <v>141</v>
      </c>
      <c r="L37" s="37" t="s">
        <v>141</v>
      </c>
      <c r="M37" s="37"/>
      <c r="O37" s="37" t="s">
        <v>141</v>
      </c>
      <c r="P37" s="37" t="s">
        <v>141</v>
      </c>
      <c r="Q37" t="s">
        <v>141</v>
      </c>
      <c r="R37" t="s">
        <v>141</v>
      </c>
      <c r="S37" t="s">
        <v>141</v>
      </c>
      <c r="T37" t="s">
        <v>141</v>
      </c>
      <c r="U37" t="s">
        <v>141</v>
      </c>
      <c r="V37" t="s">
        <v>141</v>
      </c>
      <c r="W37" t="s">
        <v>141</v>
      </c>
      <c r="X37" t="s">
        <v>141</v>
      </c>
      <c r="Y37" t="s">
        <v>141</v>
      </c>
      <c r="Z37" t="s">
        <v>141</v>
      </c>
      <c r="AA37" s="41"/>
    </row>
    <row r="38" spans="1:30" x14ac:dyDescent="0.25">
      <c r="A38" t="s">
        <v>27</v>
      </c>
      <c r="B38" s="37"/>
      <c r="C38" s="37"/>
      <c r="D38" s="37"/>
      <c r="E38" s="37"/>
      <c r="F38" s="37"/>
      <c r="G38" s="37"/>
      <c r="H38" s="37" t="s">
        <v>141</v>
      </c>
      <c r="I38" s="37" t="s">
        <v>141</v>
      </c>
      <c r="J38" s="37" t="s">
        <v>141</v>
      </c>
      <c r="K38" s="37" t="s">
        <v>141</v>
      </c>
      <c r="L38" s="37" t="s">
        <v>141</v>
      </c>
      <c r="M38" s="37"/>
      <c r="O38" s="37" t="s">
        <v>141</v>
      </c>
      <c r="P38" s="37" t="s">
        <v>141</v>
      </c>
      <c r="Q38" t="s">
        <v>141</v>
      </c>
      <c r="R38" t="s">
        <v>141</v>
      </c>
      <c r="S38" t="s">
        <v>141</v>
      </c>
      <c r="T38" t="s">
        <v>141</v>
      </c>
      <c r="U38" t="s">
        <v>141</v>
      </c>
      <c r="V38" t="s">
        <v>141</v>
      </c>
      <c r="W38" t="s">
        <v>141</v>
      </c>
      <c r="X38" t="s">
        <v>141</v>
      </c>
      <c r="Y38" t="s">
        <v>141</v>
      </c>
      <c r="Z38" t="s">
        <v>141</v>
      </c>
      <c r="AA38" s="41"/>
    </row>
    <row r="39" spans="1:30" x14ac:dyDescent="0.25">
      <c r="A39" t="s">
        <v>34</v>
      </c>
      <c r="B39" s="37">
        <v>125.47</v>
      </c>
      <c r="C39" s="37">
        <v>125.47</v>
      </c>
      <c r="D39" s="37">
        <v>125.47</v>
      </c>
      <c r="E39" s="37">
        <v>125.47</v>
      </c>
      <c r="F39" s="37">
        <v>125.47</v>
      </c>
      <c r="G39" s="37">
        <v>125.47</v>
      </c>
      <c r="H39" s="37">
        <v>125.47</v>
      </c>
      <c r="I39" s="37">
        <v>125.47</v>
      </c>
      <c r="J39" s="37">
        <v>125.47</v>
      </c>
      <c r="K39" s="37">
        <v>125.47</v>
      </c>
      <c r="L39" s="37">
        <v>125.47</v>
      </c>
      <c r="M39" s="37">
        <v>126.51</v>
      </c>
      <c r="N39" s="37">
        <v>125.56</v>
      </c>
      <c r="O39" s="37">
        <v>140</v>
      </c>
      <c r="P39" s="37">
        <v>140</v>
      </c>
      <c r="Q39" s="41">
        <v>140</v>
      </c>
      <c r="R39" s="41">
        <v>140</v>
      </c>
      <c r="S39" s="41">
        <v>140</v>
      </c>
      <c r="T39" s="41">
        <v>140</v>
      </c>
      <c r="U39" s="41">
        <v>140</v>
      </c>
      <c r="V39" s="41">
        <v>140</v>
      </c>
      <c r="W39">
        <v>140</v>
      </c>
      <c r="X39">
        <v>140</v>
      </c>
      <c r="Y39">
        <v>140</v>
      </c>
      <c r="Z39">
        <v>140</v>
      </c>
      <c r="AA39" s="41">
        <f t="shared" si="0"/>
        <v>140</v>
      </c>
    </row>
    <row r="40" spans="1:30" x14ac:dyDescent="0.25">
      <c r="A40" t="s">
        <v>28</v>
      </c>
      <c r="B40" s="37">
        <v>109.78999999999999</v>
      </c>
      <c r="C40" s="37">
        <v>116.25999999999999</v>
      </c>
      <c r="D40" s="37">
        <v>121.38</v>
      </c>
      <c r="E40" s="37">
        <v>115.54</v>
      </c>
      <c r="F40" s="37">
        <v>116.25999999999999</v>
      </c>
      <c r="G40" s="37">
        <v>118.21</v>
      </c>
      <c r="H40" s="37">
        <v>115.03</v>
      </c>
      <c r="I40" s="37">
        <v>112.05</v>
      </c>
      <c r="J40" s="37">
        <v>107.53999999999999</v>
      </c>
      <c r="K40" s="37">
        <v>107.53999999999999</v>
      </c>
      <c r="L40" s="37">
        <v>104.67</v>
      </c>
      <c r="M40" s="37">
        <v>107.03</v>
      </c>
      <c r="N40" s="37">
        <v>112.60833333333333</v>
      </c>
      <c r="O40" s="37">
        <v>111.85</v>
      </c>
      <c r="P40" s="37">
        <v>108.55999999999999</v>
      </c>
      <c r="Q40">
        <v>106.64</v>
      </c>
      <c r="R40">
        <v>103.64</v>
      </c>
      <c r="S40">
        <v>98.309999999999988</v>
      </c>
      <c r="T40" s="76">
        <v>96.15</v>
      </c>
      <c r="U40">
        <v>97.38000000000001</v>
      </c>
      <c r="V40">
        <v>106.92</v>
      </c>
      <c r="W40">
        <v>103.54</v>
      </c>
      <c r="X40">
        <v>109.28</v>
      </c>
      <c r="Y40">
        <v>106.50999999999999</v>
      </c>
      <c r="Z40">
        <v>100.56</v>
      </c>
      <c r="AA40" s="41">
        <f t="shared" si="0"/>
        <v>104.11166666666664</v>
      </c>
      <c r="AD40" s="41"/>
    </row>
    <row r="41" spans="1:30" x14ac:dyDescent="0.25">
      <c r="A41" t="s">
        <v>36</v>
      </c>
      <c r="B41" s="37">
        <v>118.91</v>
      </c>
      <c r="C41" s="37">
        <v>118.91</v>
      </c>
      <c r="D41" s="37">
        <v>118.91</v>
      </c>
      <c r="E41" s="37">
        <v>118.91</v>
      </c>
      <c r="F41" s="37">
        <v>118.91</v>
      </c>
      <c r="G41" s="37">
        <v>118.91</v>
      </c>
      <c r="H41" s="37">
        <v>118.91</v>
      </c>
      <c r="I41" s="37">
        <v>118.91</v>
      </c>
      <c r="J41" s="37">
        <v>118.91</v>
      </c>
      <c r="K41" s="37">
        <v>120.21000000000001</v>
      </c>
      <c r="L41" s="37">
        <v>120.21000000000001</v>
      </c>
      <c r="M41" s="37">
        <v>120.21000000000001</v>
      </c>
      <c r="N41" s="37">
        <v>119.235</v>
      </c>
      <c r="O41" s="37">
        <v>120.21000000000001</v>
      </c>
      <c r="P41" s="37">
        <v>120.21000000000001</v>
      </c>
      <c r="Q41">
        <v>120.21000000000001</v>
      </c>
      <c r="R41">
        <v>117.49</v>
      </c>
      <c r="S41">
        <v>117.49</v>
      </c>
      <c r="T41">
        <v>117.49</v>
      </c>
      <c r="U41">
        <v>117.49</v>
      </c>
      <c r="V41">
        <v>117.49</v>
      </c>
      <c r="W41">
        <v>117.49</v>
      </c>
      <c r="X41">
        <v>117.49</v>
      </c>
      <c r="Y41">
        <v>117.49</v>
      </c>
      <c r="Z41">
        <v>117.49</v>
      </c>
      <c r="AA41" s="41">
        <f t="shared" si="0"/>
        <v>118.17</v>
      </c>
    </row>
    <row r="42" spans="1:30" x14ac:dyDescent="0.25">
      <c r="A42" t="s">
        <v>32</v>
      </c>
      <c r="B42" s="37">
        <v>144.77000000000001</v>
      </c>
      <c r="C42" s="37">
        <v>142.72</v>
      </c>
      <c r="D42" s="37">
        <v>142.72</v>
      </c>
      <c r="E42" s="37">
        <v>142.72</v>
      </c>
      <c r="F42" s="37">
        <v>142.72</v>
      </c>
      <c r="G42" s="37">
        <v>142.72</v>
      </c>
      <c r="H42" s="37">
        <v>142.72</v>
      </c>
      <c r="I42" s="37">
        <v>142.72</v>
      </c>
      <c r="J42" s="37">
        <v>142.72</v>
      </c>
      <c r="K42" s="37">
        <v>144.1</v>
      </c>
      <c r="L42" s="37">
        <v>144.1</v>
      </c>
      <c r="M42" s="37">
        <v>144.10999999999999</v>
      </c>
      <c r="N42" s="37">
        <v>143.23666666666665</v>
      </c>
      <c r="O42" s="37">
        <v>144.10999999999999</v>
      </c>
      <c r="P42" s="37">
        <v>144.10999999999999</v>
      </c>
      <c r="Q42">
        <v>144.10999999999999</v>
      </c>
      <c r="R42">
        <v>144.10999999999999</v>
      </c>
      <c r="S42">
        <v>144.10999999999999</v>
      </c>
      <c r="T42">
        <v>144.10999999999999</v>
      </c>
      <c r="U42">
        <v>144.10999999999999</v>
      </c>
      <c r="V42">
        <v>144.10999999999999</v>
      </c>
      <c r="W42">
        <v>144.10999999999999</v>
      </c>
      <c r="X42">
        <v>141.95000000000002</v>
      </c>
      <c r="Y42">
        <v>141.95000000000002</v>
      </c>
      <c r="Z42">
        <v>141.95000000000002</v>
      </c>
      <c r="AA42" s="41">
        <f t="shared" si="0"/>
        <v>143.57</v>
      </c>
    </row>
    <row r="43" spans="1:30" x14ac:dyDescent="0.25">
      <c r="A43" t="s">
        <v>29</v>
      </c>
      <c r="B43" s="37"/>
      <c r="C43" s="37"/>
      <c r="D43" s="37"/>
      <c r="E43" s="37"/>
      <c r="F43" s="37"/>
      <c r="G43" s="37"/>
      <c r="H43" s="37" t="s">
        <v>141</v>
      </c>
      <c r="I43" s="37" t="s">
        <v>141</v>
      </c>
      <c r="J43" s="37" t="s">
        <v>141</v>
      </c>
      <c r="K43" s="37" t="s">
        <v>141</v>
      </c>
      <c r="L43" s="37" t="s">
        <v>141</v>
      </c>
      <c r="M43" s="37"/>
      <c r="O43" s="37" t="s">
        <v>141</v>
      </c>
      <c r="P43" s="37" t="s">
        <v>141</v>
      </c>
      <c r="Q43" t="s">
        <v>141</v>
      </c>
      <c r="R43" t="s">
        <v>141</v>
      </c>
      <c r="S43" t="s">
        <v>141</v>
      </c>
      <c r="T43" t="s">
        <v>141</v>
      </c>
      <c r="U43" t="s">
        <v>141</v>
      </c>
      <c r="V43" t="s">
        <v>141</v>
      </c>
      <c r="W43" t="s">
        <v>141</v>
      </c>
      <c r="X43" t="s">
        <v>141</v>
      </c>
      <c r="Y43" t="s">
        <v>141</v>
      </c>
      <c r="Z43" t="s">
        <v>141</v>
      </c>
      <c r="AA43" s="41"/>
    </row>
    <row r="44" spans="1:30" x14ac:dyDescent="0.25">
      <c r="A44" t="s">
        <v>37</v>
      </c>
      <c r="B44" s="37">
        <v>135.26</v>
      </c>
      <c r="C44" s="37">
        <v>135.26</v>
      </c>
      <c r="D44" s="37">
        <v>135.26</v>
      </c>
      <c r="E44" s="37">
        <v>135.26</v>
      </c>
      <c r="F44" s="37">
        <v>135.26</v>
      </c>
      <c r="G44" s="37">
        <v>135.26</v>
      </c>
      <c r="H44" s="37">
        <v>135.26</v>
      </c>
      <c r="I44" s="37">
        <v>137.31</v>
      </c>
      <c r="J44" s="37">
        <v>137.31</v>
      </c>
      <c r="K44" s="37">
        <v>137.31</v>
      </c>
      <c r="L44" s="37">
        <v>142.53</v>
      </c>
      <c r="M44" s="37">
        <v>142.53</v>
      </c>
      <c r="N44" s="37">
        <v>136.98416666666665</v>
      </c>
      <c r="O44" s="37">
        <v>142.53</v>
      </c>
      <c r="P44" s="37">
        <v>142.53</v>
      </c>
      <c r="Q44">
        <v>142.53</v>
      </c>
      <c r="R44">
        <v>142.53</v>
      </c>
      <c r="S44">
        <v>142.53</v>
      </c>
      <c r="T44">
        <v>142.53</v>
      </c>
      <c r="U44">
        <v>142.53</v>
      </c>
      <c r="V44">
        <v>142.53</v>
      </c>
      <c r="W44">
        <v>142.53</v>
      </c>
      <c r="X44">
        <v>122.74</v>
      </c>
      <c r="Y44">
        <v>122.74</v>
      </c>
      <c r="Z44">
        <v>122.74</v>
      </c>
      <c r="AA44" s="41">
        <f t="shared" si="0"/>
        <v>137.58250000000001</v>
      </c>
    </row>
    <row r="45" spans="1:30" x14ac:dyDescent="0.25">
      <c r="A45" t="s">
        <v>43</v>
      </c>
      <c r="B45" s="37"/>
      <c r="C45" s="37"/>
      <c r="D45" s="37"/>
      <c r="E45" s="37"/>
      <c r="F45" s="37"/>
      <c r="G45" s="37"/>
      <c r="H45" s="37" t="s">
        <v>141</v>
      </c>
      <c r="I45" s="37" t="s">
        <v>141</v>
      </c>
      <c r="J45" s="37" t="s">
        <v>141</v>
      </c>
      <c r="K45" s="37" t="s">
        <v>141</v>
      </c>
      <c r="L45" s="37" t="s">
        <v>141</v>
      </c>
      <c r="M45" s="37"/>
      <c r="O45" s="37" t="s">
        <v>141</v>
      </c>
      <c r="P45" s="37" t="s">
        <v>141</v>
      </c>
      <c r="Q45" t="s">
        <v>141</v>
      </c>
      <c r="R45" t="s">
        <v>141</v>
      </c>
      <c r="S45" t="s">
        <v>141</v>
      </c>
      <c r="T45" t="s">
        <v>141</v>
      </c>
      <c r="U45" t="s">
        <v>141</v>
      </c>
      <c r="V45" t="s">
        <v>141</v>
      </c>
      <c r="W45" t="s">
        <v>141</v>
      </c>
      <c r="X45" t="s">
        <v>141</v>
      </c>
      <c r="Y45" t="s">
        <v>141</v>
      </c>
      <c r="Z45" t="s">
        <v>141</v>
      </c>
      <c r="AA45" s="41"/>
    </row>
    <row r="46" spans="1:30" x14ac:dyDescent="0.25">
      <c r="A46" t="s">
        <v>41</v>
      </c>
      <c r="B46" s="37">
        <v>121.89999999999999</v>
      </c>
      <c r="C46" s="37">
        <v>121.89999999999999</v>
      </c>
      <c r="D46" s="37">
        <v>121.89999999999999</v>
      </c>
      <c r="E46" s="37">
        <v>121.89999999999999</v>
      </c>
      <c r="F46" s="37">
        <v>121.89999999999999</v>
      </c>
      <c r="G46" s="37">
        <v>121.89999999999999</v>
      </c>
      <c r="H46" s="37">
        <v>121.89999999999999</v>
      </c>
      <c r="I46" s="37">
        <v>121.89999999999999</v>
      </c>
      <c r="J46" s="37">
        <v>121.89999999999999</v>
      </c>
      <c r="K46" s="37">
        <v>121.89999999999999</v>
      </c>
      <c r="L46" s="37">
        <v>121.89999999999999</v>
      </c>
      <c r="M46" s="37">
        <v>121.89999999999999</v>
      </c>
      <c r="N46" s="37">
        <v>121.90000000000002</v>
      </c>
      <c r="O46" s="37">
        <v>121.89999999999999</v>
      </c>
      <c r="P46" s="37">
        <v>121.89999999999999</v>
      </c>
      <c r="Q46">
        <v>121.89999999999999</v>
      </c>
      <c r="R46">
        <v>121.89999999999999</v>
      </c>
      <c r="S46">
        <v>121.89999999999999</v>
      </c>
      <c r="T46">
        <v>121.89999999999999</v>
      </c>
      <c r="U46">
        <v>121.89999999999999</v>
      </c>
      <c r="V46">
        <v>121.89999999999999</v>
      </c>
      <c r="W46">
        <v>121.89999999999999</v>
      </c>
      <c r="X46">
        <v>121.89999999999999</v>
      </c>
      <c r="Y46">
        <v>121.89999999999999</v>
      </c>
      <c r="Z46">
        <v>121.89999999999999</v>
      </c>
      <c r="AA46" s="41">
        <f t="shared" si="0"/>
        <v>121.90000000000002</v>
      </c>
    </row>
    <row r="47" spans="1:30" x14ac:dyDescent="0.25">
      <c r="A47" t="s">
        <v>39</v>
      </c>
      <c r="B47" s="37">
        <v>121.34</v>
      </c>
      <c r="C47" s="37">
        <v>125.28999999999999</v>
      </c>
      <c r="D47" s="37">
        <v>127.47</v>
      </c>
      <c r="E47" s="37">
        <v>118.98</v>
      </c>
      <c r="F47" s="37">
        <v>109.88</v>
      </c>
      <c r="G47" s="37">
        <v>114.00999999999999</v>
      </c>
      <c r="H47" s="37">
        <v>122.80999999999999</v>
      </c>
      <c r="I47" s="37">
        <v>123.24</v>
      </c>
      <c r="J47" s="37">
        <v>124.64</v>
      </c>
      <c r="K47" s="37">
        <v>126.36</v>
      </c>
      <c r="L47" s="37">
        <v>127.86</v>
      </c>
      <c r="M47" s="37">
        <v>131.76999999999998</v>
      </c>
      <c r="N47" s="37">
        <v>122.80416666666666</v>
      </c>
      <c r="O47" s="37">
        <v>128.69</v>
      </c>
      <c r="P47" s="37">
        <v>134.68</v>
      </c>
      <c r="Q47">
        <v>131.42999999999998</v>
      </c>
      <c r="R47">
        <v>120.7</v>
      </c>
      <c r="S47">
        <v>127.78</v>
      </c>
      <c r="T47">
        <v>120.77</v>
      </c>
      <c r="U47">
        <v>122.67999999999999</v>
      </c>
      <c r="V47">
        <v>116.83</v>
      </c>
      <c r="W47">
        <v>119.39</v>
      </c>
      <c r="X47">
        <v>121.84</v>
      </c>
      <c r="Y47">
        <v>112.75</v>
      </c>
      <c r="Z47">
        <v>118.39</v>
      </c>
      <c r="AA47" s="41">
        <f t="shared" si="0"/>
        <v>122.99416666666667</v>
      </c>
    </row>
    <row r="48" spans="1:30" x14ac:dyDescent="0.25">
      <c r="A48" t="s">
        <v>19</v>
      </c>
      <c r="B48" s="37">
        <v>123.07</v>
      </c>
      <c r="C48" s="37">
        <v>133.15</v>
      </c>
      <c r="D48" s="37">
        <v>137.11000000000001</v>
      </c>
      <c r="E48" s="37">
        <v>134.4</v>
      </c>
      <c r="F48" s="37">
        <v>138.46</v>
      </c>
      <c r="G48" s="37">
        <v>142.95999999999998</v>
      </c>
      <c r="H48" s="37">
        <v>141.95000000000002</v>
      </c>
      <c r="I48" s="37">
        <v>139.56</v>
      </c>
      <c r="J48" s="37">
        <v>131.33000000000001</v>
      </c>
      <c r="K48" s="37">
        <v>115.3</v>
      </c>
      <c r="L48" s="37">
        <v>111.48</v>
      </c>
      <c r="M48" s="37">
        <v>125.81</v>
      </c>
      <c r="N48" s="37">
        <v>131.215</v>
      </c>
      <c r="O48" s="37">
        <v>123.11</v>
      </c>
      <c r="P48" s="37">
        <v>134.27000000000001</v>
      </c>
      <c r="Q48">
        <v>123.67</v>
      </c>
      <c r="R48">
        <v>112</v>
      </c>
      <c r="S48">
        <v>120.58</v>
      </c>
      <c r="T48">
        <v>131.97</v>
      </c>
      <c r="U48">
        <v>127.2</v>
      </c>
      <c r="V48">
        <v>120.7</v>
      </c>
      <c r="W48">
        <v>111.92</v>
      </c>
      <c r="X48">
        <v>104.21</v>
      </c>
      <c r="Y48">
        <v>103.24</v>
      </c>
      <c r="Z48" s="80">
        <v>95.36999999999999</v>
      </c>
      <c r="AA48" s="41">
        <f t="shared" si="0"/>
        <v>117.35333333333334</v>
      </c>
    </row>
    <row r="49" spans="1:27" x14ac:dyDescent="0.25">
      <c r="A49" t="s">
        <v>46</v>
      </c>
      <c r="B49" s="37">
        <v>127.09</v>
      </c>
      <c r="C49" s="37">
        <v>127.09</v>
      </c>
      <c r="D49" s="37">
        <v>127.09</v>
      </c>
      <c r="E49" s="37">
        <v>127.09</v>
      </c>
      <c r="F49" s="37">
        <v>127.09</v>
      </c>
      <c r="G49" s="37">
        <v>127.09</v>
      </c>
      <c r="H49" s="37">
        <v>127.09</v>
      </c>
      <c r="I49" s="37">
        <v>127.09</v>
      </c>
      <c r="J49" s="37">
        <v>127.09</v>
      </c>
      <c r="K49" s="37">
        <v>127.09</v>
      </c>
      <c r="L49" s="37">
        <v>127.09</v>
      </c>
      <c r="M49" s="37">
        <v>127.09</v>
      </c>
      <c r="N49" s="37">
        <v>127.08999999999999</v>
      </c>
      <c r="O49" s="37">
        <v>127.09</v>
      </c>
      <c r="P49" s="37">
        <v>127.09</v>
      </c>
      <c r="Q49">
        <v>127.09</v>
      </c>
      <c r="R49">
        <v>127.09</v>
      </c>
      <c r="S49">
        <v>127.09</v>
      </c>
      <c r="T49">
        <v>127.09</v>
      </c>
      <c r="U49">
        <v>127.09</v>
      </c>
      <c r="V49">
        <v>127.09</v>
      </c>
      <c r="W49">
        <v>127.09</v>
      </c>
      <c r="X49">
        <v>126.06</v>
      </c>
      <c r="Y49">
        <v>126.06</v>
      </c>
      <c r="Z49">
        <v>126.06</v>
      </c>
      <c r="AA49" s="41">
        <f t="shared" si="0"/>
        <v>126.8325</v>
      </c>
    </row>
    <row r="50" spans="1:27" x14ac:dyDescent="0.25">
      <c r="A50" t="s">
        <v>47</v>
      </c>
      <c r="B50" s="37">
        <v>142.43</v>
      </c>
      <c r="C50" s="37">
        <v>146.49</v>
      </c>
      <c r="D50" s="37">
        <v>132.65</v>
      </c>
      <c r="E50" s="37">
        <v>132.65</v>
      </c>
      <c r="F50" s="37">
        <v>129.34</v>
      </c>
      <c r="G50" s="37">
        <v>145.45999999999998</v>
      </c>
      <c r="H50" s="37">
        <v>143.09</v>
      </c>
      <c r="I50" s="37">
        <v>141.33000000000001</v>
      </c>
      <c r="J50" s="37">
        <v>144.53</v>
      </c>
      <c r="K50" s="37">
        <v>139.19999999999999</v>
      </c>
      <c r="L50" s="37">
        <v>135.98000000000002</v>
      </c>
      <c r="M50" s="37">
        <v>134.75</v>
      </c>
      <c r="N50" s="37">
        <v>138.99166666666667</v>
      </c>
      <c r="O50" s="37">
        <v>147.38</v>
      </c>
      <c r="P50" s="37">
        <v>142.17000000000002</v>
      </c>
      <c r="Q50">
        <v>133.28</v>
      </c>
      <c r="R50">
        <v>136.35999999999999</v>
      </c>
      <c r="S50">
        <v>134.68</v>
      </c>
      <c r="T50">
        <v>135.19999999999999</v>
      </c>
      <c r="U50">
        <v>135.54999999999998</v>
      </c>
      <c r="V50">
        <v>134.15</v>
      </c>
      <c r="W50">
        <v>137.20000000000002</v>
      </c>
      <c r="X50">
        <v>129.56</v>
      </c>
      <c r="Y50">
        <v>127.9</v>
      </c>
      <c r="Z50">
        <v>127.9</v>
      </c>
      <c r="AA50" s="41">
        <f t="shared" si="0"/>
        <v>135.11083333333337</v>
      </c>
    </row>
    <row r="51" spans="1:27" x14ac:dyDescent="0.25">
      <c r="A51" t="s">
        <v>51</v>
      </c>
      <c r="B51" s="37">
        <v>121.68</v>
      </c>
      <c r="C51" s="37">
        <v>121.68</v>
      </c>
      <c r="D51" s="37">
        <v>121.68</v>
      </c>
      <c r="E51" s="37">
        <v>121.68</v>
      </c>
      <c r="F51" s="37">
        <v>121.68</v>
      </c>
      <c r="G51" s="37">
        <v>121.68</v>
      </c>
      <c r="H51" s="37">
        <v>121.68</v>
      </c>
      <c r="I51" s="37">
        <v>121.68</v>
      </c>
      <c r="J51" s="37">
        <v>121.68</v>
      </c>
      <c r="K51" s="37">
        <v>121.68</v>
      </c>
      <c r="L51" s="37">
        <v>121.68</v>
      </c>
      <c r="M51" s="37">
        <v>121.68</v>
      </c>
      <c r="N51" s="37">
        <v>121.68000000000005</v>
      </c>
      <c r="O51" s="37">
        <v>124.33</v>
      </c>
      <c r="P51" s="37">
        <v>124.33</v>
      </c>
      <c r="Q51">
        <v>124.33</v>
      </c>
      <c r="R51">
        <v>124.33</v>
      </c>
      <c r="S51">
        <v>124.33</v>
      </c>
      <c r="T51">
        <v>124.33</v>
      </c>
      <c r="U51">
        <v>124.33</v>
      </c>
      <c r="V51">
        <v>124.33</v>
      </c>
      <c r="W51">
        <v>124.33</v>
      </c>
      <c r="X51">
        <v>124.33</v>
      </c>
      <c r="Y51">
        <v>115.53</v>
      </c>
      <c r="Z51">
        <v>115.53</v>
      </c>
      <c r="AA51" s="41">
        <f t="shared" si="0"/>
        <v>122.86333333333333</v>
      </c>
    </row>
    <row r="52" spans="1:27" x14ac:dyDescent="0.25">
      <c r="A52" t="s">
        <v>45</v>
      </c>
      <c r="B52" s="37"/>
      <c r="C52" s="37"/>
      <c r="D52" s="37"/>
      <c r="E52" s="37"/>
      <c r="F52" s="37"/>
      <c r="G52" s="37"/>
      <c r="H52" s="37" t="s">
        <v>141</v>
      </c>
      <c r="I52" s="37" t="s">
        <v>141</v>
      </c>
      <c r="J52" s="37" t="s">
        <v>141</v>
      </c>
      <c r="K52" s="37" t="s">
        <v>141</v>
      </c>
      <c r="L52" s="37" t="s">
        <v>141</v>
      </c>
      <c r="M52" s="37"/>
      <c r="O52" s="37" t="s">
        <v>141</v>
      </c>
      <c r="P52" s="37" t="s">
        <v>141</v>
      </c>
      <c r="Q52" t="s">
        <v>141</v>
      </c>
      <c r="R52" t="s">
        <v>141</v>
      </c>
      <c r="S52" t="s">
        <v>141</v>
      </c>
      <c r="T52" t="s">
        <v>141</v>
      </c>
      <c r="U52" t="s">
        <v>141</v>
      </c>
      <c r="V52" t="s">
        <v>141</v>
      </c>
      <c r="W52" t="s">
        <v>141</v>
      </c>
      <c r="X52" t="s">
        <v>141</v>
      </c>
      <c r="Y52" t="s">
        <v>141</v>
      </c>
      <c r="Z52" t="s">
        <v>141</v>
      </c>
      <c r="AA52" s="41"/>
    </row>
    <row r="53" spans="1:27" x14ac:dyDescent="0.25">
      <c r="A53" t="s">
        <v>44</v>
      </c>
      <c r="B53" s="37">
        <v>130.77000000000001</v>
      </c>
      <c r="C53" s="37">
        <v>120.51</v>
      </c>
      <c r="D53" s="37">
        <v>141.03</v>
      </c>
      <c r="E53" s="37">
        <v>141.03</v>
      </c>
      <c r="F53" s="37">
        <v>144.62</v>
      </c>
      <c r="G53" s="37">
        <v>138.97</v>
      </c>
      <c r="H53" s="37">
        <v>132.97</v>
      </c>
      <c r="I53" s="37">
        <v>117.95</v>
      </c>
      <c r="J53" s="37">
        <v>117.95</v>
      </c>
      <c r="K53" s="37">
        <v>123.08</v>
      </c>
      <c r="L53" s="37">
        <v>128.72</v>
      </c>
      <c r="M53" s="37">
        <v>141.03</v>
      </c>
      <c r="N53" s="37">
        <v>131.55250000000001</v>
      </c>
      <c r="O53" s="37">
        <v>120.51</v>
      </c>
      <c r="P53" s="37">
        <v>115.38</v>
      </c>
      <c r="Q53">
        <v>125.64</v>
      </c>
      <c r="R53">
        <v>130.77000000000001</v>
      </c>
      <c r="S53">
        <v>125.64</v>
      </c>
      <c r="T53">
        <v>115.38</v>
      </c>
      <c r="U53">
        <v>119.49</v>
      </c>
      <c r="V53">
        <v>115.38</v>
      </c>
      <c r="W53">
        <v>118.46</v>
      </c>
      <c r="X53">
        <v>115.38</v>
      </c>
      <c r="Y53">
        <v>120</v>
      </c>
      <c r="Z53">
        <v>115.38</v>
      </c>
      <c r="AA53" s="41">
        <f t="shared" si="0"/>
        <v>119.78416666666665</v>
      </c>
    </row>
    <row r="54" spans="1:27" x14ac:dyDescent="0.25">
      <c r="A54" t="s">
        <v>42</v>
      </c>
      <c r="B54" s="37"/>
      <c r="C54" s="37"/>
      <c r="D54" s="37"/>
      <c r="E54" s="37"/>
      <c r="F54" s="37"/>
      <c r="G54" s="37"/>
      <c r="H54" s="37" t="s">
        <v>141</v>
      </c>
      <c r="I54" s="37" t="s">
        <v>141</v>
      </c>
      <c r="J54" s="37" t="s">
        <v>141</v>
      </c>
      <c r="K54" s="37" t="s">
        <v>141</v>
      </c>
      <c r="L54" s="37" t="s">
        <v>141</v>
      </c>
      <c r="M54" s="37"/>
      <c r="O54" s="37" t="s">
        <v>141</v>
      </c>
      <c r="P54" s="37" t="s">
        <v>141</v>
      </c>
      <c r="Q54" t="s">
        <v>141</v>
      </c>
      <c r="R54" t="s">
        <v>141</v>
      </c>
      <c r="S54" t="s">
        <v>141</v>
      </c>
      <c r="T54" t="s">
        <v>141</v>
      </c>
      <c r="U54" t="s">
        <v>141</v>
      </c>
      <c r="V54" t="s">
        <v>141</v>
      </c>
      <c r="W54" t="s">
        <v>141</v>
      </c>
      <c r="X54" t="s">
        <v>141</v>
      </c>
      <c r="Y54" t="s">
        <v>141</v>
      </c>
      <c r="Z54" t="s">
        <v>141</v>
      </c>
      <c r="AA54" s="41"/>
    </row>
    <row r="55" spans="1:27" x14ac:dyDescent="0.25">
      <c r="A55" t="s">
        <v>48</v>
      </c>
      <c r="B55" s="37">
        <v>123.85</v>
      </c>
      <c r="C55" s="37">
        <v>123.85</v>
      </c>
      <c r="D55" s="37">
        <v>123.85</v>
      </c>
      <c r="E55" s="37">
        <v>123.47</v>
      </c>
      <c r="F55" s="37">
        <v>123.47</v>
      </c>
      <c r="G55" s="37">
        <v>123.47</v>
      </c>
      <c r="H55" s="37">
        <v>123.47</v>
      </c>
      <c r="I55" s="37">
        <v>123.47</v>
      </c>
      <c r="J55" s="37">
        <v>123.47</v>
      </c>
      <c r="K55" s="37">
        <v>123.47</v>
      </c>
      <c r="L55" s="37">
        <v>123.47</v>
      </c>
      <c r="M55" s="37">
        <v>123.47</v>
      </c>
      <c r="N55" s="37">
        <v>123.56500000000001</v>
      </c>
      <c r="O55" s="37">
        <v>123.47</v>
      </c>
      <c r="P55" s="37">
        <v>123.47</v>
      </c>
      <c r="Q55">
        <v>123.47</v>
      </c>
      <c r="R55">
        <v>123.47</v>
      </c>
      <c r="S55">
        <v>123.47</v>
      </c>
      <c r="T55">
        <v>123.47</v>
      </c>
      <c r="U55">
        <v>123.47</v>
      </c>
      <c r="V55">
        <v>123.47</v>
      </c>
      <c r="W55">
        <v>123.47</v>
      </c>
      <c r="X55">
        <v>117.37</v>
      </c>
      <c r="Y55">
        <v>117.37</v>
      </c>
      <c r="Z55">
        <v>117.37</v>
      </c>
      <c r="AA55" s="41">
        <f t="shared" si="0"/>
        <v>121.94499999999998</v>
      </c>
    </row>
    <row r="56" spans="1:27" x14ac:dyDescent="0.25">
      <c r="A56" t="s">
        <v>52</v>
      </c>
      <c r="B56" s="37"/>
      <c r="C56" s="37"/>
      <c r="D56" s="37"/>
      <c r="E56" s="37"/>
      <c r="F56" s="37"/>
      <c r="G56" s="37"/>
      <c r="H56" s="37" t="s">
        <v>141</v>
      </c>
      <c r="I56" s="37" t="s">
        <v>141</v>
      </c>
      <c r="J56" s="37" t="s">
        <v>141</v>
      </c>
      <c r="K56" s="37" t="s">
        <v>141</v>
      </c>
      <c r="L56" s="37" t="s">
        <v>141</v>
      </c>
      <c r="M56" s="37"/>
      <c r="O56" s="37" t="s">
        <v>141</v>
      </c>
      <c r="P56" s="37" t="s">
        <v>141</v>
      </c>
      <c r="Q56" t="s">
        <v>141</v>
      </c>
      <c r="R56" t="s">
        <v>141</v>
      </c>
      <c r="S56" t="s">
        <v>141</v>
      </c>
      <c r="T56" t="s">
        <v>141</v>
      </c>
      <c r="U56" t="s">
        <v>141</v>
      </c>
      <c r="V56" t="s">
        <v>141</v>
      </c>
      <c r="W56" t="s">
        <v>141</v>
      </c>
      <c r="X56" t="s">
        <v>141</v>
      </c>
      <c r="Y56" t="s">
        <v>141</v>
      </c>
      <c r="Z56" t="s">
        <v>141</v>
      </c>
      <c r="AA56" s="41"/>
    </row>
    <row r="57" spans="1:27" x14ac:dyDescent="0.25">
      <c r="A57" t="s">
        <v>49</v>
      </c>
      <c r="B57" s="37">
        <v>121.89</v>
      </c>
      <c r="C57" s="37">
        <v>121.89</v>
      </c>
      <c r="D57" s="37">
        <v>122.91</v>
      </c>
      <c r="E57" s="37">
        <v>123.94</v>
      </c>
      <c r="F57" s="37">
        <v>124.96000000000001</v>
      </c>
      <c r="G57" s="37">
        <v>125.99000000000001</v>
      </c>
      <c r="H57" s="37">
        <v>127.02000000000001</v>
      </c>
      <c r="I57" s="37">
        <v>127.02000000000001</v>
      </c>
      <c r="J57" s="37">
        <v>128.04</v>
      </c>
      <c r="K57" s="37">
        <v>123.43</v>
      </c>
      <c r="L57" s="37">
        <v>122.4</v>
      </c>
      <c r="M57" s="37">
        <v>120.86</v>
      </c>
      <c r="N57" s="37">
        <v>124.19583333333334</v>
      </c>
      <c r="O57" s="37">
        <v>119.84</v>
      </c>
      <c r="P57" s="37">
        <v>119.84</v>
      </c>
      <c r="Q57">
        <v>119.84</v>
      </c>
      <c r="R57">
        <v>119.84</v>
      </c>
      <c r="S57">
        <v>119.84</v>
      </c>
      <c r="T57">
        <v>119.84</v>
      </c>
      <c r="U57">
        <v>116.76</v>
      </c>
      <c r="V57">
        <v>116.76</v>
      </c>
      <c r="W57">
        <v>116.76</v>
      </c>
      <c r="X57">
        <v>115.73</v>
      </c>
      <c r="Y57">
        <v>114.71000000000001</v>
      </c>
      <c r="Z57">
        <v>114.71000000000001</v>
      </c>
      <c r="AA57" s="41">
        <f t="shared" si="0"/>
        <v>117.87250000000002</v>
      </c>
    </row>
    <row r="58" spans="1:27" x14ac:dyDescent="0.25">
      <c r="A58" t="s">
        <v>53</v>
      </c>
      <c r="B58" s="37">
        <v>136.21</v>
      </c>
      <c r="C58" s="37">
        <v>148.37</v>
      </c>
      <c r="D58" s="37">
        <v>148.37</v>
      </c>
      <c r="E58" s="37">
        <v>135.38</v>
      </c>
      <c r="F58" s="37">
        <v>135.38</v>
      </c>
      <c r="G58" s="37">
        <v>135.38</v>
      </c>
      <c r="H58" s="37">
        <v>135.38</v>
      </c>
      <c r="I58" s="37">
        <v>135.38</v>
      </c>
      <c r="J58" s="37">
        <v>135.38</v>
      </c>
      <c r="K58" s="37">
        <v>133.25</v>
      </c>
      <c r="L58" s="37">
        <v>133.25</v>
      </c>
      <c r="M58" s="37">
        <v>133.25</v>
      </c>
      <c r="N58" s="37">
        <v>137.08166666666668</v>
      </c>
      <c r="O58" s="37">
        <v>129.15</v>
      </c>
      <c r="P58" s="37">
        <v>129.15</v>
      </c>
      <c r="Q58">
        <v>121.97</v>
      </c>
      <c r="R58">
        <v>121.97</v>
      </c>
      <c r="S58">
        <v>121.97</v>
      </c>
      <c r="T58">
        <v>121.97</v>
      </c>
      <c r="U58">
        <v>121.97</v>
      </c>
      <c r="V58">
        <v>121.97</v>
      </c>
      <c r="W58">
        <v>121.97</v>
      </c>
      <c r="X58">
        <v>120</v>
      </c>
      <c r="Y58">
        <v>120</v>
      </c>
      <c r="Z58">
        <v>120</v>
      </c>
      <c r="AA58" s="41">
        <f t="shared" si="0"/>
        <v>122.67416666666668</v>
      </c>
    </row>
    <row r="59" spans="1:27" x14ac:dyDescent="0.25">
      <c r="A59" t="s">
        <v>55</v>
      </c>
      <c r="B59" s="37">
        <v>129.88999999999999</v>
      </c>
      <c r="C59" s="37">
        <v>135.32</v>
      </c>
      <c r="D59" s="37">
        <v>126.09</v>
      </c>
      <c r="E59" s="37">
        <v>113.68</v>
      </c>
      <c r="F59" s="37">
        <v>121.68</v>
      </c>
      <c r="G59" s="37">
        <v>137.98999999999998</v>
      </c>
      <c r="H59" s="37">
        <v>132.44999999999999</v>
      </c>
      <c r="I59" s="37">
        <v>132.44999999999999</v>
      </c>
      <c r="J59" s="37">
        <v>123.73</v>
      </c>
      <c r="K59" s="37">
        <v>122.80999999999999</v>
      </c>
      <c r="L59" s="37">
        <v>119.42999999999999</v>
      </c>
      <c r="M59" s="37">
        <v>126.81</v>
      </c>
      <c r="N59" s="37">
        <v>126.86083333333333</v>
      </c>
      <c r="O59" s="37">
        <v>128.25</v>
      </c>
      <c r="P59" s="37">
        <v>128.86000000000001</v>
      </c>
      <c r="Q59">
        <v>123.73</v>
      </c>
      <c r="R59">
        <v>120.25</v>
      </c>
      <c r="S59">
        <v>117.07000000000001</v>
      </c>
      <c r="T59">
        <v>121.37</v>
      </c>
      <c r="U59">
        <v>125.17</v>
      </c>
      <c r="V59">
        <v>119.02000000000001</v>
      </c>
      <c r="W59">
        <v>107.53</v>
      </c>
      <c r="X59">
        <v>105.68</v>
      </c>
      <c r="Y59">
        <v>108.25</v>
      </c>
      <c r="Z59">
        <v>116.55</v>
      </c>
      <c r="AA59" s="41">
        <f t="shared" si="0"/>
        <v>118.47750000000001</v>
      </c>
    </row>
    <row r="60" spans="1:27" x14ac:dyDescent="0.25">
      <c r="A60" t="s">
        <v>54</v>
      </c>
      <c r="B60" s="37">
        <v>137.49</v>
      </c>
      <c r="C60" s="37">
        <v>143.64000000000001</v>
      </c>
      <c r="D60" s="37">
        <v>146.72</v>
      </c>
      <c r="E60" s="37">
        <v>146.72</v>
      </c>
      <c r="F60" s="37">
        <v>146.72</v>
      </c>
      <c r="G60" s="37">
        <v>146.72</v>
      </c>
      <c r="H60" s="37">
        <v>146.72</v>
      </c>
      <c r="I60" s="37">
        <v>145.69</v>
      </c>
      <c r="J60" s="37">
        <v>145.69</v>
      </c>
      <c r="K60" s="37">
        <v>145.69</v>
      </c>
      <c r="L60" s="37">
        <v>143.64000000000001</v>
      </c>
      <c r="M60" s="37">
        <v>142.62</v>
      </c>
      <c r="N60" s="37">
        <v>144.83833333333337</v>
      </c>
      <c r="O60" s="37">
        <v>140.56</v>
      </c>
      <c r="P60" s="37">
        <v>138.51000000000002</v>
      </c>
      <c r="Q60">
        <v>138.51000000000002</v>
      </c>
      <c r="R60">
        <v>137.49</v>
      </c>
      <c r="S60">
        <v>131.33000000000001</v>
      </c>
      <c r="T60">
        <v>131.33000000000001</v>
      </c>
      <c r="U60">
        <v>131.33000000000001</v>
      </c>
      <c r="V60">
        <v>129.28</v>
      </c>
      <c r="W60">
        <v>128.26</v>
      </c>
      <c r="X60">
        <v>127.23</v>
      </c>
      <c r="Y60">
        <v>124.14999999999999</v>
      </c>
      <c r="Z60">
        <v>123.13</v>
      </c>
      <c r="AA60" s="41">
        <f t="shared" si="0"/>
        <v>131.75916666666669</v>
      </c>
    </row>
    <row r="61" spans="1:27" x14ac:dyDescent="0.25">
      <c r="A61" t="s">
        <v>56</v>
      </c>
      <c r="B61" s="37">
        <v>133.31000000000003</v>
      </c>
      <c r="C61" s="37">
        <v>133.31000000000003</v>
      </c>
      <c r="D61" s="37">
        <v>133.31000000000003</v>
      </c>
      <c r="E61" s="37">
        <v>133.31000000000003</v>
      </c>
      <c r="F61" s="37">
        <v>133.31000000000003</v>
      </c>
      <c r="G61" s="37">
        <v>133.31000000000003</v>
      </c>
      <c r="H61" s="37">
        <v>133.31000000000003</v>
      </c>
      <c r="I61" s="37">
        <v>133.31000000000003</v>
      </c>
      <c r="J61" s="37">
        <v>133.31000000000003</v>
      </c>
      <c r="K61" s="37">
        <v>133.31000000000003</v>
      </c>
      <c r="L61" s="37">
        <v>133.31000000000003</v>
      </c>
      <c r="M61" s="37">
        <v>134.36000000000001</v>
      </c>
      <c r="N61" s="37">
        <v>133.4</v>
      </c>
      <c r="O61" s="37">
        <v>140</v>
      </c>
      <c r="P61" s="37">
        <v>140</v>
      </c>
      <c r="Q61">
        <v>140</v>
      </c>
      <c r="R61">
        <v>140</v>
      </c>
      <c r="S61">
        <v>140</v>
      </c>
      <c r="T61">
        <v>140</v>
      </c>
      <c r="U61">
        <v>140</v>
      </c>
      <c r="V61">
        <v>140</v>
      </c>
      <c r="W61">
        <v>140</v>
      </c>
      <c r="X61">
        <v>140</v>
      </c>
      <c r="Y61">
        <v>140</v>
      </c>
      <c r="Z61">
        <v>140</v>
      </c>
      <c r="AA61" s="41">
        <f t="shared" si="0"/>
        <v>140</v>
      </c>
    </row>
    <row r="62" spans="1:27" x14ac:dyDescent="0.25">
      <c r="A62" t="s">
        <v>50</v>
      </c>
      <c r="B62" s="37">
        <v>129.81</v>
      </c>
      <c r="C62" s="37">
        <v>140.06</v>
      </c>
      <c r="D62" s="37">
        <v>141.09</v>
      </c>
      <c r="E62" s="37">
        <v>141.09</v>
      </c>
      <c r="F62" s="37">
        <v>141.09</v>
      </c>
      <c r="G62" s="37">
        <v>141.09</v>
      </c>
      <c r="H62" s="37">
        <v>141.09</v>
      </c>
      <c r="I62" s="37">
        <v>141.09</v>
      </c>
      <c r="J62" s="37">
        <v>139.04</v>
      </c>
      <c r="K62" s="37">
        <v>139.04</v>
      </c>
      <c r="L62" s="37">
        <v>138.01</v>
      </c>
      <c r="M62" s="37">
        <v>138.01</v>
      </c>
      <c r="N62" s="37">
        <v>139.20916666666668</v>
      </c>
      <c r="O62" s="37">
        <v>136.97999999999999</v>
      </c>
      <c r="P62" s="37">
        <v>136.97999999999999</v>
      </c>
      <c r="Q62">
        <v>136.97999999999999</v>
      </c>
      <c r="R62">
        <v>135.96</v>
      </c>
      <c r="S62">
        <v>135.96</v>
      </c>
      <c r="T62">
        <v>135.96</v>
      </c>
      <c r="U62">
        <v>135.96</v>
      </c>
      <c r="V62">
        <v>135.96</v>
      </c>
      <c r="W62">
        <v>133.91</v>
      </c>
      <c r="X62">
        <v>131.86000000000001</v>
      </c>
      <c r="Y62">
        <v>131.86000000000001</v>
      </c>
      <c r="Z62">
        <v>127.75</v>
      </c>
      <c r="AA62" s="41">
        <f t="shared" si="0"/>
        <v>134.6766666666667</v>
      </c>
    </row>
    <row r="63" spans="1:27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O63" s="37"/>
      <c r="P63" s="37"/>
    </row>
    <row r="64" spans="1:27" s="1" customFormat="1" x14ac:dyDescent="0.25">
      <c r="A64" s="64" t="s">
        <v>108</v>
      </c>
      <c r="B64" s="65">
        <v>99.95</v>
      </c>
      <c r="C64" s="65">
        <v>99.95</v>
      </c>
      <c r="D64" s="65">
        <v>100.48</v>
      </c>
      <c r="E64" s="65">
        <v>101.71000000000001</v>
      </c>
      <c r="F64" s="65">
        <v>101.71000000000001</v>
      </c>
      <c r="G64" s="65">
        <v>101.73</v>
      </c>
      <c r="H64" s="65">
        <v>101.73</v>
      </c>
      <c r="I64" s="65">
        <v>101.73</v>
      </c>
      <c r="J64" s="65">
        <v>101.24</v>
      </c>
      <c r="K64" s="65">
        <v>101.51</v>
      </c>
      <c r="L64" s="65">
        <v>100.92999999999999</v>
      </c>
      <c r="M64" s="65">
        <v>101.36</v>
      </c>
      <c r="N64" s="65">
        <v>101.25250000000001</v>
      </c>
      <c r="O64" s="65">
        <f>MIN(O5:O62)</f>
        <v>-98.907182090000006</v>
      </c>
      <c r="P64" s="65">
        <f>MIN(P5:P62)</f>
        <v>-100.42718212999999</v>
      </c>
      <c r="Q64" s="65">
        <f t="shared" ref="Q64:AA64" si="2">MIN(Q5:Q62)</f>
        <v>-102.63897705999999</v>
      </c>
      <c r="R64" s="65">
        <f t="shared" si="2"/>
        <v>-109.54718237</v>
      </c>
      <c r="S64" s="65">
        <f t="shared" si="2"/>
        <v>-109.83949007</v>
      </c>
      <c r="T64" s="65">
        <f t="shared" si="2"/>
        <v>-106.56564383</v>
      </c>
      <c r="U64" s="65">
        <f t="shared" si="2"/>
        <v>-106.56564383</v>
      </c>
      <c r="V64" s="65">
        <f t="shared" si="2"/>
        <v>-105.75692586</v>
      </c>
      <c r="W64" s="65">
        <f t="shared" si="2"/>
        <v>-103.79846427</v>
      </c>
      <c r="X64" s="65">
        <f t="shared" si="2"/>
        <v>-102.79487450000001</v>
      </c>
      <c r="Y64" s="65">
        <f t="shared" si="2"/>
        <v>-99.160515430000004</v>
      </c>
      <c r="Z64" s="65">
        <f t="shared" si="2"/>
        <v>-98.858464140000009</v>
      </c>
      <c r="AA64" s="65">
        <f t="shared" si="2"/>
        <v>97.916666666666686</v>
      </c>
    </row>
    <row r="66" spans="1:16" x14ac:dyDescent="0.25">
      <c r="A66" s="69" t="s">
        <v>144</v>
      </c>
    </row>
    <row r="68" spans="1:16" x14ac:dyDescent="0.25">
      <c r="A68" t="s">
        <v>145</v>
      </c>
      <c r="P68" s="40"/>
    </row>
  </sheetData>
  <conditionalFormatting sqref="B56:B62 B6:B24 B29 B31 B36:B38 B43 B45 B52 B54 B55:D55 B53:D53 B46:D51 B44:D44 B39:D42 B32:D35 B30:D30 B25:D28 C5:E5 C6:D23 E6:E62 F5:F62">
    <cfRule type="cellIs" dxfId="24" priority="25" operator="equal">
      <formula>#REF!</formula>
    </cfRule>
  </conditionalFormatting>
  <conditionalFormatting sqref="B56:B62 B6:B24 B29 B31 B36:B38 B43 B45 B52 B54 B55:D55 B53:D53 B46:D51 B44:D44 B39:D42 B32:D35 B30:D30 B25:D28 C5:E5 C6:D23 E6:E62 F5:F62">
    <cfRule type="cellIs" dxfId="23" priority="24" operator="equal">
      <formula>#REF!</formula>
    </cfRule>
  </conditionalFormatting>
  <conditionalFormatting sqref="B5">
    <cfRule type="cellIs" dxfId="22" priority="23" operator="equal">
      <formula>#REF!</formula>
    </cfRule>
  </conditionalFormatting>
  <conditionalFormatting sqref="C56:D56">
    <cfRule type="cellIs" dxfId="21" priority="22" operator="equal">
      <formula>#REF!</formula>
    </cfRule>
  </conditionalFormatting>
  <conditionalFormatting sqref="C56:D56">
    <cfRule type="cellIs" dxfId="20" priority="21" operator="equal">
      <formula>#REF!</formula>
    </cfRule>
  </conditionalFormatting>
  <conditionalFormatting sqref="C57:D62">
    <cfRule type="cellIs" dxfId="19" priority="20" operator="equal">
      <formula>#REF!</formula>
    </cfRule>
  </conditionalFormatting>
  <conditionalFormatting sqref="C57:D62">
    <cfRule type="cellIs" dxfId="18" priority="19" operator="equal">
      <formula>#REF!</formula>
    </cfRule>
  </conditionalFormatting>
  <conditionalFormatting sqref="C24:D24">
    <cfRule type="cellIs" dxfId="17" priority="18" operator="equal">
      <formula>#REF!</formula>
    </cfRule>
  </conditionalFormatting>
  <conditionalFormatting sqref="C24:D24">
    <cfRule type="cellIs" dxfId="16" priority="17" operator="equal">
      <formula>#REF!</formula>
    </cfRule>
  </conditionalFormatting>
  <conditionalFormatting sqref="C29:D29">
    <cfRule type="cellIs" dxfId="15" priority="16" operator="equal">
      <formula>#REF!</formula>
    </cfRule>
  </conditionalFormatting>
  <conditionalFormatting sqref="C29:D29">
    <cfRule type="cellIs" dxfId="14" priority="15" operator="equal">
      <formula>#REF!</formula>
    </cfRule>
  </conditionalFormatting>
  <conditionalFormatting sqref="C31:D31">
    <cfRule type="cellIs" dxfId="13" priority="14" operator="equal">
      <formula>#REF!</formula>
    </cfRule>
  </conditionalFormatting>
  <conditionalFormatting sqref="C31:D31">
    <cfRule type="cellIs" dxfId="12" priority="13" operator="equal">
      <formula>#REF!</formula>
    </cfRule>
  </conditionalFormatting>
  <conditionalFormatting sqref="C36:D38">
    <cfRule type="cellIs" dxfId="11" priority="12" operator="equal">
      <formula>#REF!</formula>
    </cfRule>
  </conditionalFormatting>
  <conditionalFormatting sqref="C36:D38">
    <cfRule type="cellIs" dxfId="10" priority="11" operator="equal">
      <formula>#REF!</formula>
    </cfRule>
  </conditionalFormatting>
  <conditionalFormatting sqref="C43:D43">
    <cfRule type="cellIs" dxfId="9" priority="10" operator="equal">
      <formula>#REF!</formula>
    </cfRule>
  </conditionalFormatting>
  <conditionalFormatting sqref="C43:D43">
    <cfRule type="cellIs" dxfId="8" priority="9" operator="equal">
      <formula>#REF!</formula>
    </cfRule>
  </conditionalFormatting>
  <conditionalFormatting sqref="C45:D45">
    <cfRule type="cellIs" dxfId="7" priority="8" operator="equal">
      <formula>#REF!</formula>
    </cfRule>
  </conditionalFormatting>
  <conditionalFormatting sqref="C45:D45">
    <cfRule type="cellIs" dxfId="6" priority="7" operator="equal">
      <formula>#REF!</formula>
    </cfRule>
  </conditionalFormatting>
  <conditionalFormatting sqref="C52:D52">
    <cfRule type="cellIs" dxfId="5" priority="6" operator="equal">
      <formula>#REF!</formula>
    </cfRule>
  </conditionalFormatting>
  <conditionalFormatting sqref="C52:D52">
    <cfRule type="cellIs" dxfId="4" priority="5" operator="equal">
      <formula>#REF!</formula>
    </cfRule>
  </conditionalFormatting>
  <conditionalFormatting sqref="C54:D54">
    <cfRule type="cellIs" dxfId="3" priority="4" operator="equal">
      <formula>#REF!</formula>
    </cfRule>
  </conditionalFormatting>
  <conditionalFormatting sqref="C54:D54">
    <cfRule type="cellIs" dxfId="2" priority="3" operator="equal">
      <formula>#REF!</formula>
    </cfRule>
  </conditionalFormatting>
  <conditionalFormatting sqref="N5:N62">
    <cfRule type="top10" dxfId="1" priority="2" bottom="1" rank="1"/>
  </conditionalFormatting>
  <conditionalFormatting sqref="AA5:AA62">
    <cfRule type="top10" dxfId="0" priority="1" bottom="1" rank="1"/>
  </conditionalFormatting>
  <pageMargins left="0.25" right="0.25" top="0.75" bottom="0.75" header="0.3" footer="0.3"/>
  <pageSetup scale="85" orientation="portrait" r:id="rId1"/>
  <colBreaks count="1" manualBreakCount="1">
    <brk id="14" min="3" max="64" man="1"/>
  </colBreaks>
  <ignoredErrors>
    <ignoredError sqref="AA16:AA62 AA5:AA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2533ABB2-3073-4800-AAF2-F9E8AA8AE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D28FA1-4AAE-403B-95FD-EF7651A80B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C9B924-B251-4A25-8DAA-AB6F20815490}">
  <ds:schemaRefs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85253b9-0a55-49a1-98ad-b5b6252d7079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Graph</vt:lpstr>
      <vt:lpstr>2008-2013</vt:lpstr>
      <vt:lpstr>Tot Bill %change</vt:lpstr>
      <vt:lpstr>non-fuel</vt:lpstr>
      <vt:lpstr>fuel</vt:lpstr>
      <vt:lpstr>Sheet1</vt:lpstr>
      <vt:lpstr>2014 - </vt:lpstr>
      <vt:lpstr>'2008-2013'!Print_Area</vt:lpstr>
      <vt:lpstr>'2014 - '!Print_Area</vt:lpstr>
      <vt:lpstr>'2008-2013'!Print_Titles</vt:lpstr>
      <vt:lpstr>'2014 - '!Print_Titles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Clark III</dc:creator>
  <cp:lastModifiedBy>FPL_User</cp:lastModifiedBy>
  <cp:lastPrinted>2016-03-17T15:11:21Z</cp:lastPrinted>
  <dcterms:created xsi:type="dcterms:W3CDTF">2011-02-07T20:58:32Z</dcterms:created>
  <dcterms:modified xsi:type="dcterms:W3CDTF">2016-04-11T20:01:50Z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