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48" windowWidth="19416" windowHeight="9468"/>
  </bookViews>
  <sheets>
    <sheet name="A2 (AUG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a">[1]FTI!#REF!</definedName>
    <definedName name="\B">#REF!</definedName>
    <definedName name="\c">[2]ISFPLSUB!#REF!</definedName>
    <definedName name="\d">[2]ISFPLSUB!#REF!</definedName>
    <definedName name="\K">#REF!</definedName>
    <definedName name="\l">[2]ISFPLSUB!#REF!</definedName>
    <definedName name="\p">#N/A</definedName>
    <definedName name="\W">#REF!</definedName>
    <definedName name="\y">[2]JVTAX.XLS!#REF!</definedName>
    <definedName name="_______DOC1">#REF!</definedName>
    <definedName name="_______DOC2">#REF!</definedName>
    <definedName name="_______ESY12">[2]ISFPLSUB!#REF!</definedName>
    <definedName name="_______INP5">[1]SITRP!#REF!</definedName>
    <definedName name="_______PG1">#N/A</definedName>
    <definedName name="_______PG2">#N/A</definedName>
    <definedName name="_______PG3">#N/A</definedName>
    <definedName name="_______SCH1">#REF!</definedName>
    <definedName name="_______SCH2">#REF!</definedName>
    <definedName name="______C44">#REF!</definedName>
    <definedName name="______DOC1">#REF!</definedName>
    <definedName name="______DOC2">#REF!</definedName>
    <definedName name="______ESY12">[2]ISFPLSUB!#REF!</definedName>
    <definedName name="______INP5">[1]SITRP!#REF!</definedName>
    <definedName name="______PG1">#N/A</definedName>
    <definedName name="______PG2">#N/A</definedName>
    <definedName name="______PG3">#N/A</definedName>
    <definedName name="______PP8">#REF!</definedName>
    <definedName name="______PP9">#REF!</definedName>
    <definedName name="______SCH1">#REF!</definedName>
    <definedName name="______SCH2">#REF!</definedName>
    <definedName name="______WN1">#REF!</definedName>
    <definedName name="______WN2">#REF!</definedName>
    <definedName name="_____C44">#REF!</definedName>
    <definedName name="_____DOC1">#REF!</definedName>
    <definedName name="_____DOC2">#REF!</definedName>
    <definedName name="_____ESY12">[2]ISFPLSUB!#REF!</definedName>
    <definedName name="_____INP5">[1]SITRP!#REF!</definedName>
    <definedName name="_____PG1">#N/A</definedName>
    <definedName name="_____PG2">#N/A</definedName>
    <definedName name="_____PG3">#N/A</definedName>
    <definedName name="_____PP8">#REF!</definedName>
    <definedName name="_____PP9">#REF!</definedName>
    <definedName name="_____SCH1">#REF!</definedName>
    <definedName name="_____SCH2">#REF!</definedName>
    <definedName name="_____WN1">#REF!</definedName>
    <definedName name="_____WN2">#REF!</definedName>
    <definedName name="____C44">#REF!</definedName>
    <definedName name="____DOC1">#REF!</definedName>
    <definedName name="____DOC2">#REF!</definedName>
    <definedName name="____ESY12">[2]ISFPLSUB!#REF!</definedName>
    <definedName name="____INP5">[1]SITRP!#REF!</definedName>
    <definedName name="____PG1">#N/A</definedName>
    <definedName name="____PG2">#N/A</definedName>
    <definedName name="____PG3">#N/A</definedName>
    <definedName name="____PP8">#REF!</definedName>
    <definedName name="____PP9">#REF!</definedName>
    <definedName name="____SCH1">#REF!</definedName>
    <definedName name="____SCH2">#REF!</definedName>
    <definedName name="____WN1">#REF!</definedName>
    <definedName name="____WN2">#REF!</definedName>
    <definedName name="___C44">#REF!</definedName>
    <definedName name="___DOC1">#REF!</definedName>
    <definedName name="___DOC2">#REF!</definedName>
    <definedName name="___ESY12">[2]ISFPLSUB!#REF!</definedName>
    <definedName name="___INP5">[1]SITRP!#REF!</definedName>
    <definedName name="___PG1">#N/A</definedName>
    <definedName name="___PG2">#N/A</definedName>
    <definedName name="___PG3">#N/A</definedName>
    <definedName name="___PP8">#REF!</definedName>
    <definedName name="___PP9">#REF!</definedName>
    <definedName name="___SCH1">#REF!</definedName>
    <definedName name="___SCH2">#REF!</definedName>
    <definedName name="___WN1">#REF!</definedName>
    <definedName name="___WN2">#REF!</definedName>
    <definedName name="__C44">#REF!</definedName>
    <definedName name="__DOC1">#REF!</definedName>
    <definedName name="__DOC2">#REF!</definedName>
    <definedName name="__ESY12">[2]ISFPLSUB!#REF!</definedName>
    <definedName name="__INP5">[1]SITRP!#REF!</definedName>
    <definedName name="__PG1">#N/A</definedName>
    <definedName name="__PG2">#N/A</definedName>
    <definedName name="__PG3">#N/A</definedName>
    <definedName name="__PP8">#REF!</definedName>
    <definedName name="__PP9">#REF!</definedName>
    <definedName name="__SCH1">#REF!</definedName>
    <definedName name="__SCH2">#REF!</definedName>
    <definedName name="__WN1">#REF!</definedName>
    <definedName name="__WN2">#REF!</definedName>
    <definedName name="_10PG_1">#REF!</definedName>
    <definedName name="_12MOS">[2]ISFPLSUB!#REF!</definedName>
    <definedName name="_12MOSA">[2]ISFPLSUB!#REF!</definedName>
    <definedName name="_1990">[1]SITRP!#REF!</definedName>
    <definedName name="_1990C">[1]SITRP!#REF!</definedName>
    <definedName name="_1991">[1]SITRP!#REF!</definedName>
    <definedName name="_1991C">[1]SITRP!#REF!</definedName>
    <definedName name="_1B_7_2OF3">#REF!</definedName>
    <definedName name="_2B_7_3OF3">#REF!</definedName>
    <definedName name="_3B_9A">#REF!</definedName>
    <definedName name="_4B_9B">#REF!</definedName>
    <definedName name="_5C_12">[3]REPORT!$A$1:$AB$56</definedName>
    <definedName name="_6C_38B">[4]REPORT!$A$1:$N$56</definedName>
    <definedName name="_7C_56">[5]REPORT!$A$1:$P$56</definedName>
    <definedName name="_8C_9">#REF!</definedName>
    <definedName name="_9D_1">#REF!</definedName>
    <definedName name="_ATPRegress_Dlg_Results" hidden="1">{2;#N/A;"R13C16:R17C16";#N/A;"R13C14:R17C15";FALSE;FALSE;FALSE;95;#N/A;#N/A;"R13C19";#N/A;FALSE;FALSE;FALSE;FALSE;#N/A;"";#N/A;FALSE;"";"";#N/A;#N/A;#N/A}</definedName>
    <definedName name="_ATPRegress_Dlg_Types" hidden="1">{"EXCELHLP.HLP!1802";5;10;5;10;13;13;13;8;5;5;10;14;13;13;13;13;5;10;14;13;5;10;1;2;24}</definedName>
    <definedName name="_ATPRegress_Range1" hidden="1">'[6]ST Corrections'!#REF!</definedName>
    <definedName name="_ATPRegress_Range2" hidden="1">'[6]ST Corrections'!#REF!</definedName>
    <definedName name="_ATPRegress_Range3" hidden="1">'[6]ST Corrections'!#REF!</definedName>
    <definedName name="_ATPRegress_Range4" hidden="1">"="</definedName>
    <definedName name="_ATPRegress_Range5" hidden="1">"="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C44">#REF!</definedName>
    <definedName name="_DOC1">#REF!</definedName>
    <definedName name="_DOC2">#REF!</definedName>
    <definedName name="_ESY12">[2]ISFPLSUB!#REF!</definedName>
    <definedName name="_Fill" hidden="1">#REF!</definedName>
    <definedName name="_INP5">[1]SITRP!#REF!</definedName>
    <definedName name="_Key1" hidden="1">'[7]1999'!$D$9</definedName>
    <definedName name="_key2" hidden="1">#REF!</definedName>
    <definedName name="_Order1" hidden="1">255</definedName>
    <definedName name="_Order2" hidden="1">255</definedName>
    <definedName name="_PG1">#N/A</definedName>
    <definedName name="_PG2">#N/A</definedName>
    <definedName name="_PG3">#N/A</definedName>
    <definedName name="_PP8">#REF!</definedName>
    <definedName name="_PP9">#REF!</definedName>
    <definedName name="_SCH1">#REF!</definedName>
    <definedName name="_SCH2">#REF!</definedName>
    <definedName name="_Sort" hidden="1">'[7]1999'!#REF!</definedName>
    <definedName name="_WN1">#REF!</definedName>
    <definedName name="_WN2">#REF!</definedName>
    <definedName name="a" hidden="1">{"Martin Oct94_Mar95",#N/A,FALSE,"Martin Oct94 - Mar95"}</definedName>
    <definedName name="A8_">#REF!</definedName>
    <definedName name="aa" hidden="1">{"Martin Oct94_Mar95",#N/A,FALSE,"Martin Oct94 - Mar95"}</definedName>
    <definedName name="aaa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aaaa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acct_desc">[8]sys_desc!$B:$C</definedName>
    <definedName name="ACTUALS">#REF!</definedName>
    <definedName name="ADDCOST">#REF!</definedName>
    <definedName name="ALL">'[9]#REF'!$N$6:$W$59</definedName>
    <definedName name="ANNUAL">[2]ISFPLSUB!#REF!</definedName>
    <definedName name="Application">#REF!</definedName>
    <definedName name="BONNIE">#N/A</definedName>
    <definedName name="BottomUDA">#REF!</definedName>
    <definedName name="BUSelection">#REF!</definedName>
    <definedName name="CMCY">[2]ISFPLSUB!#REF!</definedName>
    <definedName name="COLUMN1">'[10]FPSC TU'!#REF!</definedName>
    <definedName name="COLUMN2">'[10]FPSC TU'!#REF!</definedName>
    <definedName name="COLUMN3">'[10]FPSC TU'!#REF!</definedName>
    <definedName name="COLUMN4">'[10]FPSC TU'!#REF!</definedName>
    <definedName name="COLUMN5">'[10]FPSC TU'!#REF!</definedName>
    <definedName name="COLUMN6">'[10]FPSC TU'!#REF!</definedName>
    <definedName name="COLUMN7">'[10]FPSC TU'!#REF!</definedName>
    <definedName name="COLUMN8">'[10]FPSC TU'!#REF!</definedName>
    <definedName name="COLUMN9">'[10]FPSC TU'!#REF!</definedName>
    <definedName name="COMM">#REF!</definedName>
    <definedName name="COMP1">#REF!</definedName>
    <definedName name="COMP2">#REF!</definedName>
    <definedName name="COMP3">#REF!</definedName>
    <definedName name="COMP4">#REF!</definedName>
    <definedName name="COMP7">#REF!</definedName>
    <definedName name="COMP8">#REF!</definedName>
    <definedName name="COMP9">#REF!</definedName>
    <definedName name="COMPTAX">[1]FTI!#REF!</definedName>
    <definedName name="cost">#REF!</definedName>
    <definedName name="cost_offpeak">#REF!</definedName>
    <definedName name="cost_onpeak">#REF!</definedName>
    <definedName name="COSTS">#REF!</definedName>
    <definedName name="CRIT5">[1]SITRP!#REF!</definedName>
    <definedName name="_xlnm.Criteria">#REF!</definedName>
    <definedName name="Criteria_MI">[1]SITRP!#REF!</definedName>
    <definedName name="CurrentOptions">#REF!</definedName>
    <definedName name="d_acct">[8]sys_data!$D$2:$D$2261</definedName>
    <definedName name="d_amt">[8]sys_data!$E$2:$E$2261</definedName>
    <definedName name="d_month">[8]sys_data!$B$2:$B$2261</definedName>
    <definedName name="d_year">[8]sys_data!$A$2:$A$2261</definedName>
    <definedName name="date">#REF!</definedName>
    <definedName name="DATE1">'[10]FPSC TU'!#REF!</definedName>
    <definedName name="Ddd">#REF!,#REF!,#REF!</definedName>
    <definedName name="DefaultPageMember1">#REF!</definedName>
    <definedName name="DefaultTitle">#REF!</definedName>
    <definedName name="DefaultUDA">#REF!</definedName>
    <definedName name="DETAIL_EST">#REF!</definedName>
    <definedName name="DIF_DETAIL">#REF!</definedName>
    <definedName name="DIF_SUM">#REF!</definedName>
    <definedName name="DIF_SUM_SUM">#REF!</definedName>
    <definedName name="DOC1A">#REF!</definedName>
    <definedName name="docket_num">'[11]C-44 TP5 Adj 5_31_08'!#REF!</definedName>
    <definedName name="DRI_Mnemonics">#REF!</definedName>
    <definedName name="E4SYS1">#REF!</definedName>
    <definedName name="E4SYS2">#REF!</definedName>
    <definedName name="E4sys3">#REF!</definedName>
    <definedName name="E6Sys1">#REF!</definedName>
    <definedName name="ECCR">'[9]#REF'!$P$20</definedName>
    <definedName name="Energy_Sales">#REF!</definedName>
    <definedName name="Ess_Database">#REF!</definedName>
    <definedName name="ESYA">[2]ISFPLSUB!#REF!</definedName>
    <definedName name="ESYTD">[2]ISFPLSUB!#REF!</definedName>
    <definedName name="ESYY">[2]ISFPLSUB!#REF!</definedName>
    <definedName name="_xlnm.Extract">[1]SITRP!#REF!</definedName>
    <definedName name="Extract_MI">[1]SITRP!#REF!</definedName>
    <definedName name="FERC">#REF!</definedName>
    <definedName name="FERCTAX">#REF!</definedName>
    <definedName name="fixedcost">#REF!</definedName>
    <definedName name="FormatSelection">#REF!</definedName>
    <definedName name="fpc_pur">#REF!</definedName>
    <definedName name="FPSC">#REF!</definedName>
    <definedName name="FPSCTAX">#REF!</definedName>
    <definedName name="FUEL2">'[9]#REF'!$N$21:$O$52</definedName>
    <definedName name="gas_offpeak">#REF!</definedName>
    <definedName name="gas_onpeak">#REF!</definedName>
    <definedName name="GP_COMPSTUD_Sheet">'[12]Cost of Capital Worksheet'!#REF!</definedName>
    <definedName name="GP_Cost_of_Capital">#REF!</definedName>
    <definedName name="GP_Sheet1">#REF!</definedName>
    <definedName name="GUY">[1]SITRP!#REF!</definedName>
    <definedName name="HISTORY">[2]ISFPLSUB!#REF!</definedName>
    <definedName name="INCSTA">[1]A194!#REF!</definedName>
    <definedName name="IND">#REF!</definedName>
    <definedName name="INPUT5">[1]SITRP!#REF!</definedName>
    <definedName name="INPUTS">#REF!</definedName>
    <definedName name="INTCALC">#REF!</definedName>
    <definedName name="jpg" hidden="1">{"detail305",#N/A,FALSE,"BI-305"}</definedName>
    <definedName name="keys">#REF!</definedName>
    <definedName name="KWH_Data">#REF!</definedName>
    <definedName name="LFKWH">#REF!</definedName>
    <definedName name="loads">#REF!</definedName>
    <definedName name="LRIC12">[2]ISFPLSUB!#REF!</definedName>
    <definedName name="LRICA">[2]ISFPLSUB!#REF!</definedName>
    <definedName name="LRICY">[2]ISFPLSUB!#REF!</definedName>
    <definedName name="LRICYTD">[2]ISFPLSUB!#REF!</definedName>
    <definedName name="MACROS">'[1]Storm Fund Earn Gross Up'!#REF!</definedName>
    <definedName name="MIKE" hidden="1">{"detail305",#N/A,FALSE,"BI-305"}</definedName>
    <definedName name="mkwh_stats1">#REF!</definedName>
    <definedName name="mkwh_stats2">#REF!</definedName>
    <definedName name="mnth_range">#REF!</definedName>
    <definedName name="MONTH">[2]ISFPLSUB!#REF!</definedName>
    <definedName name="Month2">#REF!</definedName>
    <definedName name="MONTHS">#N/A</definedName>
    <definedName name="Name">#REF!</definedName>
    <definedName name="NAMES">#REF!</definedName>
    <definedName name="Net_Generation">#REF!</definedName>
    <definedName name="Net_Income">#REF!</definedName>
    <definedName name="OBC">#REF!</definedName>
    <definedName name="OBO">[1]A194!#REF!</definedName>
    <definedName name="OBODEFTX">'[13]0394OBF.XLS'!#REF!</definedName>
    <definedName name="OFF">'[9]#REF'!$L$10</definedName>
    <definedName name="off_peak_days">#REF!</definedName>
    <definedName name="offpeak_days">#REF!</definedName>
    <definedName name="OldDblClickSetting">#REF!</definedName>
    <definedName name="OldOptions">#REF!</definedName>
    <definedName name="OldRMouseSetting">#REF!</definedName>
    <definedName name="ON">'[9]#REF'!#REF!</definedName>
    <definedName name="on_peak_days">#REF!</definedName>
    <definedName name="ONE">#REF!</definedName>
    <definedName name="OTHER">#REF!</definedName>
    <definedName name="OTHINC">[1]A194!#REF!</definedName>
    <definedName name="Otl_Dims">#REF!</definedName>
    <definedName name="OUTPUT5">[1]SITRP!#REF!</definedName>
    <definedName name="P1_">#REF!</definedName>
    <definedName name="P10_">#REF!</definedName>
    <definedName name="P11_">#REF!</definedName>
    <definedName name="P12_">#REF!</definedName>
    <definedName name="P2_">#REF!</definedName>
    <definedName name="P3_">#REF!</definedName>
    <definedName name="P4_">#REF!</definedName>
    <definedName name="P5_">#REF!</definedName>
    <definedName name="P6_">#REF!</definedName>
    <definedName name="P7_">#REF!</definedName>
    <definedName name="P8_">#REF!</definedName>
    <definedName name="P9_">#REF!</definedName>
    <definedName name="PAGE1">[1]FTI!#REF!</definedName>
    <definedName name="PAGE10">'[14]NUKEX Jul2011-Dec2012'!#REF!</definedName>
    <definedName name="PAGE11">'[14]NUKEX Jul2011-Dec2012'!#REF!</definedName>
    <definedName name="PAGE12">'[14]NUKEX Jul2011-Dec2012'!#REF!</definedName>
    <definedName name="PAGE2">[1]FTI!#REF!</definedName>
    <definedName name="PAGE21">'[1]Storm Fund Earn Gross Up'!#REF!</definedName>
    <definedName name="PAGE2VIEWS">#REF!</definedName>
    <definedName name="PAGE3">[2]ISFPLSUB!#REF!</definedName>
    <definedName name="PAGE4">'[14]NUKEX Jul2011-Dec2012'!#REF!</definedName>
    <definedName name="PAGE5">'[14]NUKEX Jul2011-Dec2012'!#REF!</definedName>
    <definedName name="PAGE6">'[14]NUKEX Jul2011-Dec2012'!#REF!</definedName>
    <definedName name="PAGE7">'[14]NUKEX Jul2011-Dec2012'!#REF!</definedName>
    <definedName name="PAGE8">'[14]NUKEX Jul2011-Dec2012'!#REF!</definedName>
    <definedName name="PAGE9">'[14]NUKEX Jul2011-Dec2012'!#REF!</definedName>
    <definedName name="PageDim1">#REF!</definedName>
    <definedName name="Pal_Workbook_GUID" hidden="1">"8JHMH9DXSMHNF44G668W66ZD"</definedName>
    <definedName name="Password">#REF!</definedName>
    <definedName name="PERIOD">#REF!</definedName>
    <definedName name="PGD" hidden="1">{"detail305",#N/A,FALSE,"BI-305"}</definedName>
    <definedName name="pig_dig5" hidden="1">{#N/A,#N/A,FALSE,"T COST";#N/A,#N/A,FALSE,"COST_FH"}</definedName>
    <definedName name="pig_dog" hidden="1">{2;#N/A;"R13C16:R17C16";#N/A;"R13C14:R17C15";FALSE;FALSE;FALSE;95;#N/A;#N/A;"R13C19";#N/A;FALSE;FALSE;FALSE;FALSE;#N/A;"";#N/A;FALSE;"";"";#N/A;#N/A;#N/A}</definedName>
    <definedName name="pig_dog\" hidden="1">{"EXCELHLP.HLP!1802";5;10;5;10;13;13;13;8;5;5;10;14;13;13;13;13;5;10;14;13;5;10;1;2;24}</definedName>
    <definedName name="pig_dog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3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4" hidden="1">{#N/A,#N/A,FALSE,"SUMMARY";#N/A,#N/A,FALSE,"INPUTDATA";#N/A,#N/A,FALSE,"Condenser Performance"}</definedName>
    <definedName name="pig_dog6" hidden="1">{#N/A,#N/A,FALSE,"INPUTDATA";#N/A,#N/A,FALSE,"SUMMARY";#N/A,#N/A,FALSE,"CTAREP";#N/A,#N/A,FALSE,"CTBREP";#N/A,#N/A,FALSE,"TURBEFF";#N/A,#N/A,FALSE,"Condenser Performance"}</definedName>
    <definedName name="pig_dog7" hidden="1">{#N/A,#N/A,FALSE,"INPUTDATA";#N/A,#N/A,FALSE,"SUMMARY"}</definedName>
    <definedName name="pig_dog8" hidden="1">{#N/A,#N/A,FALSE,"INPUTDATA";#N/A,#N/A,FALSE,"SUMMARY";#N/A,#N/A,FALSE,"CTAREP";#N/A,#N/A,FALSE,"CTBREP";#N/A,#N/A,FALSE,"PMG4ST86";#N/A,#N/A,FALSE,"TURBEFF";#N/A,#N/A,FALSE,"Condenser Performance"}</definedName>
    <definedName name="pmm" hidden="1">{"summary",#N/A,FALSE,"PCR DIRECTORY"}</definedName>
    <definedName name="PMT" hidden="1">{"detail305",#N/A,FALSE,"BI-305"}</definedName>
    <definedName name="PMX" hidden="1">{"detail305",#N/A,FALSE,"BI-305"}</definedName>
    <definedName name="Ppas">#REF!</definedName>
    <definedName name="Prel_Estimate_for_Final">#REF!</definedName>
    <definedName name="PRELIMINARY_DETAIL_on_Summary_data">#REF!</definedName>
    <definedName name="Preliminary_Estimate">#REF!</definedName>
    <definedName name="PRINT">[1]FTI!#REF!</definedName>
    <definedName name="_xlnm.Print_Area" localSheetId="0">'A2 (AUG)'!$A$3:$L$80</definedName>
    <definedName name="_xlnm.Print_Area">'[15]Final Fuel Sch 2001'!#REF!</definedName>
    <definedName name="PRINT1">'[9]#REF'!$L$5:$M$58</definedName>
    <definedName name="PrintArea">#REF!</definedName>
    <definedName name="PRIOR">[2]JVTAX.XLS!#REF!</definedName>
    <definedName name="PRIOR_YEAR_X">'[11]C-44 TP5 Adj 5_31_08'!#REF!</definedName>
    <definedName name="proj_info">[8]sys_proj!$C$1:$I$23</definedName>
    <definedName name="PURCHASE">#REF!</definedName>
    <definedName name="PURE">[1]SITRP!#REF!</definedName>
    <definedName name="PUREC">[1]SITRP!#REF!</definedName>
    <definedName name="qqq" hidden="1">{"Martin Oct94_Mar95",#N/A,FALSE,"Martin Oct94 - Mar95"}</definedName>
    <definedName name="RAIL">#REF!</definedName>
    <definedName name="RATES">'[9]#REF'!#REF!</definedName>
    <definedName name="RECON">#REF!</definedName>
    <definedName name="RepAllFormat">#REF!</definedName>
    <definedName name="RepAllHead">#REF!</definedName>
    <definedName name="RepDataFormat">#REF!</definedName>
    <definedName name="RepDataMoney">'[16]Incr Hedg'!#REF!</definedName>
    <definedName name="RepDataMoney1">'[16]Incr Hedg'!#REF!</definedName>
    <definedName name="RepDataMoney2">'[16]Incr Hedg'!#REF!</definedName>
    <definedName name="RepDataMoney3">'[16]Incr Hedg'!#REF!</definedName>
    <definedName name="RepDataMoney4">'[16]Incr Hedg'!#REF!</definedName>
    <definedName name="RepDataPercent">'[16]Incr Hedg'!#REF!</definedName>
    <definedName name="RepDataPercent1">'[16]Incr Hedg'!#REF!</definedName>
    <definedName name="RepDataPercent2">'[16]Incr Hedg'!#REF!</definedName>
    <definedName name="RepDataPercent3">'[16]Incr Hedg'!#REF!</definedName>
    <definedName name="RepDelete">'[16]Incr Hedg'!#REF!</definedName>
    <definedName name="Report1Layout">#REF!</definedName>
    <definedName name="Report1Title">#REF!</definedName>
    <definedName name="Report2Layout">#REF!</definedName>
    <definedName name="Report2Title">#REF!</definedName>
    <definedName name="Report3Layout">#REF!</definedName>
    <definedName name="Report3Title">#REF!</definedName>
    <definedName name="Report4Layout">#REF!</definedName>
    <definedName name="Report4Title">#REF!</definedName>
    <definedName name="ReportRange">#REF!</definedName>
    <definedName name="ReportSelection">#REF!</definedName>
    <definedName name="RepPercent">#REF!</definedName>
    <definedName name="RES">#REF!</definedName>
    <definedName name="RESP1">#REF!</definedName>
    <definedName name="REVENUERPT">'[10]FPSC TU'!#REF!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undingOption">#REF!</definedName>
    <definedName name="rp_efoh_puf_yrs_rp_efoh_puf_yrs_List">#REF!</definedName>
    <definedName name="Rpt1_RequiredRev">#REF!</definedName>
    <definedName name="RTSLABEL">'[9]#REF'!#REF!</definedName>
    <definedName name="S">#REF!</definedName>
    <definedName name="s_year">[8]sys_header!$G$2:$G$14</definedName>
    <definedName name="S1V76">#REF!</definedName>
    <definedName name="sada" hidden="1">{"summary",#N/A,FALSE,"PCR DIRECTORY"}</definedName>
    <definedName name="SALES">#REF!</definedName>
    <definedName name="SAPBEXhrIndnt" hidden="1">1</definedName>
    <definedName name="SAPBEXrevision" hidden="1">0</definedName>
    <definedName name="SAPBEXsysID" hidden="1">"GP1"</definedName>
    <definedName name="SAPBEXwbID" hidden="1">"4AFKCASG4W23WCCEKVGAHCKQ9"</definedName>
    <definedName name="SCH">#REF!</definedName>
    <definedName name="Scherer">'[15]Final Fuel Sch 2001'!#REF!</definedName>
    <definedName name="Server">#REF!</definedName>
    <definedName name="SRCA">#REF!</definedName>
    <definedName name="SRCM">#REF!</definedName>
    <definedName name="Stats_App">#REF!</definedName>
    <definedName name="Stats_Data">#REF!</definedName>
    <definedName name="Stats_DB">#REF!</definedName>
    <definedName name="Stats_EAC">#REF!</definedName>
    <definedName name="Stats_Rpt">#REF!</definedName>
    <definedName name="Stats_Title1">#REF!</definedName>
    <definedName name="Stats_Title2">#REF!</definedName>
    <definedName name="Stratification_of_Cost">#REF!</definedName>
    <definedName name="SUBSEQUENT_YEAR_DATE">'[11]C-44 TP5 Adj 5_31_08'!#REF!</definedName>
    <definedName name="SUBSEQUENT_YEAR_X">'[11]C-44 TP5 Adj 5_31_08'!#REF!</definedName>
    <definedName name="SUMMARY">#REF!</definedName>
    <definedName name="SumUDA">#REF!</definedName>
    <definedName name="T">'[10]NFE 518 (FEB)'!#REF!</definedName>
    <definedName name="TAMI" hidden="1">{"summary",#N/A,FALSE,"PCR DIRECTORY"}</definedName>
    <definedName name="TEN">#REF!</definedName>
    <definedName name="test" hidden="1">{"detail305",#N/A,FALSE,"BI-305"}</definedName>
    <definedName name="THREE">#REF!</definedName>
    <definedName name="tot_cost">#REF!</definedName>
    <definedName name="Total_Co">#REF!</definedName>
    <definedName name="TRUPCALC">#REF!</definedName>
    <definedName name="TRUPVAR">#REF!</definedName>
    <definedName name="Ttt">#REF!,#REF!,#REF!</definedName>
    <definedName name="TWO">#REF!</definedName>
    <definedName name="User">#REF!</definedName>
    <definedName name="UserPageMember1">#REF!</definedName>
    <definedName name="UserParameters">#REF!</definedName>
    <definedName name="W1X42">#REF!</definedName>
    <definedName name="WKSH">#REF!</definedName>
    <definedName name="wrn.ACTUAL._.ALL._.PAGES." hidden="1">{"ACTUAL",#N/A,FALSE,"OVER_UND"}</definedName>
    <definedName name="wrn.AFUDC." hidden="1">{#N/A,#N/A,FALSE,"AFDC"}</definedName>
    <definedName name="wrn.ALL.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AGE1." hidden="1">{"APAGE1",#N/A,FALSE,"JAN95_OU"}</definedName>
    <definedName name="wrn.APAGE2." hidden="1">{"APAGE2",#N/A,FALSE,"JAN95_OU"}</definedName>
    <definedName name="wrn.APAGE3." hidden="1">{"APAGE3",#N/A,FALSE,"JAN95_OU"}</definedName>
    <definedName name="wrn.Apr94_Sep95." hidden="1">{"Apr95_Sep95",#N/A,FALSE,"Actual Estimt (Apr 95 - Sep 95)"}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ndenser._.Summary." hidden="1">{#N/A,#N/A,FALSE,"SUMMARY";#N/A,#N/A,FALSE,"INPUTDATA";#N/A,#N/A,FALSE,"Condenser Performance"}</definedName>
    <definedName name="wrn.COST." hidden="1">{#N/A,#N/A,FALSE,"T COST";#N/A,#N/A,FALSE,"COST_FH"}</definedName>
    <definedName name="wrn.Detail._.Support._.and._.Summary." hidden="1">{"Alloc Book Depr and Tax Depr",#N/A,FALSE,"OBO DEF TAX";"Ssh Ms Clo to PIS in Cur Mo",#N/A,FALSE,"OBO DEF TAX";"FPSC Book Depreciation",#N/A,FALSE,"OBO DEF TAX";"Ferc Book Depreciation",#N/A,FALSE,"OBO DEF TAX";"OBO Deferred Tax Sum",#N/A,FALSE,"OBO DEF TAX";"Tax Depr Tables",#N/A,FALSE,"OBO DEF TAX"}</definedName>
    <definedName name="wrn.EFRT." hidden="1">{"EFRT Pg 1",#N/A,FALSE,"EFRT (2)";"EFRT Pg 2",#N/A,FALSE,"EFRT (2)"}</definedName>
    <definedName name="wrn.Engr._.Summary." hidden="1">{#N/A,#N/A,FALSE,"INPUTDATA";#N/A,#N/A,FALSE,"SUMMARY";#N/A,#N/A,FALSE,"CTAREP";#N/A,#N/A,FALSE,"CTBREP";#N/A,#N/A,FALSE,"TURBEFF";#N/A,#N/A,FALSE,"Condenser Performance"}</definedName>
    <definedName name="wrn.Exec._.Summary." hidden="1">{#N/A,#N/A,FALSE,"INPUTDATA";#N/A,#N/A,FALSE,"SUMMARY"}</definedName>
    <definedName name="wrn.FPL._.Cnsl._.Inc._.State._.Pg._.3A." hidden="1">{"FPL Consol Inc State Pg 3A",#N/A,FALSE,"ISFPLSUB"}</definedName>
    <definedName name="wrn.FPL._.Cnsl._.Inc._.State._.Pg._.3M." hidden="1">{"FPL Consol Inc State Pg 3M",#N/A,FALSE,"ISFPLSUB"}</definedName>
    <definedName name="wrn.FPL._.Cnsl._.Inc._.State._.Pg._.3Y." hidden="1">{"FPL Consol Inc State Pg 3Y",#N/A,FALSE,"ISFPLSUB"}</definedName>
    <definedName name="wrn.FPL._.Consolidated." hidden="1">{"Fpl Consol Pg 1",#N/A,FALSE,"FPL Consolidated";"FPL Consol Pg 2",#N/A,FALSE,"FPL Consolidated"}</definedName>
    <definedName name="wrn.Laud._.Apr94._.Sep94." hidden="1">{"Apr94_Sep94",#N/A,FALSE,"Apr 94 - Sep 94"}</definedName>
    <definedName name="wrn.Laud._.Apr95._.Sep95." hidden="1">{"Apr95_Sep95",#N/A,FALSE,"Apr 95 - Sep 95"}</definedName>
    <definedName name="wrn.Laud._.Oct93._.Mar94." hidden="1">{"Oct93_Mar94",#N/A,FALSE,"Oct 93 - Mar 94"}</definedName>
    <definedName name="wrn.Laud._.Oct94._.Mar95." hidden="1">{"Oct94_Mar95",#N/A,FALSE,"Oct 94 - Mar 95"}</definedName>
    <definedName name="wrn.Laud._.Oct95._.Mar96." hidden="1">{"Oct95_Mar96",#N/A,FALSE,"Oct 95 - Mar 96"}</definedName>
    <definedName name="wrn.LITIGATION." hidden="1">{"LI AFUDC DEBT 10282",#N/A,FALSE,"TXFORCST.XLS";"LIT AFUDC 10280",#N/A,FALSE,"TXFORCST.XLS";"LIT DEPR EXP 10281",#N/A,FALSE,"TXFORCST.XLS"}</definedName>
    <definedName name="wrn.Martin._.Apr94_Sep94." hidden="1">{"Martin Apr94_Sep94",#N/A,FALSE,"Martin Apr94 - Sep94"}</definedName>
    <definedName name="wrn.Martin._.Apr95_Sep95." hidden="1">{"Martin Apr95_Sep95",#N/A,FALSE,"Martin Apr95 - Sep95"}</definedName>
    <definedName name="wrn.Martin._.Oct93_Mar94." hidden="1">{"Martin Oct93_Mar94",#N/A,FALSE,"Martin Oct93 - Mar94"}</definedName>
    <definedName name="wrn.Martin._.Oct94_Mar95." hidden="1">{"Martin Oct94_Mar95",#N/A,FALSE,"Martin Oct94 - Mar95"}</definedName>
    <definedName name="wrn.Martin._.Oct95_Mar96." hidden="1">{"Martin Oct95_Mar96",#N/A,FALSE,"Martin Oct95 - Mar96"}</definedName>
    <definedName name="wrn.OBO._.12._.MO._.ENDED." hidden="1">{"OBO 12 Month Ended",#N/A,FALSE,"OBO 12 Months"}</definedName>
    <definedName name="wrn.OBO._.MONTHLY." hidden="1">{"obo monthly",#N/A,FALSE,"OBO Monthly"}</definedName>
    <definedName name="wrn.OBO._.Summary." hidden="1">{"OBO Deferred Tax Sum",#N/A,FALSE,"OBO DEF TAX"}</definedName>
    <definedName name="wrn.Oct93_Mar94." hidden="1">{"Oct93_Mar94",#N/A,FALSE,"Actuals (Oct 93 - Mar 94)"}</definedName>
    <definedName name="wrn.Oct94_Mar95." hidden="1">{"Oct94_Mar95",#N/A,FALSE,"Actuals (Oct 94 - Mar 95)"}</definedName>
    <definedName name="wrn.Oct95_Mar96." hidden="1">{"Oct95_Mar96",#N/A,FALSE,"Estimates (Oct 95 - Mar 96)"}</definedName>
    <definedName name="wrn.Out._.of._.Period." hidden="1">{"Out of Period",#N/A,FALSE,"Out of Period"}</definedName>
    <definedName name="wrn.PPAGE2." hidden="1">{"PPAGE2",#N/A,FALSE,"JAN95_OU"}</definedName>
    <definedName name="wrn.PPAGE3." hidden="1">{"PPAGE3",#N/A,FALSE,"JAN95_OU"}</definedName>
    <definedName name="wrn.PRELIMINARY._.ALL._.PAGES." hidden="1">{"PRELIMINARY",#N/A,FALSE,"MAR95_OU"}</definedName>
    <definedName name="wrn.Reconcil._.Bk._.Depr._.to._.47G." hidden="1">{"By Account",#N/A,FALSE,"Reconcil Deprec Book to Tax   ";"Correction of JV 47G",#N/A,FALSE,"Reconcil Deprec Book to Tax   ";"Recalculation of JV 47G",#N/A,FALSE,"Reconcil Deprec Book to Tax   "}</definedName>
    <definedName name="wrn.Scherer._.Apr95_Sep95." hidden="1">{"Schr Apr95_Oct95",#N/A,FALSE,"Scherer Apr95-Sep95"}</definedName>
    <definedName name="wrn.Scherer._.Oct94_Mar95." hidden="1">{"Schr Oct94_Mar95",#N/A,FALSE,"Scherer Oct94-Mar95"}</definedName>
    <definedName name="wrn.Scherer._.Oct95_Mar96." hidden="1">{"Schr Oct95_Mar96",#N/A,FALSE,"Scherer Oct95-Mar96"}</definedName>
    <definedName name="wrn.Statement._.of._.Income._.Taxes." hidden="1">{"Consolidated",#N/A,FALSE,"SITRP";"FPL Pure",#N/A,FALSE,"SITRP";"FPL Subsidiaries Consol",#N/A,FALSE,"SITRP"}</definedName>
    <definedName name="wrn.SUM._.OF._.UNIT._.3." hidden="1">{#N/A,#N/A,FALSE,"INPUTDATA";#N/A,#N/A,FALSE,"SUMMARY";#N/A,#N/A,FALSE,"CTAREP";#N/A,#N/A,FALSE,"CTBREP";#N/A,#N/A,FALSE,"PMG4ST86";#N/A,#N/A,FALSE,"TURBEFF";#N/A,#N/A,FALSE,"Condenser Performance"}</definedName>
    <definedName name="wrn.UTIL." hidden="1">{"Twelve Mo Ended Pg 2",#N/A,TRUE,"Utility";"YTD Adj _ Pg 1",#N/A,TRUE,"Utility"}</definedName>
    <definedName name="xpg" hidden="1">{"detail305",#N/A,FALSE,"BI-305"}</definedName>
    <definedName name="xxx.detail" hidden="1">{"detail305",#N/A,FALSE,"BI-305"}</definedName>
    <definedName name="xxx.directory" hidden="1">{"summary",#N/A,FALSE,"PCR DIRECTORY"}</definedName>
    <definedName name="xxxxx" hidden="1">{2;#N/A;"R13C16:R17C16";#N/A;"R13C14:R17C15";FALSE;FALSE;FALSE;95;#N/A;#N/A;"R13C19";#N/A;FALSE;FALSE;FALSE;FALSE;#N/A;"";#N/A;FALSE;"";"";#N/A;#N/A;#N/A}</definedName>
    <definedName name="YEAR">[2]ISFPLSUB!#REF!</definedName>
    <definedName name="Year2">#REF!</definedName>
    <definedName name="YTDA">[2]ISFPLSUB!#REF!</definedName>
    <definedName name="Yyyy">#REF!,#REF!,#REF!,#REF!</definedName>
    <definedName name="zzz">'[17]Final Fuel Sch 2001'!#REF!</definedName>
  </definedNames>
  <calcPr calcId="145621"/>
</workbook>
</file>

<file path=xl/calcChain.xml><?xml version="1.0" encoding="utf-8"?>
<calcChain xmlns="http://schemas.openxmlformats.org/spreadsheetml/2006/main">
  <c r="J85" i="1" l="1"/>
  <c r="F85" i="1"/>
  <c r="E85" i="1"/>
  <c r="D76" i="1"/>
  <c r="E70" i="1"/>
  <c r="E69" i="1"/>
  <c r="L61" i="1"/>
  <c r="J60" i="1"/>
  <c r="F60" i="1"/>
  <c r="E60" i="1"/>
  <c r="I60" i="1" s="1"/>
  <c r="J59" i="1"/>
  <c r="F59" i="1"/>
  <c r="E59" i="1"/>
  <c r="I59" i="1" s="1"/>
  <c r="J58" i="1"/>
  <c r="I58" i="1" s="1"/>
  <c r="K58" i="1" s="1"/>
  <c r="F58" i="1"/>
  <c r="E58" i="1"/>
  <c r="E65" i="1" s="1"/>
  <c r="J57" i="1"/>
  <c r="F57" i="1"/>
  <c r="J55" i="1"/>
  <c r="D55" i="1"/>
  <c r="L52" i="1"/>
  <c r="I52" i="1"/>
  <c r="K52" i="1" s="1"/>
  <c r="H52" i="1"/>
  <c r="E52" i="1"/>
  <c r="G52" i="1" s="1"/>
  <c r="L51" i="1"/>
  <c r="I51" i="1"/>
  <c r="K51" i="1" s="1"/>
  <c r="H51" i="1"/>
  <c r="G51" i="1"/>
  <c r="E51" i="1"/>
  <c r="L50" i="1"/>
  <c r="I50" i="1"/>
  <c r="K50" i="1" s="1"/>
  <c r="H50" i="1"/>
  <c r="E50" i="1"/>
  <c r="G50" i="1" s="1"/>
  <c r="J47" i="1"/>
  <c r="I47" i="1"/>
  <c r="F47" i="1"/>
  <c r="E47" i="1"/>
  <c r="J46" i="1"/>
  <c r="I46" i="1"/>
  <c r="K46" i="1" s="1"/>
  <c r="F46" i="1"/>
  <c r="E46" i="1"/>
  <c r="J44" i="1"/>
  <c r="J48" i="1" s="1"/>
  <c r="I44" i="1"/>
  <c r="I48" i="1" s="1"/>
  <c r="F44" i="1"/>
  <c r="F48" i="1" s="1"/>
  <c r="E44" i="1"/>
  <c r="E48" i="1" s="1"/>
  <c r="G38" i="1"/>
  <c r="J32" i="1"/>
  <c r="I32" i="1"/>
  <c r="F32" i="1"/>
  <c r="E32" i="1"/>
  <c r="J30" i="1"/>
  <c r="I30" i="1"/>
  <c r="F30" i="1"/>
  <c r="E30" i="1"/>
  <c r="J29" i="1"/>
  <c r="I29" i="1"/>
  <c r="F29" i="1"/>
  <c r="E29" i="1"/>
  <c r="J25" i="1"/>
  <c r="I25" i="1"/>
  <c r="F25" i="1"/>
  <c r="H25" i="1" s="1"/>
  <c r="E25" i="1"/>
  <c r="J24" i="1"/>
  <c r="I24" i="1"/>
  <c r="F24" i="1"/>
  <c r="H24" i="1" s="1"/>
  <c r="E24" i="1"/>
  <c r="J23" i="1"/>
  <c r="I23" i="1"/>
  <c r="F23" i="1"/>
  <c r="H23" i="1" s="1"/>
  <c r="E23" i="1"/>
  <c r="J22" i="1"/>
  <c r="I22" i="1"/>
  <c r="F22" i="1"/>
  <c r="E22" i="1"/>
  <c r="J18" i="1"/>
  <c r="I18" i="1"/>
  <c r="F18" i="1"/>
  <c r="E18" i="1"/>
  <c r="J17" i="1"/>
  <c r="I17" i="1"/>
  <c r="F17" i="1"/>
  <c r="E17" i="1"/>
  <c r="J16" i="1"/>
  <c r="I16" i="1"/>
  <c r="F16" i="1"/>
  <c r="E16" i="1"/>
  <c r="J15" i="1"/>
  <c r="I15" i="1"/>
  <c r="F15" i="1"/>
  <c r="E15" i="1"/>
  <c r="J14" i="1"/>
  <c r="I14" i="1"/>
  <c r="F14" i="1"/>
  <c r="E14" i="1"/>
  <c r="J13" i="1"/>
  <c r="I13" i="1"/>
  <c r="F13" i="1"/>
  <c r="H13" i="1" s="1"/>
  <c r="E13" i="1"/>
  <c r="J12" i="1"/>
  <c r="I12" i="1"/>
  <c r="F12" i="1"/>
  <c r="E12" i="1"/>
  <c r="J11" i="1"/>
  <c r="J19" i="1" s="1"/>
  <c r="I11" i="1"/>
  <c r="I19" i="1" s="1"/>
  <c r="I26" i="1" s="1"/>
  <c r="I49" i="1" s="1"/>
  <c r="F11" i="1"/>
  <c r="F19" i="1" s="1"/>
  <c r="E11" i="1"/>
  <c r="K47" i="1" l="1"/>
  <c r="E19" i="1"/>
  <c r="E26" i="1" s="1"/>
  <c r="E49" i="1" s="1"/>
  <c r="G46" i="1"/>
  <c r="G47" i="1"/>
  <c r="F34" i="1"/>
  <c r="F54" i="1" s="1"/>
  <c r="F31" i="1"/>
  <c r="K12" i="1"/>
  <c r="L12" i="1" s="1"/>
  <c r="K13" i="1"/>
  <c r="L13" i="1" s="1"/>
  <c r="K14" i="1"/>
  <c r="L14" i="1" s="1"/>
  <c r="K15" i="1"/>
  <c r="K16" i="1"/>
  <c r="K17" i="1"/>
  <c r="L17" i="1" s="1"/>
  <c r="K18" i="1"/>
  <c r="L18" i="1" s="1"/>
  <c r="K22" i="1"/>
  <c r="K23" i="1"/>
  <c r="K24" i="1"/>
  <c r="L24" i="1" s="1"/>
  <c r="K25" i="1"/>
  <c r="L25" i="1" s="1"/>
  <c r="I31" i="1"/>
  <c r="H46" i="1"/>
  <c r="H47" i="1"/>
  <c r="H16" i="1"/>
  <c r="L15" i="1"/>
  <c r="L16" i="1"/>
  <c r="J31" i="1"/>
  <c r="J34" i="1" s="1"/>
  <c r="K60" i="1"/>
  <c r="L60" i="1" s="1"/>
  <c r="E53" i="1"/>
  <c r="G12" i="1"/>
  <c r="H12" i="1" s="1"/>
  <c r="G13" i="1"/>
  <c r="G14" i="1"/>
  <c r="H14" i="1" s="1"/>
  <c r="G15" i="1"/>
  <c r="H15" i="1" s="1"/>
  <c r="G16" i="1"/>
  <c r="G17" i="1"/>
  <c r="H17" i="1" s="1"/>
  <c r="G18" i="1"/>
  <c r="H18" i="1" s="1"/>
  <c r="G22" i="1"/>
  <c r="G23" i="1"/>
  <c r="G24" i="1"/>
  <c r="G25" i="1"/>
  <c r="G30" i="1"/>
  <c r="H30" i="1" s="1"/>
  <c r="L46" i="1"/>
  <c r="L47" i="1"/>
  <c r="K59" i="1"/>
  <c r="E71" i="1"/>
  <c r="E72" i="1" s="1"/>
  <c r="E73" i="1" s="1"/>
  <c r="I53" i="1"/>
  <c r="J56" i="1"/>
  <c r="I33" i="1"/>
  <c r="L59" i="1"/>
  <c r="F26" i="1"/>
  <c r="J26" i="1"/>
  <c r="H22" i="1"/>
  <c r="L22" i="1"/>
  <c r="L23" i="1"/>
  <c r="F33" i="1"/>
  <c r="J33" i="1"/>
  <c r="L58" i="1"/>
  <c r="G11" i="1"/>
  <c r="K11" i="1"/>
  <c r="K19" i="1" s="1"/>
  <c r="K26" i="1" s="1"/>
  <c r="G29" i="1"/>
  <c r="H29" i="1" s="1"/>
  <c r="K29" i="1"/>
  <c r="L29" i="1" s="1"/>
  <c r="K30" i="1"/>
  <c r="E31" i="1"/>
  <c r="G31" i="1" s="1"/>
  <c r="H31" i="1" s="1"/>
  <c r="G32" i="1"/>
  <c r="H32" i="1" s="1"/>
  <c r="K32" i="1"/>
  <c r="L32" i="1" s="1"/>
  <c r="G58" i="1"/>
  <c r="H58" i="1" s="1"/>
  <c r="G59" i="1"/>
  <c r="H59" i="1" s="1"/>
  <c r="G60" i="1"/>
  <c r="H60" i="1" s="1"/>
  <c r="L30" i="1"/>
  <c r="G44" i="1"/>
  <c r="G48" i="1" s="1"/>
  <c r="H48" i="1" s="1"/>
  <c r="K44" i="1"/>
  <c r="K48" i="1" l="1"/>
  <c r="L48" i="1" s="1"/>
  <c r="L11" i="1"/>
  <c r="G19" i="1"/>
  <c r="G26" i="1" s="1"/>
  <c r="G49" i="1" s="1"/>
  <c r="H11" i="1"/>
  <c r="K31" i="1"/>
  <c r="L31" i="1" s="1"/>
  <c r="I34" i="1"/>
  <c r="K34" i="1" s="1"/>
  <c r="L34" i="1" s="1"/>
  <c r="L26" i="1"/>
  <c r="J49" i="1"/>
  <c r="F49" i="1"/>
  <c r="J62" i="1"/>
  <c r="H44" i="1"/>
  <c r="K33" i="1"/>
  <c r="L33" i="1" s="1"/>
  <c r="E34" i="1"/>
  <c r="L44" i="1"/>
  <c r="L19" i="1"/>
  <c r="H19" i="1"/>
  <c r="E33" i="1"/>
  <c r="G33" i="1" s="1"/>
  <c r="H33" i="1" s="1"/>
  <c r="H26" i="1" l="1"/>
  <c r="E54" i="1"/>
  <c r="G34" i="1"/>
  <c r="H34" i="1" s="1"/>
  <c r="F53" i="1"/>
  <c r="H49" i="1"/>
  <c r="J53" i="1"/>
  <c r="K49" i="1"/>
  <c r="K53" i="1" s="1"/>
  <c r="L49" i="1" l="1"/>
  <c r="F55" i="1"/>
  <c r="G53" i="1"/>
  <c r="H53" i="1" s="1"/>
  <c r="G54" i="1"/>
  <c r="H54" i="1" s="1"/>
  <c r="E55" i="1"/>
  <c r="L53" i="1"/>
  <c r="I55" i="1" l="1"/>
  <c r="G55" i="1"/>
  <c r="H55" i="1" s="1"/>
  <c r="E56" i="1"/>
  <c r="F56" i="1"/>
  <c r="F62" i="1" l="1"/>
  <c r="E66" i="1"/>
  <c r="E67" i="1" s="1"/>
  <c r="E68" i="1" s="1"/>
  <c r="E74" i="1" s="1"/>
  <c r="E57" i="1" s="1"/>
  <c r="E62" i="1" s="1"/>
  <c r="G56" i="1"/>
  <c r="K55" i="1"/>
  <c r="L55" i="1" s="1"/>
  <c r="I56" i="1"/>
  <c r="K56" i="1" l="1"/>
  <c r="H56" i="1"/>
  <c r="I57" i="1"/>
  <c r="K57" i="1" s="1"/>
  <c r="L57" i="1" s="1"/>
  <c r="G57" i="1"/>
  <c r="H57" i="1" s="1"/>
  <c r="G62" i="1" l="1"/>
  <c r="H62" i="1" s="1"/>
  <c r="I62" i="1"/>
  <c r="K62" i="1"/>
  <c r="L62" i="1" s="1"/>
  <c r="L56" i="1"/>
</calcChain>
</file>

<file path=xl/sharedStrings.xml><?xml version="1.0" encoding="utf-8"?>
<sst xmlns="http://schemas.openxmlformats.org/spreadsheetml/2006/main" count="202" uniqueCount="88">
  <si>
    <t xml:space="preserve"> </t>
  </si>
  <si>
    <t>CALCULATION OF TRUE-UP AND INTEREST PROVISION</t>
  </si>
  <si>
    <t>Company:    Florida Power &amp; Light Company</t>
  </si>
  <si>
    <t xml:space="preserve">Month of:  </t>
  </si>
  <si>
    <t>August 2012</t>
  </si>
  <si>
    <t>CURRENT MONTH</t>
  </si>
  <si>
    <t>YEAR TO DATE</t>
  </si>
  <si>
    <t>LINE</t>
  </si>
  <si>
    <t>REV EST/</t>
  </si>
  <si>
    <t>DIFFERENCE</t>
  </si>
  <si>
    <t>ESTIMATED /</t>
  </si>
  <si>
    <t xml:space="preserve">         DIFFERENCE</t>
  </si>
  <si>
    <t>NO.</t>
  </si>
  <si>
    <t>ACTUAL</t>
  </si>
  <si>
    <t>ACTUAL (b)</t>
  </si>
  <si>
    <t>AMOUNT</t>
  </si>
  <si>
    <t>%</t>
  </si>
  <si>
    <t>A</t>
  </si>
  <si>
    <t>Fuel Costs &amp; Net Power Transactions</t>
  </si>
  <si>
    <t>a</t>
  </si>
  <si>
    <t xml:space="preserve">Fuel Cost of System Net Generation </t>
  </si>
  <si>
    <t>b</t>
  </si>
  <si>
    <t>Nuclear Fuel Disposal Costs</t>
  </si>
  <si>
    <t>c</t>
  </si>
  <si>
    <t>Coal Cars Depreciation &amp; Return</t>
  </si>
  <si>
    <t>Fuel Cost of Power Sold  (Per A6)</t>
  </si>
  <si>
    <t>Gains from Off-System Sales (Per A6)</t>
  </si>
  <si>
    <t>Fuel Cost of Purchased Power (Per A7)</t>
  </si>
  <si>
    <t>Energy Payments to Qualifying Facilities (Per A8)</t>
  </si>
  <si>
    <t>Energy Cost of Economy Purchases (Per A9)</t>
  </si>
  <si>
    <t>Total Fuel Costs &amp; Net Power Transactions</t>
  </si>
  <si>
    <t>Adjustments to Fuel Cost</t>
  </si>
  <si>
    <t>Sales to City of Key West (CKW)</t>
  </si>
  <si>
    <t>Reactive and Voltage Control Fuel Revenue</t>
  </si>
  <si>
    <t>Inventory Adjustments ©</t>
  </si>
  <si>
    <t>d,e</t>
  </si>
  <si>
    <t>Non Recoverable Oil/Tank Bottoms</t>
  </si>
  <si>
    <t>Adjusted Total Fuel Costs &amp; Net Power Transactions</t>
  </si>
  <si>
    <t>B</t>
  </si>
  <si>
    <t>kWh Sales</t>
  </si>
  <si>
    <t>Jurisdictional kWh Sales</t>
  </si>
  <si>
    <t>Sale for Resale (excluding CKW)</t>
  </si>
  <si>
    <t>Sub-Total Sales (excluding CKW)</t>
  </si>
  <si>
    <t xml:space="preserve"> Total Sales</t>
  </si>
  <si>
    <t>Jurisdictional % of Total kWh Sales (lines B1/B3)</t>
  </si>
  <si>
    <t>SEE FOOTNOTES ON PAGE 2</t>
  </si>
  <si>
    <t>C</t>
  </si>
  <si>
    <t>True-up Calculation</t>
  </si>
  <si>
    <t>Jurisdictional Fuel Revenues (Net of Revenue Taxes)</t>
  </si>
  <si>
    <t>Fuel Adjustment Revenues Not Applicable to Period</t>
  </si>
  <si>
    <t>Prior Period True-up (Collected)/Refunded This Period</t>
  </si>
  <si>
    <r>
      <t xml:space="preserve">GPIF, Net of Revenue Taxes </t>
    </r>
    <r>
      <rPr>
        <b/>
        <sz val="9"/>
        <rFont val="Times New Roman"/>
        <family val="1"/>
      </rPr>
      <t xml:space="preserve"> (a)</t>
    </r>
  </si>
  <si>
    <t>Jurisdictional Fuel Revenues Applicable to Period</t>
  </si>
  <si>
    <t>Adjusted Total Fuel Costs &amp; Net Power Transactions (Line A-7)</t>
  </si>
  <si>
    <t>Nuclear Fuel Expense - 100% Retail</t>
  </si>
  <si>
    <t>RTP incremental Fuel -100% Retail</t>
  </si>
  <si>
    <t>d</t>
  </si>
  <si>
    <t>D&amp;D Fund Payments -100% Retail</t>
  </si>
  <si>
    <t>e</t>
  </si>
  <si>
    <t>Adj. Total Fuel Costs &amp; Net Power Transactions - Excluding 100% Retail Items (C4a-C4b-C4c-C4d)</t>
  </si>
  <si>
    <t>Jurisdictional Sales % of Total kWh Sales (Line B-6)</t>
  </si>
  <si>
    <t>N/A</t>
  </si>
  <si>
    <t>True-up Provision for the Month - Over/(Under) Recovery  (Line C3 - Line C6)</t>
  </si>
  <si>
    <t>Interest Provision for the Month (Line D10)</t>
  </si>
  <si>
    <t xml:space="preserve">True-up &amp; Interest Provision Beg of Period-Over/(Under) Recovery </t>
  </si>
  <si>
    <t>Deferred True-up Beginning of Period - Over/(Under) Recovery</t>
  </si>
  <si>
    <t>Prior Period True-up Collected/(Refunded) This Period</t>
  </si>
  <si>
    <t>End of Period  Net True-up Amount  Over/(Under) Recovery (Lines C7 through C10)</t>
  </si>
  <si>
    <t>D</t>
  </si>
  <si>
    <t>Interest Provision</t>
  </si>
  <si>
    <t>Beginning True-up Amount (Lines C9a + C9b)</t>
  </si>
  <si>
    <t>Ending True-up Amount Before Interest (C7+C9a+C9b+C10)</t>
  </si>
  <si>
    <t>Total of Beginning &amp; Ending True-up Amount</t>
  </si>
  <si>
    <t>Average True-up Amount (50% of Line D3)</t>
  </si>
  <si>
    <t>Interest Rate - First Day Reporting Business Month</t>
  </si>
  <si>
    <t>Interest Rate - First Day Subsequent Business Month</t>
  </si>
  <si>
    <t>Total (Line D5 + Line D6)</t>
  </si>
  <si>
    <t>Average Interest Rate (50% of Line D7)</t>
  </si>
  <si>
    <t>Monthly Average Interest Rate (Line D8 / 12)</t>
  </si>
  <si>
    <t>Interest Provision (Line D4 x Line D9)</t>
  </si>
  <si>
    <t>NOTES</t>
  </si>
  <si>
    <t>(b)        Revised Estimated/Actual Filing updated July Actuals as filed in Docket 120001-EI on August 31, 2012.</t>
  </si>
  <si>
    <t>(c)        Reflects Gain on Sale of Inventory of approx $7M as a result of tank dismantlement at Sanford Plant.</t>
  </si>
  <si>
    <t>RECOVERY FACTOR</t>
  </si>
  <si>
    <t>REVENUE TAX FACTOR</t>
  </si>
  <si>
    <t>Line Loss Factor</t>
  </si>
  <si>
    <t>STAFF 000594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</si>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</sst>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&quot;$&quot;#,##0_);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_)"/>
    <numFmt numFmtId="165" formatCode="mmmm\ yyyy"/>
    <numFmt numFmtId="166" formatCode="&quot;$&quot;* #,##0_);&quot;$&quot;* \(#,##0\)"/>
    <numFmt numFmtId="167" formatCode="0.0_)\ \ %;\(0.0\)\ \ %"/>
    <numFmt numFmtId="168" formatCode="_(* #,##0_);_(* \(#,##0\);_(* &quot;-&quot;??_);_(@_)"/>
    <numFmt numFmtId="169" formatCode="#,##0.0_);\(#,##0.0\)"/>
    <numFmt numFmtId="170" formatCode="0.00000_)\ \ %;\(0.00000\)\ \ %"/>
    <numFmt numFmtId="171" formatCode="#,##0.000_);\(#,##0.000\)"/>
    <numFmt numFmtId="172" formatCode="0.0000%"/>
    <numFmt numFmtId="173" formatCode="0.000000"/>
    <numFmt numFmtId="174" formatCode="&quot;£&quot;#,##0_);[Red]\(&quot;£&quot;#,##0\)"/>
    <numFmt numFmtId="175" formatCode="0.000_)"/>
    <numFmt numFmtId="176" formatCode="_-&quot;£&quot;* #,##0.00_-;\-&quot;£&quot;* #,##0.00_-;_-&quot;£&quot;* &quot;-&quot;??_-;_-@_-"/>
  </numFmts>
  <fonts count="30">
    <font>
      <sz val="10"/>
      <name val="Arial"/>
    </font>
    <font>
      <sz val="9"/>
      <name val="Times New Roman"/>
      <family val="1"/>
    </font>
    <font>
      <sz val="10"/>
      <name val="Courier"/>
      <family val="3"/>
    </font>
    <font>
      <sz val="9"/>
      <name val="Arial"/>
      <family val="2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9"/>
      <name val="TmsRmn"/>
      <family val="1"/>
    </font>
    <font>
      <b/>
      <sz val="8"/>
      <name val="Times New Roman"/>
      <family val="1"/>
    </font>
    <font>
      <sz val="8"/>
      <name val="MS Sans Serif"/>
      <family val="2"/>
    </font>
    <font>
      <sz val="9"/>
      <color indexed="12"/>
      <name val="Times New Roman"/>
      <family val="1"/>
    </font>
    <font>
      <sz val="11"/>
      <name val="Tms Rmn"/>
      <family val="1"/>
    </font>
    <font>
      <sz val="10"/>
      <name val="Times New Roman"/>
      <family val="1"/>
    </font>
    <font>
      <sz val="10"/>
      <name val="MS Sans Serif"/>
      <family val="2"/>
    </font>
    <font>
      <sz val="10"/>
      <name val="Univers (WN)"/>
    </font>
    <font>
      <sz val="10"/>
      <name val="MS Serif"/>
      <family val="1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Helv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19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5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</borders>
  <cellStyleXfs count="128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4" fontId="2" fillId="0" borderId="0"/>
    <xf numFmtId="173" fontId="6" fillId="0" borderId="0">
      <alignment horizontal="left" wrapText="1"/>
    </xf>
    <xf numFmtId="173" fontId="6" fillId="0" borderId="0">
      <alignment horizontal="left" wrapText="1"/>
    </xf>
    <xf numFmtId="173" fontId="6" fillId="0" borderId="0">
      <alignment horizontal="left" wrapText="1"/>
    </xf>
    <xf numFmtId="173" fontId="6" fillId="0" borderId="0">
      <alignment horizontal="left" wrapText="1"/>
    </xf>
    <xf numFmtId="173" fontId="6" fillId="0" borderId="0">
      <alignment horizontal="left" wrapText="1"/>
    </xf>
    <xf numFmtId="173" fontId="6" fillId="0" borderId="0">
      <alignment horizontal="left" wrapText="1"/>
    </xf>
    <xf numFmtId="173" fontId="6" fillId="0" borderId="0">
      <alignment horizontal="left" wrapText="1"/>
    </xf>
    <xf numFmtId="173" fontId="6" fillId="0" borderId="0">
      <alignment horizontal="left" wrapText="1"/>
    </xf>
    <xf numFmtId="173" fontId="6" fillId="0" borderId="0">
      <alignment horizontal="left" wrapText="1"/>
    </xf>
    <xf numFmtId="173" fontId="6" fillId="0" borderId="0">
      <alignment horizontal="left" wrapText="1"/>
    </xf>
    <xf numFmtId="173" fontId="6" fillId="0" borderId="0">
      <alignment horizontal="left" wrapText="1"/>
    </xf>
    <xf numFmtId="173" fontId="6" fillId="0" borderId="0">
      <alignment horizontal="left" wrapText="1"/>
    </xf>
    <xf numFmtId="173" fontId="6" fillId="0" borderId="0">
      <alignment horizontal="left" wrapText="1"/>
    </xf>
    <xf numFmtId="173" fontId="6" fillId="0" borderId="0">
      <alignment horizontal="left" wrapText="1"/>
    </xf>
    <xf numFmtId="173" fontId="6" fillId="0" borderId="0">
      <alignment horizontal="left" wrapText="1"/>
    </xf>
    <xf numFmtId="173" fontId="6" fillId="0" borderId="0">
      <alignment horizontal="left" wrapText="1"/>
    </xf>
    <xf numFmtId="173" fontId="6" fillId="0" borderId="0">
      <alignment horizontal="left" wrapText="1"/>
    </xf>
    <xf numFmtId="173" fontId="6" fillId="0" borderId="0">
      <alignment horizontal="left" wrapText="1"/>
    </xf>
    <xf numFmtId="173" fontId="6" fillId="0" borderId="0">
      <alignment horizontal="left" wrapText="1"/>
    </xf>
    <xf numFmtId="173" fontId="6" fillId="0" borderId="0">
      <alignment horizontal="left" wrapText="1"/>
    </xf>
    <xf numFmtId="173" fontId="6" fillId="0" borderId="0">
      <alignment horizontal="left" wrapText="1"/>
    </xf>
    <xf numFmtId="173" fontId="6" fillId="0" borderId="0">
      <alignment horizontal="left" wrapText="1"/>
    </xf>
    <xf numFmtId="173" fontId="6" fillId="0" borderId="0">
      <alignment horizontal="left" wrapText="1"/>
    </xf>
    <xf numFmtId="173" fontId="6" fillId="0" borderId="0">
      <alignment horizontal="left" wrapText="1"/>
    </xf>
    <xf numFmtId="173" fontId="6" fillId="0" borderId="0">
      <alignment horizontal="left" wrapText="1"/>
    </xf>
    <xf numFmtId="173" fontId="6" fillId="0" borderId="0">
      <alignment horizontal="left" wrapText="1"/>
    </xf>
    <xf numFmtId="173" fontId="6" fillId="0" borderId="0">
      <alignment horizontal="left" wrapText="1"/>
    </xf>
    <xf numFmtId="173" fontId="6" fillId="0" borderId="0">
      <alignment horizontal="left" wrapText="1"/>
    </xf>
    <xf numFmtId="173" fontId="6" fillId="0" borderId="0">
      <alignment horizontal="left" wrapText="1"/>
    </xf>
    <xf numFmtId="173" fontId="6" fillId="0" borderId="0">
      <alignment horizontal="left" wrapText="1"/>
    </xf>
    <xf numFmtId="173" fontId="6" fillId="0" borderId="0">
      <alignment horizontal="left" wrapText="1"/>
    </xf>
    <xf numFmtId="173" fontId="6" fillId="0" borderId="0">
      <alignment horizontal="left" wrapText="1"/>
    </xf>
    <xf numFmtId="173" fontId="6" fillId="0" borderId="0">
      <alignment horizontal="left" wrapText="1"/>
    </xf>
    <xf numFmtId="173" fontId="6" fillId="0" borderId="0">
      <alignment horizontal="left" wrapText="1"/>
    </xf>
    <xf numFmtId="173" fontId="6" fillId="0" borderId="0">
      <alignment horizontal="left" wrapText="1"/>
    </xf>
    <xf numFmtId="173" fontId="6" fillId="0" borderId="0">
      <alignment horizontal="left" wrapText="1"/>
    </xf>
    <xf numFmtId="173" fontId="6" fillId="0" borderId="0">
      <alignment horizontal="left" wrapText="1"/>
    </xf>
    <xf numFmtId="173" fontId="6" fillId="0" borderId="0">
      <alignment horizontal="left" wrapText="1"/>
    </xf>
    <xf numFmtId="174" fontId="6" fillId="0" borderId="0" applyFill="0" applyBorder="0" applyAlignment="0"/>
    <xf numFmtId="175" fontId="11" fillId="0" borderId="0"/>
    <xf numFmtId="175" fontId="11" fillId="0" borderId="0"/>
    <xf numFmtId="175" fontId="11" fillId="0" borderId="0"/>
    <xf numFmtId="175" fontId="11" fillId="0" borderId="0"/>
    <xf numFmtId="175" fontId="11" fillId="0" borderId="0"/>
    <xf numFmtId="175" fontId="11" fillId="0" borderId="0"/>
    <xf numFmtId="175" fontId="11" fillId="0" borderId="0"/>
    <xf numFmtId="175" fontId="11" fillId="0" borderId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0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5" fillId="0" borderId="0" applyNumberFormat="0" applyAlignment="0">
      <alignment horizontal="left"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8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6" fillId="0" borderId="0" applyNumberFormat="0" applyAlignment="0">
      <alignment horizontal="left"/>
    </xf>
    <xf numFmtId="38" fontId="17" fillId="2" borderId="0" applyNumberFormat="0" applyBorder="0" applyAlignment="0" applyProtection="0"/>
    <xf numFmtId="0" fontId="18" fillId="0" borderId="21" applyNumberFormat="0" applyAlignment="0" applyProtection="0">
      <alignment horizontal="left" vertical="center"/>
    </xf>
    <xf numFmtId="0" fontId="18" fillId="0" borderId="22">
      <alignment horizontal="left" vertical="center"/>
    </xf>
    <xf numFmtId="10" fontId="17" fillId="3" borderId="23" applyNumberFormat="0" applyBorder="0" applyAlignment="0" applyProtection="0"/>
    <xf numFmtId="176" fontId="6" fillId="0" borderId="0"/>
    <xf numFmtId="0" fontId="6" fillId="0" borderId="0"/>
    <xf numFmtId="0" fontId="14" fillId="0" borderId="0"/>
    <xf numFmtId="0" fontId="6" fillId="0" borderId="0"/>
    <xf numFmtId="0" fontId="6" fillId="0" borderId="0"/>
    <xf numFmtId="173" fontId="6" fillId="0" borderId="0">
      <alignment horizontal="left" wrapText="1"/>
    </xf>
    <xf numFmtId="0" fontId="6" fillId="0" borderId="0"/>
    <xf numFmtId="0" fontId="12" fillId="0" borderId="0"/>
    <xf numFmtId="0" fontId="12" fillId="0" borderId="0"/>
    <xf numFmtId="173" fontId="19" fillId="0" borderId="0">
      <alignment horizontal="left" wrapText="1"/>
    </xf>
    <xf numFmtId="0" fontId="12" fillId="0" borderId="0"/>
    <xf numFmtId="0" fontId="12" fillId="0" borderId="0"/>
    <xf numFmtId="173" fontId="6" fillId="0" borderId="0">
      <alignment horizontal="left" wrapText="1"/>
    </xf>
    <xf numFmtId="0" fontId="12" fillId="0" borderId="0"/>
    <xf numFmtId="173" fontId="6" fillId="0" borderId="0">
      <alignment horizontal="left" wrapText="1"/>
    </xf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14" fontId="20" fillId="0" borderId="0" applyNumberFormat="0" applyFill="0" applyBorder="0" applyAlignment="0" applyProtection="0">
      <alignment horizontal="left"/>
    </xf>
    <xf numFmtId="4" fontId="21" fillId="4" borderId="24" applyNumberFormat="0" applyProtection="0">
      <alignment vertical="center"/>
    </xf>
    <xf numFmtId="4" fontId="22" fillId="4" borderId="24" applyNumberFormat="0" applyProtection="0">
      <alignment vertical="center"/>
    </xf>
    <xf numFmtId="4" fontId="21" fillId="4" borderId="24" applyNumberFormat="0" applyProtection="0">
      <alignment horizontal="left" vertical="center" indent="1"/>
    </xf>
    <xf numFmtId="4" fontId="21" fillId="4" borderId="24" applyNumberFormat="0" applyProtection="0">
      <alignment horizontal="left" vertical="center" indent="1"/>
    </xf>
    <xf numFmtId="0" fontId="23" fillId="0" borderId="24" applyNumberFormat="0" applyProtection="0">
      <alignment horizontal="left" vertical="center" indent="1"/>
    </xf>
    <xf numFmtId="4" fontId="21" fillId="5" borderId="24" applyNumberFormat="0" applyProtection="0">
      <alignment horizontal="right" vertical="center"/>
    </xf>
    <xf numFmtId="4" fontId="21" fillId="6" borderId="24" applyNumberFormat="0" applyProtection="0">
      <alignment horizontal="right" vertical="center"/>
    </xf>
    <xf numFmtId="4" fontId="21" fillId="7" borderId="24" applyNumberFormat="0" applyProtection="0">
      <alignment horizontal="right" vertical="center"/>
    </xf>
    <xf numFmtId="4" fontId="21" fillId="8" borderId="24" applyNumberFormat="0" applyProtection="0">
      <alignment horizontal="right" vertical="center"/>
    </xf>
    <xf numFmtId="4" fontId="21" fillId="9" borderId="24" applyNumberFormat="0" applyProtection="0">
      <alignment horizontal="right" vertical="center"/>
    </xf>
    <xf numFmtId="4" fontId="21" fillId="10" borderId="24" applyNumberFormat="0" applyProtection="0">
      <alignment horizontal="right" vertical="center"/>
    </xf>
    <xf numFmtId="4" fontId="21" fillId="11" borderId="24" applyNumberFormat="0" applyProtection="0">
      <alignment horizontal="right" vertical="center"/>
    </xf>
    <xf numFmtId="4" fontId="21" fillId="12" borderId="24" applyNumberFormat="0" applyProtection="0">
      <alignment horizontal="right" vertical="center"/>
    </xf>
    <xf numFmtId="4" fontId="21" fillId="13" borderId="24" applyNumberFormat="0" applyProtection="0">
      <alignment horizontal="right" vertical="center"/>
    </xf>
    <xf numFmtId="4" fontId="24" fillId="14" borderId="24" applyNumberFormat="0" applyProtection="0">
      <alignment horizontal="left" vertical="center" indent="1"/>
    </xf>
    <xf numFmtId="4" fontId="24" fillId="0" borderId="25" applyNumberFormat="0" applyProtection="0">
      <alignment horizontal="left" vertical="center" indent="1"/>
    </xf>
    <xf numFmtId="4" fontId="25" fillId="15" borderId="0" applyNumberFormat="0" applyProtection="0">
      <alignment horizontal="left" vertical="center" indent="1"/>
    </xf>
    <xf numFmtId="0" fontId="6" fillId="16" borderId="24" applyNumberFormat="0" applyProtection="0">
      <alignment horizontal="left" vertical="center" indent="1"/>
    </xf>
    <xf numFmtId="4" fontId="21" fillId="0" borderId="24" applyNumberFormat="0" applyProtection="0">
      <alignment horizontal="left" vertical="center" indent="1"/>
    </xf>
    <xf numFmtId="4" fontId="24" fillId="0" borderId="24" applyNumberFormat="0" applyProtection="0">
      <alignment horizontal="left" vertical="center" indent="1"/>
    </xf>
    <xf numFmtId="0" fontId="6" fillId="0" borderId="24" applyNumberFormat="0" applyProtection="0">
      <alignment horizontal="left" vertical="center" indent="1"/>
    </xf>
    <xf numFmtId="0" fontId="6" fillId="17" borderId="24" applyNumberFormat="0" applyProtection="0">
      <alignment horizontal="left" vertical="center" indent="1"/>
    </xf>
    <xf numFmtId="0" fontId="6" fillId="0" borderId="24" applyNumberFormat="0" applyProtection="0">
      <alignment horizontal="left" vertical="center" indent="1"/>
    </xf>
    <xf numFmtId="0" fontId="6" fillId="18" borderId="24" applyNumberFormat="0" applyProtection="0">
      <alignment horizontal="left" vertical="center" indent="1"/>
    </xf>
    <xf numFmtId="0" fontId="6" fillId="0" borderId="24" applyNumberFormat="0" applyProtection="0">
      <alignment horizontal="left" vertical="center" indent="1"/>
    </xf>
    <xf numFmtId="0" fontId="6" fillId="2" borderId="24" applyNumberFormat="0" applyProtection="0">
      <alignment horizontal="left" vertical="center" indent="1"/>
    </xf>
    <xf numFmtId="0" fontId="6" fillId="0" borderId="24" applyNumberFormat="0" applyProtection="0">
      <alignment horizontal="left" vertical="center" indent="1"/>
    </xf>
    <xf numFmtId="0" fontId="6" fillId="16" borderId="24" applyNumberFormat="0" applyProtection="0">
      <alignment horizontal="left" vertical="center" indent="1"/>
    </xf>
    <xf numFmtId="0" fontId="6" fillId="0" borderId="0"/>
    <xf numFmtId="4" fontId="21" fillId="3" borderId="24" applyNumberFormat="0" applyProtection="0">
      <alignment vertical="center"/>
    </xf>
    <xf numFmtId="4" fontId="22" fillId="3" borderId="24" applyNumberFormat="0" applyProtection="0">
      <alignment vertical="center"/>
    </xf>
    <xf numFmtId="4" fontId="21" fillId="3" borderId="24" applyNumberFormat="0" applyProtection="0">
      <alignment horizontal="left" vertical="center" indent="1"/>
    </xf>
    <xf numFmtId="4" fontId="21" fillId="3" borderId="24" applyNumberFormat="0" applyProtection="0">
      <alignment horizontal="left" vertical="center" indent="1"/>
    </xf>
    <xf numFmtId="4" fontId="21" fillId="0" borderId="24" applyNumberFormat="0" applyProtection="0">
      <alignment horizontal="right" vertical="center"/>
    </xf>
    <xf numFmtId="4" fontId="22" fillId="19" borderId="24" applyNumberFormat="0" applyProtection="0">
      <alignment horizontal="right" vertical="center"/>
    </xf>
    <xf numFmtId="0" fontId="6" fillId="16" borderId="24" applyNumberFormat="0" applyProtection="0">
      <alignment horizontal="left" vertical="center" indent="1"/>
    </xf>
    <xf numFmtId="0" fontId="26" fillId="0" borderId="24" applyNumberFormat="0" applyProtection="0">
      <alignment horizontal="left" vertical="center" indent="1"/>
    </xf>
    <xf numFmtId="0" fontId="27" fillId="0" borderId="0"/>
    <xf numFmtId="4" fontId="28" fillId="19" borderId="24" applyNumberFormat="0" applyProtection="0">
      <alignment horizontal="right" vertical="center"/>
    </xf>
    <xf numFmtId="173" fontId="6" fillId="0" borderId="0">
      <alignment horizontal="left" wrapText="1"/>
    </xf>
    <xf numFmtId="40" fontId="29" fillId="0" borderId="0" applyBorder="0">
      <alignment horizontal="right"/>
    </xf>
  </cellStyleXfs>
  <cellXfs count="113">
    <xf numFmtId="0" fontId="0" fillId="0" borderId="0" xfId="0"/>
    <xf numFmtId="37" fontId="1" fillId="0" borderId="8" xfId="3" applyNumberFormat="1" applyFont="1" applyFill="1" applyBorder="1" applyAlignment="1" applyProtection="1">
      <alignment horizontal="center"/>
    </xf>
    <xf numFmtId="164" fontId="1" fillId="0" borderId="0" xfId="3" applyFont="1" applyFill="1"/>
    <xf numFmtId="37" fontId="1" fillId="0" borderId="0" xfId="3" applyNumberFormat="1" applyFont="1" applyFill="1" applyAlignment="1" applyProtection="1">
      <alignment horizontal="left"/>
    </xf>
    <xf numFmtId="37" fontId="1" fillId="0" borderId="0" xfId="3" applyNumberFormat="1" applyFont="1" applyFill="1" applyProtection="1"/>
    <xf numFmtId="167" fontId="1" fillId="0" borderId="0" xfId="3" applyNumberFormat="1" applyFont="1" applyFill="1" applyAlignment="1" applyProtection="1">
      <alignment horizontal="right"/>
    </xf>
    <xf numFmtId="5" fontId="1" fillId="0" borderId="11" xfId="3" applyNumberFormat="1" applyFont="1" applyFill="1" applyBorder="1" applyProtection="1"/>
    <xf numFmtId="37" fontId="1" fillId="0" borderId="14" xfId="3" applyNumberFormat="1" applyFont="1" applyFill="1" applyBorder="1" applyProtection="1"/>
    <xf numFmtId="43" fontId="1" fillId="0" borderId="11" xfId="3" applyNumberFormat="1" applyFont="1" applyFill="1" applyBorder="1" applyProtection="1"/>
    <xf numFmtId="37" fontId="1" fillId="0" borderId="0" xfId="3" applyNumberFormat="1" applyFont="1" applyFill="1" applyAlignment="1" applyProtection="1"/>
    <xf numFmtId="164" fontId="8" fillId="0" borderId="0" xfId="3" applyFont="1" applyFill="1"/>
    <xf numFmtId="0" fontId="8" fillId="0" borderId="0" xfId="0" applyFont="1" applyFill="1" applyAlignment="1">
      <alignment horizontal="center"/>
    </xf>
    <xf numFmtId="0" fontId="8" fillId="0" borderId="0" xfId="0" quotePrefix="1" applyFont="1" applyFill="1" applyAlignment="1">
      <alignment horizontal="left"/>
    </xf>
    <xf numFmtId="0" fontId="1" fillId="0" borderId="0" xfId="0" applyFont="1" applyFill="1"/>
    <xf numFmtId="0" fontId="5" fillId="0" borderId="0" xfId="0" applyFont="1" applyFill="1"/>
    <xf numFmtId="164" fontId="5" fillId="0" borderId="0" xfId="3" applyFont="1" applyFill="1"/>
    <xf numFmtId="0" fontId="5" fillId="0" borderId="0" xfId="0" applyFont="1" applyFill="1" applyAlignment="1">
      <alignment horizontal="center"/>
    </xf>
    <xf numFmtId="37" fontId="8" fillId="0" borderId="0" xfId="3" applyNumberFormat="1" applyFont="1" applyFill="1" applyAlignment="1" applyProtection="1">
      <alignment horizontal="left"/>
    </xf>
    <xf numFmtId="0" fontId="8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37" fontId="4" fillId="0" borderId="15" xfId="3" applyNumberFormat="1" applyFont="1" applyFill="1" applyBorder="1" applyAlignment="1" applyProtection="1">
      <alignment horizontal="left"/>
    </xf>
    <xf numFmtId="0" fontId="1" fillId="0" borderId="16" xfId="0" applyFont="1" applyFill="1" applyBorder="1"/>
    <xf numFmtId="171" fontId="9" fillId="0" borderId="17" xfId="0" applyNumberFormat="1" applyFont="1" applyFill="1" applyBorder="1" applyProtection="1"/>
    <xf numFmtId="37" fontId="4" fillId="0" borderId="18" xfId="3" applyNumberFormat="1" applyFont="1" applyFill="1" applyBorder="1" applyAlignment="1" applyProtection="1">
      <alignment horizontal="left"/>
    </xf>
    <xf numFmtId="0" fontId="1" fillId="0" borderId="19" xfId="0" applyFont="1" applyFill="1" applyBorder="1"/>
    <xf numFmtId="172" fontId="10" fillId="0" borderId="20" xfId="3" applyNumberFormat="1" applyFont="1" applyFill="1" applyBorder="1" applyProtection="1">
      <protection locked="0"/>
    </xf>
    <xf numFmtId="164" fontId="1" fillId="0" borderId="0" xfId="3" applyNumberFormat="1" applyFont="1" applyFill="1" applyAlignment="1" applyProtection="1">
      <alignment horizontal="left"/>
    </xf>
    <xf numFmtId="37" fontId="1" fillId="0" borderId="0" xfId="3" applyNumberFormat="1" applyFont="1" applyFill="1" applyAlignment="1" applyProtection="1">
      <alignment horizontal="center"/>
    </xf>
    <xf numFmtId="0" fontId="3" fillId="0" borderId="0" xfId="0" applyFont="1" applyFill="1"/>
    <xf numFmtId="37" fontId="1" fillId="0" borderId="0" xfId="0" applyNumberFormat="1" applyFont="1" applyFill="1"/>
    <xf numFmtId="165" fontId="4" fillId="0" borderId="0" xfId="3" quotePrefix="1" applyNumberFormat="1" applyFont="1" applyFill="1" applyAlignment="1" applyProtection="1">
      <alignment horizontal="left"/>
    </xf>
    <xf numFmtId="164" fontId="1" fillId="0" borderId="0" xfId="3" applyFont="1" applyFill="1" applyAlignment="1">
      <alignment horizontal="centerContinuous"/>
    </xf>
    <xf numFmtId="164" fontId="1" fillId="0" borderId="1" xfId="3" applyFont="1" applyFill="1" applyBorder="1" applyAlignment="1"/>
    <xf numFmtId="164" fontId="1" fillId="0" borderId="1" xfId="3" applyFont="1" applyFill="1" applyBorder="1" applyAlignment="1">
      <alignment horizontal="center"/>
    </xf>
    <xf numFmtId="164" fontId="1" fillId="0" borderId="1" xfId="3" applyFont="1" applyFill="1" applyBorder="1"/>
    <xf numFmtId="37" fontId="1" fillId="0" borderId="2" xfId="3" applyNumberFormat="1" applyFont="1" applyFill="1" applyBorder="1" applyAlignment="1" applyProtection="1">
      <alignment horizontal="centerContinuous"/>
    </xf>
    <xf numFmtId="164" fontId="1" fillId="0" borderId="2" xfId="3" applyFont="1" applyFill="1" applyBorder="1" applyAlignment="1">
      <alignment horizontal="centerContinuous"/>
    </xf>
    <xf numFmtId="37" fontId="1" fillId="0" borderId="0" xfId="3" applyNumberFormat="1" applyFont="1" applyFill="1" applyAlignment="1" applyProtection="1">
      <alignment horizontal="centerContinuous"/>
    </xf>
    <xf numFmtId="164" fontId="1" fillId="0" borderId="2" xfId="3" applyFont="1" applyFill="1" applyBorder="1"/>
    <xf numFmtId="164" fontId="1" fillId="0" borderId="3" xfId="3" applyFont="1" applyFill="1" applyBorder="1" applyAlignment="1">
      <alignment horizontal="center"/>
    </xf>
    <xf numFmtId="37" fontId="1" fillId="0" borderId="4" xfId="3" applyNumberFormat="1" applyFont="1" applyFill="1" applyBorder="1" applyAlignment="1" applyProtection="1">
      <alignment horizontal="centerContinuous"/>
    </xf>
    <xf numFmtId="164" fontId="1" fillId="0" borderId="5" xfId="3" applyFont="1" applyFill="1" applyBorder="1" applyAlignment="1">
      <alignment horizontal="centerContinuous"/>
    </xf>
    <xf numFmtId="37" fontId="1" fillId="0" borderId="6" xfId="3" applyNumberFormat="1" applyFont="1" applyFill="1" applyBorder="1" applyAlignment="1" applyProtection="1">
      <alignment horizontal="centerContinuous"/>
    </xf>
    <xf numFmtId="37" fontId="1" fillId="0" borderId="6" xfId="3" applyNumberFormat="1" applyFont="1" applyFill="1" applyBorder="1" applyAlignment="1" applyProtection="1">
      <alignment horizontal="center"/>
    </xf>
    <xf numFmtId="164" fontId="1" fillId="0" borderId="6" xfId="3" applyFont="1" applyFill="1" applyBorder="1"/>
    <xf numFmtId="37" fontId="1" fillId="0" borderId="7" xfId="3" applyNumberFormat="1" applyFont="1" applyFill="1" applyBorder="1" applyAlignment="1" applyProtection="1">
      <alignment horizontal="center"/>
    </xf>
    <xf numFmtId="37" fontId="1" fillId="0" borderId="9" xfId="3" applyNumberFormat="1" applyFont="1" applyFill="1" applyBorder="1" applyAlignment="1" applyProtection="1">
      <alignment horizontal="center"/>
    </xf>
    <xf numFmtId="0" fontId="1" fillId="0" borderId="0" xfId="0" applyFont="1" applyFill="1" applyAlignment="1"/>
    <xf numFmtId="37" fontId="4" fillId="0" borderId="0" xfId="3" applyNumberFormat="1" applyFont="1" applyFill="1" applyAlignment="1" applyProtection="1">
      <alignment horizontal="center"/>
    </xf>
    <xf numFmtId="164" fontId="1" fillId="0" borderId="0" xfId="3" applyFont="1" applyFill="1" applyAlignment="1"/>
    <xf numFmtId="1" fontId="1" fillId="0" borderId="0" xfId="3" applyNumberFormat="1" applyFont="1" applyFill="1" applyAlignment="1" applyProtection="1"/>
    <xf numFmtId="166" fontId="1" fillId="0" borderId="0" xfId="3" applyNumberFormat="1" applyFont="1" applyFill="1" applyProtection="1"/>
    <xf numFmtId="167" fontId="1" fillId="0" borderId="0" xfId="3" applyNumberFormat="1" applyFont="1" applyFill="1" applyAlignment="1" applyProtection="1"/>
    <xf numFmtId="37" fontId="1" fillId="0" borderId="0" xfId="3" quotePrefix="1" applyNumberFormat="1" applyFont="1" applyFill="1" applyBorder="1" applyAlignment="1" applyProtection="1">
      <alignment horizontal="left"/>
    </xf>
    <xf numFmtId="1" fontId="5" fillId="0" borderId="0" xfId="3" applyNumberFormat="1" applyFont="1" applyFill="1" applyAlignment="1" applyProtection="1"/>
    <xf numFmtId="37" fontId="5" fillId="0" borderId="0" xfId="3" applyNumberFormat="1" applyFont="1" applyFill="1" applyAlignment="1" applyProtection="1">
      <alignment horizontal="center"/>
    </xf>
    <xf numFmtId="168" fontId="1" fillId="0" borderId="0" xfId="1" applyNumberFormat="1" applyFont="1" applyFill="1" applyAlignment="1" applyProtection="1">
      <alignment horizontal="right"/>
    </xf>
    <xf numFmtId="167" fontId="1" fillId="0" borderId="0" xfId="3" applyNumberFormat="1" applyFont="1" applyFill="1" applyAlignment="1" applyProtection="1">
      <alignment horizontal="center"/>
    </xf>
    <xf numFmtId="168" fontId="1" fillId="0" borderId="0" xfId="1" applyNumberFormat="1" applyFont="1" applyFill="1" applyAlignment="1" applyProtection="1">
      <alignment horizontal="center"/>
    </xf>
    <xf numFmtId="37" fontId="1" fillId="0" borderId="0" xfId="3" applyNumberFormat="1" applyFont="1" applyFill="1" applyAlignment="1" applyProtection="1">
      <alignment horizontal="right"/>
    </xf>
    <xf numFmtId="37" fontId="1" fillId="0" borderId="0" xfId="3" quotePrefix="1" applyNumberFormat="1" applyFont="1" applyFill="1" applyAlignment="1" applyProtection="1">
      <alignment horizontal="left"/>
    </xf>
    <xf numFmtId="166" fontId="1" fillId="0" borderId="10" xfId="3" applyNumberFormat="1" applyFont="1" applyFill="1" applyBorder="1" applyProtection="1"/>
    <xf numFmtId="0" fontId="3" fillId="0" borderId="0" xfId="0" applyFont="1" applyFill="1" applyAlignment="1">
      <alignment horizontal="center"/>
    </xf>
    <xf numFmtId="166" fontId="1" fillId="0" borderId="0" xfId="3" applyNumberFormat="1" applyFont="1" applyFill="1" applyBorder="1" applyProtection="1"/>
    <xf numFmtId="0" fontId="1" fillId="0" borderId="0" xfId="0" applyFont="1" applyFill="1" applyAlignment="1">
      <alignment horizontal="right"/>
    </xf>
    <xf numFmtId="37" fontId="4" fillId="0" borderId="0" xfId="3" quotePrefix="1" applyNumberFormat="1" applyFont="1" applyFill="1" applyAlignment="1" applyProtection="1">
      <alignment horizontal="center"/>
    </xf>
    <xf numFmtId="169" fontId="1" fillId="0" borderId="0" xfId="3" applyNumberFormat="1" applyFont="1" applyFill="1" applyAlignment="1" applyProtection="1">
      <alignment horizontal="right"/>
    </xf>
    <xf numFmtId="164" fontId="1" fillId="0" borderId="0" xfId="3" applyFont="1" applyFill="1" applyAlignment="1">
      <alignment horizontal="right"/>
    </xf>
    <xf numFmtId="1" fontId="1" fillId="0" borderId="0" xfId="0" applyNumberFormat="1" applyFont="1" applyFill="1" applyAlignment="1"/>
    <xf numFmtId="37" fontId="1" fillId="0" borderId="0" xfId="2" applyNumberFormat="1" applyFont="1" applyFill="1" applyProtection="1"/>
    <xf numFmtId="168" fontId="1" fillId="0" borderId="0" xfId="1" applyNumberFormat="1" applyFont="1" applyFill="1" applyProtection="1"/>
    <xf numFmtId="166" fontId="1" fillId="0" borderId="11" xfId="3" applyNumberFormat="1" applyFont="1" applyFill="1" applyBorder="1" applyProtection="1"/>
    <xf numFmtId="168" fontId="1" fillId="0" borderId="0" xfId="1" applyNumberFormat="1" applyFont="1" applyFill="1"/>
    <xf numFmtId="43" fontId="1" fillId="0" borderId="0" xfId="1" applyFont="1" applyFill="1"/>
    <xf numFmtId="168" fontId="1" fillId="0" borderId="0" xfId="0" applyNumberFormat="1" applyFont="1" applyFill="1"/>
    <xf numFmtId="37" fontId="1" fillId="0" borderId="10" xfId="3" applyNumberFormat="1" applyFont="1" applyFill="1" applyBorder="1" applyProtection="1"/>
    <xf numFmtId="37" fontId="1" fillId="0" borderId="11" xfId="3" applyNumberFormat="1" applyFont="1" applyFill="1" applyBorder="1" applyProtection="1"/>
    <xf numFmtId="37" fontId="1" fillId="0" borderId="0" xfId="3" quotePrefix="1" applyNumberFormat="1" applyFont="1" applyFill="1" applyAlignment="1" applyProtection="1">
      <alignment horizontal="center"/>
    </xf>
    <xf numFmtId="170" fontId="1" fillId="0" borderId="12" xfId="3" applyNumberFormat="1" applyFont="1" applyFill="1" applyBorder="1" applyProtection="1"/>
    <xf numFmtId="37" fontId="4" fillId="0" borderId="0" xfId="3" applyNumberFormat="1" applyFont="1" applyFill="1" applyAlignment="1" applyProtection="1">
      <alignment horizontal="left"/>
    </xf>
    <xf numFmtId="165" fontId="4" fillId="0" borderId="0" xfId="3" applyNumberFormat="1" applyFont="1" applyFill="1" applyAlignment="1" applyProtection="1">
      <alignment horizontal="left"/>
    </xf>
    <xf numFmtId="37" fontId="1" fillId="0" borderId="13" xfId="3" applyNumberFormat="1" applyFont="1" applyFill="1" applyBorder="1" applyAlignment="1" applyProtection="1">
      <alignment horizontal="centerContinuous"/>
    </xf>
    <xf numFmtId="164" fontId="1" fillId="0" borderId="3" xfId="3" applyFont="1" applyFill="1" applyBorder="1"/>
    <xf numFmtId="0" fontId="1" fillId="0" borderId="0" xfId="0" applyFont="1" applyFill="1" applyAlignment="1">
      <alignment horizontal="center" vertical="top" wrapText="1"/>
    </xf>
    <xf numFmtId="37" fontId="1" fillId="0" borderId="0" xfId="3" applyNumberFormat="1" applyFont="1" applyFill="1" applyAlignment="1" applyProtection="1">
      <alignment horizontal="left" vertical="top" wrapText="1"/>
    </xf>
    <xf numFmtId="37" fontId="1" fillId="0" borderId="0" xfId="3" applyNumberFormat="1" applyFont="1" applyFill="1" applyAlignment="1" applyProtection="1">
      <alignment horizontal="center" vertical="top" wrapText="1"/>
    </xf>
    <xf numFmtId="37" fontId="1" fillId="0" borderId="0" xfId="3" quotePrefix="1" applyNumberFormat="1" applyFont="1" applyFill="1" applyAlignment="1" applyProtection="1">
      <alignment horizontal="left" vertical="top" wrapText="1"/>
    </xf>
    <xf numFmtId="37" fontId="1" fillId="0" borderId="0" xfId="0" applyNumberFormat="1" applyFont="1" applyFill="1" applyAlignment="1">
      <alignment vertical="top"/>
    </xf>
    <xf numFmtId="37" fontId="1" fillId="0" borderId="0" xfId="3" applyNumberFormat="1" applyFont="1" applyFill="1" applyBorder="1" applyProtection="1"/>
    <xf numFmtId="0" fontId="1" fillId="0" borderId="0" xfId="0" applyFont="1" applyFill="1" applyAlignment="1">
      <alignment horizontal="center" vertical="top"/>
    </xf>
    <xf numFmtId="37" fontId="1" fillId="0" borderId="0" xfId="3" applyNumberFormat="1" applyFont="1" applyFill="1" applyAlignment="1" applyProtection="1">
      <alignment horizontal="center" vertical="top"/>
    </xf>
    <xf numFmtId="168" fontId="1" fillId="0" borderId="0" xfId="1" applyNumberFormat="1" applyFont="1" applyFill="1" applyAlignment="1" applyProtection="1"/>
    <xf numFmtId="0" fontId="1" fillId="0" borderId="0" xfId="0" applyFont="1" applyFill="1" applyAlignment="1">
      <alignment vertical="top"/>
    </xf>
    <xf numFmtId="170" fontId="1" fillId="0" borderId="0" xfId="3" applyNumberFormat="1" applyFont="1" applyFill="1" applyProtection="1"/>
    <xf numFmtId="170" fontId="1" fillId="0" borderId="0" xfId="3" applyNumberFormat="1" applyFont="1" applyFill="1" applyAlignment="1" applyProtection="1">
      <alignment horizontal="center"/>
    </xf>
    <xf numFmtId="170" fontId="1" fillId="0" borderId="0" xfId="3" applyNumberFormat="1" applyFont="1" applyFill="1" applyBorder="1" applyAlignment="1" applyProtection="1">
      <alignment vertical="top"/>
    </xf>
    <xf numFmtId="166" fontId="1" fillId="0" borderId="11" xfId="3" applyNumberFormat="1" applyFont="1" applyFill="1" applyBorder="1" applyAlignment="1" applyProtection="1"/>
    <xf numFmtId="37" fontId="1" fillId="0" borderId="0" xfId="3" applyNumberFormat="1" applyFont="1" applyFill="1" applyAlignment="1" applyProtection="1">
      <alignment horizontal="left" wrapText="1"/>
    </xf>
    <xf numFmtId="0" fontId="1" fillId="0" borderId="0" xfId="0" applyFont="1" applyFill="1" applyAlignment="1">
      <alignment horizontal="center" wrapText="1"/>
    </xf>
    <xf numFmtId="37" fontId="1" fillId="0" borderId="0" xfId="3" quotePrefix="1" applyNumberFormat="1" applyFont="1" applyFill="1" applyAlignment="1" applyProtection="1">
      <alignment horizontal="left" wrapText="1"/>
    </xf>
    <xf numFmtId="43" fontId="1" fillId="0" borderId="0" xfId="1" applyFont="1" applyFill="1" applyAlignment="1" applyProtection="1"/>
    <xf numFmtId="43" fontId="1" fillId="0" borderId="0" xfId="1" applyFont="1" applyFill="1" applyProtection="1"/>
    <xf numFmtId="0" fontId="0" fillId="0" borderId="0" xfId="0" applyFill="1"/>
    <xf numFmtId="166" fontId="1" fillId="0" borderId="0" xfId="0" applyNumberFormat="1" applyFont="1" applyFill="1"/>
    <xf numFmtId="0" fontId="7" fillId="0" borderId="0" xfId="0" applyFont="1" applyFill="1" applyAlignment="1">
      <alignment horizontal="center"/>
    </xf>
    <xf numFmtId="170" fontId="1" fillId="0" borderId="0" xfId="0" applyNumberFormat="1" applyFont="1" applyFill="1"/>
    <xf numFmtId="37" fontId="7" fillId="0" borderId="0" xfId="3" applyNumberFormat="1" applyFont="1" applyFill="1" applyAlignment="1" applyProtection="1">
      <alignment horizontal="left"/>
    </xf>
    <xf numFmtId="37" fontId="7" fillId="0" borderId="0" xfId="3" applyNumberFormat="1" applyFont="1" applyFill="1" applyAlignment="1" applyProtection="1">
      <alignment horizontal="center"/>
    </xf>
    <xf numFmtId="0" fontId="7" fillId="0" borderId="0" xfId="0" applyFont="1" applyFill="1"/>
    <xf numFmtId="0" fontId="0" fillId="0" borderId="0" xfId="0" applyFill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37" fontId="4" fillId="0" borderId="0" xfId="0" applyNumberFormat="1" applyFont="1" applyFill="1"/>
  </cellXfs>
  <cellStyles count="128">
    <cellStyle name="_CC Oil" xfId="4"/>
    <cellStyle name="_CC Oil_Copy of FUEL JAN 2012 -DEC 2012 MARGINAL COST SEASONAL" xfId="5"/>
    <cellStyle name="_DSO Oil" xfId="6"/>
    <cellStyle name="_DSO Oil_Copy of FUEL JAN 2012 -DEC 2012 MARGINAL COST SEASONAL" xfId="7"/>
    <cellStyle name="_FLCC Oil" xfId="8"/>
    <cellStyle name="_FLCC Oil_Copy of FUEL JAN 2012 -DEC 2012 MARGINAL COST SEASONAL" xfId="9"/>
    <cellStyle name="_FLPEGT Oil" xfId="10"/>
    <cellStyle name="_FLPEGT Oil_Copy of FUEL JAN 2012 -DEC 2012 MARGINAL COST SEASONAL" xfId="11"/>
    <cellStyle name="_FMCT Oil" xfId="12"/>
    <cellStyle name="_FMCT Oil_Copy of FUEL JAN 2012 -DEC 2012 MARGINAL COST SEASONAL" xfId="13"/>
    <cellStyle name="_GTDW_DataTemplate" xfId="14"/>
    <cellStyle name="_GTDW_DataTemplate_Copy of FUEL JAN 2012 -DEC 2012 MARGINAL COST SEASONAL" xfId="15"/>
    <cellStyle name="_Gulfstream Gas" xfId="16"/>
    <cellStyle name="_Gulfstream Gas_Copy of FUEL JAN 2012 -DEC 2012 MARGINAL COST SEASONAL" xfId="17"/>
    <cellStyle name="_MR .7 Oil" xfId="18"/>
    <cellStyle name="_MR .7 Oil_Copy of FUEL JAN 2012 -DEC 2012 MARGINAL COST SEASONAL" xfId="19"/>
    <cellStyle name="_MR 1 Oil" xfId="20"/>
    <cellStyle name="_MR 1 Oil_Copy of FUEL JAN 2012 -DEC 2012 MARGINAL COST SEASONAL" xfId="21"/>
    <cellStyle name="_MRCT Oil" xfId="22"/>
    <cellStyle name="_MRCT Oil_Copy of FUEL JAN 2012 -DEC 2012 MARGINAL COST SEASONAL" xfId="23"/>
    <cellStyle name="_MT Gulfstream Gas" xfId="24"/>
    <cellStyle name="_MT Gulfstream Gas_Copy of FUEL JAN 2012 -DEC 2012 MARGINAL COST SEASONAL" xfId="25"/>
    <cellStyle name="_MT Oil" xfId="26"/>
    <cellStyle name="_MT Oil_Copy of FUEL JAN 2012 -DEC 2012 MARGINAL COST SEASONAL" xfId="27"/>
    <cellStyle name="_OLCT Oil" xfId="28"/>
    <cellStyle name="_OLCT Oil_Copy of FUEL JAN 2012 -DEC 2012 MARGINAL COST SEASONAL" xfId="29"/>
    <cellStyle name="_PE Oil" xfId="30"/>
    <cellStyle name="_PE Oil_Copy of FUEL JAN 2012 -DEC 2012 MARGINAL COST SEASONAL" xfId="31"/>
    <cellStyle name="_PN Oil" xfId="32"/>
    <cellStyle name="_PN Oil_Copy of FUEL JAN 2012 -DEC 2012 MARGINAL COST SEASONAL" xfId="33"/>
    <cellStyle name="_RV Oil" xfId="34"/>
    <cellStyle name="_RV Oil_Copy of FUEL JAN 2012 -DEC 2012 MARGINAL COST SEASONAL" xfId="35"/>
    <cellStyle name="_SHCT Oil" xfId="36"/>
    <cellStyle name="_SHCT Oil_Copy of FUEL JAN 2012 -DEC 2012 MARGINAL COST SEASONAL" xfId="37"/>
    <cellStyle name="_SN Oil" xfId="38"/>
    <cellStyle name="_SN Oil_Copy of FUEL JAN 2012 -DEC 2012 MARGINAL COST SEASONAL" xfId="39"/>
    <cellStyle name="_TP Oil" xfId="40"/>
    <cellStyle name="_TP Oil_Copy of FUEL JAN 2012 -DEC 2012 MARGINAL COST SEASONAL" xfId="41"/>
    <cellStyle name="Calc Currency (0)" xfId="42"/>
    <cellStyle name="Comma" xfId="1" builtinId="3"/>
    <cellStyle name="Comma  - Style1" xfId="43"/>
    <cellStyle name="Comma  - Style2" xfId="44"/>
    <cellStyle name="Comma  - Style3" xfId="45"/>
    <cellStyle name="Comma  - Style4" xfId="46"/>
    <cellStyle name="Comma  - Style5" xfId="47"/>
    <cellStyle name="Comma  - Style6" xfId="48"/>
    <cellStyle name="Comma  - Style7" xfId="49"/>
    <cellStyle name="Comma  - Style8" xfId="50"/>
    <cellStyle name="Comma 2" xfId="51"/>
    <cellStyle name="Comma 2 2" xfId="52"/>
    <cellStyle name="Comma 3" xfId="53"/>
    <cellStyle name="Comma 4" xfId="54"/>
    <cellStyle name="Comma 5" xfId="55"/>
    <cellStyle name="Copied" xfId="56"/>
    <cellStyle name="Currency" xfId="2" builtinId="4"/>
    <cellStyle name="Currency 2" xfId="57"/>
    <cellStyle name="Currency 2 2" xfId="58"/>
    <cellStyle name="Currency 3" xfId="59"/>
    <cellStyle name="Currency 4" xfId="60"/>
    <cellStyle name="Entered" xfId="61"/>
    <cellStyle name="Grey" xfId="62"/>
    <cellStyle name="Header1" xfId="63"/>
    <cellStyle name="Header2" xfId="64"/>
    <cellStyle name="Input [yellow]" xfId="65"/>
    <cellStyle name="Normal" xfId="0" builtinId="0"/>
    <cellStyle name="Normal - Style1" xfId="66"/>
    <cellStyle name="Normal 10" xfId="67"/>
    <cellStyle name="Normal 11" xfId="68"/>
    <cellStyle name="Normal 13" xfId="69"/>
    <cellStyle name="Normal 2" xfId="70"/>
    <cellStyle name="Normal 2 2" xfId="71"/>
    <cellStyle name="Normal 2 3" xfId="72"/>
    <cellStyle name="Normal 3" xfId="73"/>
    <cellStyle name="Normal 3 2" xfId="74"/>
    <cellStyle name="Normal 4" xfId="75"/>
    <cellStyle name="Normal 5" xfId="76"/>
    <cellStyle name="Normal 6" xfId="77"/>
    <cellStyle name="Normal 7" xfId="78"/>
    <cellStyle name="Normal 8" xfId="79"/>
    <cellStyle name="Normal 9" xfId="80"/>
    <cellStyle name="Normal_TRUE0495" xfId="3"/>
    <cellStyle name="Percent [2]" xfId="81"/>
    <cellStyle name="Percent 2" xfId="82"/>
    <cellStyle name="Percent 3" xfId="83"/>
    <cellStyle name="Percent 4" xfId="84"/>
    <cellStyle name="Percent 5" xfId="85"/>
    <cellStyle name="RevList" xfId="86"/>
    <cellStyle name="SAPBEXaggData" xfId="87"/>
    <cellStyle name="SAPBEXaggDataEmph" xfId="88"/>
    <cellStyle name="SAPBEXaggItem" xfId="89"/>
    <cellStyle name="SAPBEXaggItemX" xfId="90"/>
    <cellStyle name="SAPBEXchaText" xfId="91"/>
    <cellStyle name="SAPBEXexcBad7" xfId="92"/>
    <cellStyle name="SAPBEXexcBad8" xfId="93"/>
    <cellStyle name="SAPBEXexcBad9" xfId="94"/>
    <cellStyle name="SAPBEXexcCritical4" xfId="95"/>
    <cellStyle name="SAPBEXexcCritical5" xfId="96"/>
    <cellStyle name="SAPBEXexcCritical6" xfId="97"/>
    <cellStyle name="SAPBEXexcGood1" xfId="98"/>
    <cellStyle name="SAPBEXexcGood2" xfId="99"/>
    <cellStyle name="SAPBEXexcGood3" xfId="100"/>
    <cellStyle name="SAPBEXfilterDrill" xfId="101"/>
    <cellStyle name="SAPBEXfilterItem" xfId="102"/>
    <cellStyle name="SAPBEXfilterText" xfId="103"/>
    <cellStyle name="SAPBEXformats" xfId="104"/>
    <cellStyle name="SAPBEXheaderItem" xfId="105"/>
    <cellStyle name="SAPBEXheaderText" xfId="106"/>
    <cellStyle name="SAPBEXHLevel0" xfId="107"/>
    <cellStyle name="SAPBEXHLevel0X" xfId="108"/>
    <cellStyle name="SAPBEXHLevel1" xfId="109"/>
    <cellStyle name="SAPBEXHLevel1X" xfId="110"/>
    <cellStyle name="SAPBEXHLevel2" xfId="111"/>
    <cellStyle name="SAPBEXHLevel2X" xfId="112"/>
    <cellStyle name="SAPBEXHLevel3" xfId="113"/>
    <cellStyle name="SAPBEXHLevel3X" xfId="114"/>
    <cellStyle name="SAPBEXinputData" xfId="115"/>
    <cellStyle name="SAPBEXresData" xfId="116"/>
    <cellStyle name="SAPBEXresDataEmph" xfId="117"/>
    <cellStyle name="SAPBEXresItem" xfId="118"/>
    <cellStyle name="SAPBEXresItemX" xfId="119"/>
    <cellStyle name="SAPBEXstdData" xfId="120"/>
    <cellStyle name="SAPBEXstdDataEmph" xfId="121"/>
    <cellStyle name="SAPBEXstdItem" xfId="122"/>
    <cellStyle name="SAPBEXstdItemX" xfId="123"/>
    <cellStyle name="SAPBEXtitle" xfId="124"/>
    <cellStyle name="SAPBEXundefined" xfId="125"/>
    <cellStyle name="Style 1" xfId="126"/>
    <cellStyle name="Subtotal" xfId="1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RRRRCN\EXCEL\WORKBOOK\0595JV.XLW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A%20FUEL\AAA2008%20Fuel\2008%20A%20Fuel%20Trueup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T\RATE_DEV\Turkey%20Point%20Unit%205\GBRA_TP%235_2007_05_01_start-u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evised%20Proformas\SCHERER%20PROFORM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RRRRCN\EXCEL\WORKBOOK\OBF.XLW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L\0%20%20FUEL%20COST%20RECOVERY\2011\Filing(s)%20Support\Nukex2011-2015%20-%20072011%20(GY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XXX%20Prior%20to%202002\2001%20%20Fuel%20Trueup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1A%20FUEL\Filings%202008\Fuel_Est_Act_20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XXX%20Prior%20to%202002\2001%20%20Fuel%20Trueu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RRRRCN\EXCEL\WORKBOOK\1194WORK.XLW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S_MFR_C_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S_MFR_C_2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S_MFR_C_4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BCYC\PMG\performance\UNIT4PR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3\vol1\USERS\LGD0Q14\OVERHAUL\1999\Current\1999O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1A%20FUEL/AAA%20Fuel%202012/Retail/1A%20Preliminary/Fuel_1208_FPSC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AUSES\SUMPACK\0402-1202mcc\WKFILE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I"/>
      <sheetName val="Storm Fund Earn Gross Up"/>
      <sheetName val="SITRP"/>
      <sheetName val="A194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RC - OTHER"/>
      <sheetName val="CKW &amp; FKEC"/>
      <sheetName val="Form 27 - MWH JAN DEC 07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R&amp;R Rpt (FEB)"/>
      <sheetName val="Compare R&amp;R Rpt to W. Log"/>
      <sheetName val="R&amp;R Rpt (MAR)"/>
      <sheetName val="R&amp;R Rpt (APR)"/>
      <sheetName val="R&amp;R Rpt (MAY)"/>
      <sheetName val="R&amp;R Rpt (JUN)"/>
      <sheetName val="R&amp;R Rpt (JUL)"/>
      <sheetName val="R&amp;R Rpt (AUG)"/>
      <sheetName val="R&amp;R Rpt (SEP)"/>
      <sheetName val="R&amp;R Rpt (OCT)"/>
      <sheetName val="R&amp;R Rpt (NOV)"/>
      <sheetName val="R&amp;R Rpt (DEC)"/>
      <sheetName val="A2 (JAN)"/>
      <sheetName val="PROJECTIONS"/>
      <sheetName val="A2 (FEB)"/>
      <sheetName val="A2 (MAR)"/>
      <sheetName val="A2 (APR)"/>
      <sheetName val="A2 (MAY)"/>
      <sheetName val="A2 (JUN)"/>
      <sheetName val="A2 (JUL)"/>
      <sheetName val="A2 (AUG)"/>
      <sheetName val="A2 (SEP)"/>
      <sheetName val="A2 (OCT)"/>
      <sheetName val="A2 (NOV)"/>
      <sheetName val="A2 (DEC)"/>
      <sheetName val="Scherer"/>
      <sheetName val="Lauderdale"/>
      <sheetName val="Martin"/>
      <sheetName val="SJRPP"/>
      <sheetName val=" Okeelanta"/>
      <sheetName val="A SCH INPUT"/>
      <sheetName val="R_INPUT"/>
      <sheetName val="RECON"/>
      <sheetName val="Prelim_Variance"/>
      <sheetName val="FPSC TU"/>
      <sheetName val="Income Data"/>
    </sheetNames>
    <sheetDataSet>
      <sheetData sheetId="0" refreshError="1"/>
      <sheetData sheetId="1">
        <row r="10">
          <cell r="C10" t="str">
            <v>JAN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>
        <row r="28">
          <cell r="E28">
            <v>0</v>
          </cell>
        </row>
      </sheetData>
      <sheetData sheetId="55">
        <row r="27">
          <cell r="E27">
            <v>0</v>
          </cell>
        </row>
      </sheetData>
      <sheetData sheetId="56">
        <row r="27">
          <cell r="E27">
            <v>0</v>
          </cell>
        </row>
      </sheetData>
      <sheetData sheetId="57"/>
      <sheetData sheetId="58" refreshError="1"/>
      <sheetData sheetId="59" refreshError="1"/>
      <sheetData sheetId="60" refreshError="1"/>
      <sheetData sheetId="61" refreshError="1"/>
      <sheetData sheetId="62"/>
      <sheetData sheetId="6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-1_GBRA Amount to Recover"/>
      <sheetName val="RM-2_Base Revenue"/>
      <sheetName val="RM-3_GBRA Factor"/>
      <sheetName val="Base Increase"/>
      <sheetName val="TP5_Cashflow"/>
      <sheetName val="Rate Schedules"/>
      <sheetName val="B-6 TP5 5_31_08"/>
      <sheetName val="C-44 TP5 Adj 5_31_08"/>
      <sheetName val="MFR D-1a FPL full 2007"/>
      <sheetName val="D-1a TP5 Adj 5_31_08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Cost of Capital Worksheet"/>
      <sheetName val="Adjusted Gen &amp; Fuel$"/>
      <sheetName val="Prop Tax"/>
      <sheetName val="Inventory 2001"/>
      <sheetName val="BASE TARGETS"/>
      <sheetName val="Staff Targets 2002-2003"/>
      <sheetName val="Project &amp; ECRC Targets"/>
      <sheetName val="2001 Bud for Distribution"/>
      <sheetName val="Assigned &amp; Other Corp Costs"/>
      <sheetName val="Headcount"/>
      <sheetName val="Statement Fin Pos 00"/>
      <sheetName val="Rev Requirements 00"/>
      <sheetName val="Plant Millage"/>
      <sheetName val="Tax &amp; Insu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94OBF.XLS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KEX Jul2011-Dec2012"/>
      <sheetName val="Inputs"/>
      <sheetName val="GY Spreadsheet"/>
    </sheetNames>
    <sheetDataSet>
      <sheetData sheetId="0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Fuel Var 2001 "/>
      <sheetName val="Final Fuel Sch 2001"/>
    </sheet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_header"/>
      <sheetName val="sys_desc"/>
      <sheetName val="sys_proj"/>
      <sheetName val="sys_data"/>
      <sheetName val="FERC - OTHER"/>
      <sheetName val="CKW &amp; FKEC"/>
      <sheetName val="Form 27 - MWH JAN DEC 07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R&amp;R Rpt (FEB)"/>
      <sheetName val="R&amp;R Rpt (MAR)"/>
      <sheetName val="R&amp;R Rpt (APR)"/>
      <sheetName val="R&amp;R Rpt (MAY)"/>
      <sheetName val="R&amp;R Rpt (JUN)"/>
      <sheetName val="R&amp;R Rpt (JUL)"/>
      <sheetName val="R&amp;R Rpt (AUG)"/>
      <sheetName val="Compare R&amp;R Rpt to W. Log"/>
      <sheetName val="R&amp;R Rpt (SEP)"/>
      <sheetName val="R&amp;R Rpt (OCT)"/>
      <sheetName val="R&amp;R Rpt (NOV)"/>
      <sheetName val="R&amp;R Rpt (DEC)"/>
      <sheetName val="A2 (JAN)"/>
      <sheetName val="A2 (FEB)"/>
      <sheetName val="A2 (MAR)"/>
      <sheetName val="A2 (APR)"/>
      <sheetName val="A2 (MAY)"/>
      <sheetName val="A2 (JUN)"/>
      <sheetName val="A2 (JUL)"/>
      <sheetName val="A2 (AUG)"/>
      <sheetName val="A2 (SEP)"/>
      <sheetName val="A2 (OCT)"/>
      <sheetName val="A2 (NOV)"/>
      <sheetName val="A2 (DEC)"/>
      <sheetName val="Lauderdale"/>
      <sheetName val="Martin"/>
      <sheetName val="SJRPP"/>
      <sheetName val=" Okeelanta"/>
      <sheetName val="A SCH INPUT"/>
      <sheetName val="R_INPUT"/>
      <sheetName val="RECON"/>
      <sheetName val="Prelim_Variance"/>
      <sheetName val="Summary"/>
      <sheetName val="Variance_Est-Act"/>
      <sheetName val="TU w $121 Rec"/>
      <sheetName val="TU no $121"/>
      <sheetName val="PROJ_EST_ACT"/>
      <sheetName val="Incr Hedg"/>
      <sheetName val="NF Disp"/>
      <sheetName val="Scherer"/>
      <sheetName val="E3 Rev3"/>
      <sheetName val="E3 Est2"/>
      <sheetName val="E3"/>
      <sheetName val="E6 Pro2"/>
      <sheetName val="E7 Pro2"/>
      <sheetName val="E8 Pro2"/>
      <sheetName val="E8 "/>
      <sheetName val="E9 Pro2"/>
      <sheetName val="A Sch Recon"/>
      <sheetName val="Income Data"/>
      <sheetName val="PROJECTIONS"/>
      <sheetName val="E1b 2008 (4&amp;8)"/>
      <sheetName val="E1b 2008 (4&amp;8)w_recov-KORY"/>
      <sheetName val="E1b 2008 (4&amp;8)w_recov"/>
      <sheetName val="E1b 2008 (5&amp;7)"/>
      <sheetName val="Var E1b 2008 (5&amp;7)"/>
      <sheetName val="Scherer_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Fuel Var 2001 "/>
      <sheetName val="Final Fuel Sch 200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FPLSUB"/>
      <sheetName val="JVTAX.XLS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S Links"/>
      <sheetName val="SUMMARY"/>
      <sheetName val="INPUTDATA"/>
      <sheetName val="CT Performance"/>
      <sheetName val="CT Gen&amp;HR Cor"/>
      <sheetName val="ST Corrections"/>
      <sheetName val="TURBEFF"/>
      <sheetName val="ST Stg Pressures"/>
      <sheetName val="Condenser Performance"/>
      <sheetName val="STM INJECT CORR"/>
      <sheetName val="ELEC LOSS CORR"/>
      <sheetName val="firing te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9"/>
      <sheetName val="1999 W-pcc @18"/>
    </sheetNames>
    <sheetDataSet>
      <sheetData sheetId="0" refreshError="1">
        <row r="9">
          <cell r="D9" t="str">
            <v>OPEN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_header"/>
      <sheetName val="sys_desc"/>
      <sheetName val="sys_proj"/>
      <sheetName val="sys_data"/>
      <sheetName val="FERC - OTHER"/>
      <sheetName val="CKW &amp; FKEC"/>
      <sheetName val="Form 27 - MWH JAN DEC 07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R&amp;R Rpt (FEB)"/>
      <sheetName val="R&amp;R Rpt (MAR)"/>
      <sheetName val="R&amp;R Rpt (APR)"/>
      <sheetName val="R&amp;R Rpt (MAY)"/>
      <sheetName val="R&amp;R Rpt (JUN)"/>
      <sheetName val="R&amp;R Rpt (JUL)"/>
      <sheetName val="R&amp;R Rpt (AUG)"/>
      <sheetName val="Compare R&amp;R Rpt to W. Log"/>
      <sheetName val="R&amp;R Rpt (SEP)"/>
      <sheetName val="R&amp;R Rpt (OCT)"/>
      <sheetName val="R&amp;R Rpt (NOV)"/>
      <sheetName val="R&amp;R Rpt (DEC)"/>
      <sheetName val="A2 (JAN)"/>
      <sheetName val="A2 (FEB)"/>
      <sheetName val="A2 (MAR)"/>
      <sheetName val="A2 (APR)"/>
      <sheetName val="A2 (MAY)"/>
      <sheetName val="A2 (JUN)"/>
      <sheetName val="A2 (JUL)"/>
      <sheetName val="A2 (AUG)"/>
      <sheetName val="A2 (SEP)"/>
      <sheetName val="A2 (OCT)"/>
      <sheetName val="A2 (NOV)"/>
      <sheetName val="A2 (DEC)"/>
      <sheetName val="FUEL VAR 05"/>
      <sheetName val="TU 2011"/>
      <sheetName val="FUEL VAR 06"/>
      <sheetName val="FUEL VAR 07"/>
      <sheetName val="FUEL VAR 08"/>
      <sheetName val="FPSC TU"/>
      <sheetName val="LT CALC"/>
      <sheetName val="Scherer"/>
      <sheetName val="Fuel Used Recon"/>
      <sheetName val="A6 thru A9 Recon"/>
      <sheetName val="Income Data"/>
      <sheetName val="FUEL VAR 09"/>
      <sheetName val="FUEL VAR 10"/>
      <sheetName val="FUEL VAR 11"/>
      <sheetName val="FUEL VAR 12"/>
      <sheetName val="Recon for Martin"/>
      <sheetName val="FINALTU SUM 2011"/>
      <sheetName val="FINAL VAR 2011"/>
      <sheetName val="Est-Act 6-6"/>
      <sheetName val="Lauderdale"/>
      <sheetName val="Martin"/>
      <sheetName val="SJRPP"/>
      <sheetName val=" Okeelanta"/>
      <sheetName val="A SCH INPUT"/>
      <sheetName val="R_INPUT"/>
      <sheetName val="RECON"/>
      <sheetName val="Prelim_Variance"/>
      <sheetName val="Est-Act 7-5"/>
      <sheetName val="PROJECTIONS 2012 (2)"/>
      <sheetName val="PROJECTIONS 2012"/>
      <sheetName val="E2 (1)"/>
      <sheetName val="E2 (2)"/>
      <sheetName val="LT_ST"/>
      <sheetName val="ST_12M_rolling"/>
      <sheetName val="REC_AUDIT"/>
      <sheetName val="Int09"/>
      <sheetName val="Scherer_OLD"/>
      <sheetName val="BExRepositorySheet"/>
    </sheetNames>
    <sheetDataSet>
      <sheetData sheetId="0">
        <row r="2">
          <cell r="G2">
            <v>2011</v>
          </cell>
        </row>
        <row r="3">
          <cell r="G3">
            <v>2012</v>
          </cell>
        </row>
        <row r="4">
          <cell r="G4">
            <v>2012</v>
          </cell>
        </row>
        <row r="5">
          <cell r="G5">
            <v>2012</v>
          </cell>
        </row>
        <row r="6">
          <cell r="G6">
            <v>2012</v>
          </cell>
        </row>
        <row r="7">
          <cell r="G7">
            <v>2012</v>
          </cell>
        </row>
        <row r="8">
          <cell r="G8">
            <v>2012</v>
          </cell>
        </row>
        <row r="9">
          <cell r="G9">
            <v>2012</v>
          </cell>
        </row>
        <row r="10">
          <cell r="G10">
            <v>2012</v>
          </cell>
        </row>
      </sheetData>
      <sheetData sheetId="1">
        <row r="1">
          <cell r="B1" t="str">
            <v>CLAUSE_ACCT</v>
          </cell>
          <cell r="C1" t="str">
            <v>DESCRIPTION</v>
          </cell>
        </row>
        <row r="2">
          <cell r="B2" t="str">
            <v>1MC4MON</v>
          </cell>
          <cell r="C2" t="str">
            <v>Prior Period True-Up Refunded/(Collected) this Period Mid-course 3</v>
          </cell>
        </row>
        <row r="3">
          <cell r="B3" t="str">
            <v>1MC4OFF</v>
          </cell>
          <cell r="C3" t="str">
            <v>Mid-course correction 1 Offet</v>
          </cell>
        </row>
        <row r="4">
          <cell r="B4" t="str">
            <v>1MC4TOT</v>
          </cell>
          <cell r="C4" t="str">
            <v>Total Mid course Correction 1</v>
          </cell>
        </row>
        <row r="5">
          <cell r="B5" t="str">
            <v>1MC4YTD</v>
          </cell>
          <cell r="C5" t="str">
            <v>YTD Mid-course 1 Refunded/(Collected) in Current Year, excluding current month</v>
          </cell>
        </row>
        <row r="6">
          <cell r="B6" t="str">
            <v>2MC4MON</v>
          </cell>
          <cell r="C6" t="str">
            <v>Prior Period True-Up Refunded/(Collected) this Period Mid-course 2</v>
          </cell>
        </row>
        <row r="7">
          <cell r="B7" t="str">
            <v>2MC4OFF</v>
          </cell>
          <cell r="C7" t="str">
            <v>Mid-course correction 2 Offet</v>
          </cell>
        </row>
        <row r="8">
          <cell r="B8" t="str">
            <v>2MC4TOT</v>
          </cell>
          <cell r="C8" t="str">
            <v>Total Mid course Correction 2</v>
          </cell>
        </row>
        <row r="9">
          <cell r="B9" t="str">
            <v>2MC4YTD</v>
          </cell>
          <cell r="C9" t="str">
            <v>YTD Mid-course 2 Refunded/(Collected) in Current Year, excluding current month</v>
          </cell>
        </row>
        <row r="10">
          <cell r="B10" t="str">
            <v>3MC4MON</v>
          </cell>
          <cell r="C10" t="str">
            <v>Prior Period True-Up Refunded/(Collected) this Period Mid-course 1</v>
          </cell>
        </row>
        <row r="11">
          <cell r="B11" t="str">
            <v>3MC4OFF</v>
          </cell>
          <cell r="C11" t="str">
            <v>Mid-course correction 3 Offet</v>
          </cell>
        </row>
        <row r="12">
          <cell r="B12" t="str">
            <v>3MC4TOT</v>
          </cell>
          <cell r="C12" t="str">
            <v>Total Mid course Correction 3</v>
          </cell>
        </row>
        <row r="13">
          <cell r="B13" t="str">
            <v>3MC4YTD</v>
          </cell>
          <cell r="C13" t="str">
            <v>YTD Mid-course 3 Refunded/(Collected) in Current Year, excluding current month</v>
          </cell>
        </row>
        <row r="14">
          <cell r="B14" t="str">
            <v>4073630</v>
          </cell>
          <cell r="C14" t="str">
            <v>AMORT REG ASSET-OKEELANTA SETTLMNT-FUEL</v>
          </cell>
        </row>
        <row r="15">
          <cell r="B15" t="str">
            <v>407363Y</v>
          </cell>
          <cell r="C15" t="str">
            <v>AMORT REG ASSET-OKEELANTA SETTLMNT-FUEL</v>
          </cell>
        </row>
        <row r="16">
          <cell r="B16" t="str">
            <v>4400180</v>
          </cell>
          <cell r="C16" t="str">
            <v>RESIDENTIAL SALES-FUEL REVENUE REFUND</v>
          </cell>
        </row>
        <row r="17">
          <cell r="B17" t="str">
            <v>4400980</v>
          </cell>
          <cell r="C17" t="str">
            <v>RESIDNTL SALES PUB AUTH-FUEL REVNU REFND</v>
          </cell>
        </row>
        <row r="18">
          <cell r="B18" t="str">
            <v>4404000</v>
          </cell>
          <cell r="C18" t="str">
            <v>Retail Fuel Revenues</v>
          </cell>
        </row>
        <row r="19">
          <cell r="B19" t="str">
            <v>4404084</v>
          </cell>
          <cell r="C19" t="str">
            <v>Wholesale Fuel Revenues Rate Code - 084</v>
          </cell>
        </row>
        <row r="20">
          <cell r="B20" t="str">
            <v>4404810</v>
          </cell>
          <cell r="C20" t="str">
            <v>Wholesale Fuel Revenues Rate Code - 810</v>
          </cell>
        </row>
        <row r="21">
          <cell r="B21" t="str">
            <v>4404840</v>
          </cell>
          <cell r="C21" t="str">
            <v>Wholesale Fuel Revenues Rate Code - 840</v>
          </cell>
        </row>
        <row r="22">
          <cell r="B22" t="str">
            <v>4404940</v>
          </cell>
          <cell r="C22" t="str">
            <v>Wholesale Fuel Revenues Rate Code - 940</v>
          </cell>
        </row>
        <row r="23">
          <cell r="B23" t="str">
            <v>4421180</v>
          </cell>
          <cell r="C23" t="str">
            <v>COMMERCIAL_SALES-FUEL_REVENUE_REFUND</v>
          </cell>
        </row>
        <row r="24">
          <cell r="B24" t="str">
            <v>4421980</v>
          </cell>
          <cell r="C24" t="str">
            <v>COMMERCL SALES PUB AUTH-FUEL REVNU REFUN</v>
          </cell>
        </row>
        <row r="25">
          <cell r="B25" t="str">
            <v>4422180</v>
          </cell>
          <cell r="C25" t="str">
            <v>INDUSTRIAL_SALES-FUEL_REVENUE_REFUND</v>
          </cell>
        </row>
        <row r="26">
          <cell r="B26" t="str">
            <v>4422980</v>
          </cell>
          <cell r="C26" t="str">
            <v>INDUSTRL SALES PUB AUTH-FUEL REVNU REFUN</v>
          </cell>
        </row>
        <row r="27">
          <cell r="B27" t="str">
            <v>4440180</v>
          </cell>
          <cell r="C27" t="str">
            <v>PUBLIC STREET/HWY LIGHT-FUEL REVNU REFND</v>
          </cell>
        </row>
        <row r="28">
          <cell r="B28" t="str">
            <v>4450180</v>
          </cell>
          <cell r="C28" t="str">
            <v>OTHER SALES TO PUB AUTH-FUEL REVNU REFUN</v>
          </cell>
        </row>
        <row r="29">
          <cell r="B29" t="str">
            <v>4460180</v>
          </cell>
          <cell r="C29" t="str">
            <v>SALE TO RAILROAD/RAILWY-FUEL REVNU REFUN</v>
          </cell>
        </row>
        <row r="30">
          <cell r="B30" t="str">
            <v>4471100</v>
          </cell>
          <cell r="C30" t="str">
            <v>SALES FOR RESALE-RECOV INTCHG PWR SALES</v>
          </cell>
        </row>
        <row r="31">
          <cell r="B31" t="str">
            <v>4471160</v>
          </cell>
          <cell r="C31" t="str">
            <v>REVENUES-GAIN ON NON-BROKER SALES</v>
          </cell>
        </row>
        <row r="32">
          <cell r="B32" t="str">
            <v>4562250</v>
          </cell>
          <cell r="C32" t="str">
            <v>ENERGY IMBALANCE SERVICE</v>
          </cell>
        </row>
        <row r="33">
          <cell r="B33" t="str">
            <v>4562300</v>
          </cell>
          <cell r="C33" t="str">
            <v>ENERGY IMBALANCE PENALTY REVENUE</v>
          </cell>
        </row>
        <row r="34">
          <cell r="B34" t="str">
            <v>4562310</v>
          </cell>
          <cell r="C34" t="str">
            <v>ENERGY IMBALANCE PENALTY REVENUE REFUND</v>
          </cell>
        </row>
        <row r="35">
          <cell r="B35" t="str">
            <v>5011100</v>
          </cell>
          <cell r="C35" t="str">
            <v>FUEL-RECOVERABLE FUEL,OIL</v>
          </cell>
        </row>
        <row r="36">
          <cell r="B36" t="str">
            <v>5011110</v>
          </cell>
          <cell r="C36" t="str">
            <v>FUEL OIL RECOVERABLE ADJUSTMENTS</v>
          </cell>
        </row>
        <row r="37">
          <cell r="B37" t="str">
            <v>5011150</v>
          </cell>
          <cell r="C37" t="str">
            <v>INCREMENTAL HEDGING COSTS</v>
          </cell>
        </row>
        <row r="38">
          <cell r="B38" t="str">
            <v>5011200</v>
          </cell>
          <cell r="C38" t="str">
            <v>FUEL-RECOVERABLE FUEL GAS</v>
          </cell>
        </row>
        <row r="39">
          <cell r="B39" t="str">
            <v>5011300</v>
          </cell>
          <cell r="C39" t="str">
            <v>OIL, RECOV TEMPERATURE &amp; CALIBRATION ADJ</v>
          </cell>
        </row>
        <row r="40">
          <cell r="B40" t="str">
            <v>5011400</v>
          </cell>
          <cell r="C40" t="str">
            <v>RECOVERABLE FUEL,COAL(GENERATION)</v>
          </cell>
        </row>
        <row r="41">
          <cell r="B41" t="str">
            <v>5011410</v>
          </cell>
          <cell r="C41" t="str">
            <v>SJRPP/SCHERER COAL CARS DEPR EXPENSE</v>
          </cell>
        </row>
        <row r="42">
          <cell r="B42" t="str">
            <v>5011420</v>
          </cell>
          <cell r="C42" t="str">
            <v>RECOVERABLE FUEL, PETCOKE (GENERATION)</v>
          </cell>
        </row>
        <row r="43">
          <cell r="B43" t="str">
            <v>5011430</v>
          </cell>
          <cell r="C43" t="str">
            <v>RECOVERABLE FUEL COAL ADJUSTMENTS</v>
          </cell>
        </row>
        <row r="44">
          <cell r="B44" t="str">
            <v>5011440</v>
          </cell>
          <cell r="C44" t="str">
            <v>RECOVERABLE FUEL COAL ADDITIVES</v>
          </cell>
        </row>
        <row r="45">
          <cell r="B45" t="str">
            <v>5011500</v>
          </cell>
          <cell r="C45" t="str">
            <v>RECOVERABLE FUEL,COAL (INVENTORY ADJ)</v>
          </cell>
        </row>
        <row r="46">
          <cell r="B46" t="str">
            <v>5011600</v>
          </cell>
          <cell r="C46" t="str">
            <v>RECOVERABLE FUEL, DISTILLATE(GENERATION)</v>
          </cell>
        </row>
        <row r="47">
          <cell r="B47" t="str">
            <v>5011800</v>
          </cell>
          <cell r="C47" t="str">
            <v>FUEL OIL RECOVERABLE-ADJUSTMENTS</v>
          </cell>
        </row>
        <row r="48">
          <cell r="B48" t="str">
            <v>5180000</v>
          </cell>
          <cell r="C48" t="str">
            <v>NUCLEAR  FUEL EXPENSE</v>
          </cell>
        </row>
        <row r="49">
          <cell r="B49" t="str">
            <v>5181100</v>
          </cell>
          <cell r="C49" t="str">
            <v>NUC FUEL EXP-RECOV BURNUP CHG-LEASD FUEL</v>
          </cell>
        </row>
        <row r="50">
          <cell r="B50" t="str">
            <v>5181110</v>
          </cell>
          <cell r="C50" t="str">
            <v>NUC FUEL EXP-RECOV BURNUP CHG-FPSC-AFUDC</v>
          </cell>
        </row>
        <row r="51">
          <cell r="B51" t="str">
            <v>5181200</v>
          </cell>
          <cell r="C51" t="str">
            <v>NUC FUEL EXP-RECOV FINANCING CST-LEASED</v>
          </cell>
        </row>
        <row r="52">
          <cell r="B52" t="str">
            <v>5181300</v>
          </cell>
          <cell r="C52" t="str">
            <v>NUC FUEL EXP-RECOV OTH ADMIN FEES-LEASED</v>
          </cell>
        </row>
        <row r="53">
          <cell r="B53" t="str">
            <v>5181510</v>
          </cell>
          <cell r="C53" t="str">
            <v>NUC FUEL EXP-DSPL CST-CURR-ST LUCIE #1</v>
          </cell>
        </row>
        <row r="54">
          <cell r="B54" t="str">
            <v>5181520</v>
          </cell>
          <cell r="C54" t="str">
            <v>NUC FUEL EXP-DSPL CST-CURR-ST LUCIE #2</v>
          </cell>
        </row>
        <row r="55">
          <cell r="B55" t="str">
            <v>5181530</v>
          </cell>
          <cell r="C55" t="str">
            <v>NUC FUEL EXP-DSPL CST-CURR-TURKEY PT #3</v>
          </cell>
        </row>
        <row r="56">
          <cell r="B56" t="str">
            <v>5181540</v>
          </cell>
          <cell r="C56" t="str">
            <v>NUC FUEL EXP-DSPL CST-CURR-TURKEY PT #4</v>
          </cell>
        </row>
        <row r="57">
          <cell r="B57" t="str">
            <v>5181650</v>
          </cell>
          <cell r="C57" t="str">
            <v>NUC FUEL EXP-D &amp; D FUND-FPSC</v>
          </cell>
        </row>
        <row r="58">
          <cell r="B58" t="str">
            <v>5181660</v>
          </cell>
          <cell r="C58" t="str">
            <v>NUC FUEL EXP-D &amp; D FUND-FERC</v>
          </cell>
        </row>
        <row r="59">
          <cell r="B59" t="str">
            <v>5181800</v>
          </cell>
          <cell r="C59" t="str">
            <v>NUCLEAR PLANTS RECOVERABLE ADJUSTMENTS</v>
          </cell>
        </row>
        <row r="60">
          <cell r="B60" t="str">
            <v>5471100</v>
          </cell>
          <cell r="C60" t="str">
            <v>FUEL-RECOVERABLE FUEL,OIL</v>
          </cell>
        </row>
        <row r="61">
          <cell r="B61" t="str">
            <v>5471110</v>
          </cell>
          <cell r="C61" t="str">
            <v>FUEL OIL RECOVERABLE ADJUSTMENTS</v>
          </cell>
        </row>
        <row r="62">
          <cell r="B62" t="str">
            <v>5471200</v>
          </cell>
          <cell r="C62" t="str">
            <v>FUEL-RECOVERABLE FUEL,GAS</v>
          </cell>
        </row>
        <row r="63">
          <cell r="B63" t="str">
            <v>5471300</v>
          </cell>
          <cell r="C63" t="str">
            <v>OIL, RECOV TEMPERATUE &amp; CALIBRATION ADJ</v>
          </cell>
        </row>
        <row r="64">
          <cell r="B64" t="str">
            <v>5551100</v>
          </cell>
          <cell r="C64" t="str">
            <v>PURCH PWR-RECOVERABLE INTRCHG-LOC 54</v>
          </cell>
        </row>
        <row r="65">
          <cell r="B65" t="str">
            <v>5551200</v>
          </cell>
          <cell r="C65" t="str">
            <v>RECOVERABLE INTERCHANGE POWER-PSL</v>
          </cell>
        </row>
        <row r="66">
          <cell r="B66" t="str">
            <v>5551400</v>
          </cell>
          <cell r="C66" t="str">
            <v>PURCH PWR-UNIT PWR PURCH-SOUTHERN CO-EGY</v>
          </cell>
        </row>
        <row r="67">
          <cell r="B67" t="str">
            <v>5551410</v>
          </cell>
          <cell r="C67" t="str">
            <v>PURCHASE POWER - PPA - ENERGY</v>
          </cell>
        </row>
        <row r="68">
          <cell r="B68" t="str">
            <v>5551420</v>
          </cell>
          <cell r="C68" t="str">
            <v>PURCH PWR-SJRPP ENERGY EXPENSE</v>
          </cell>
        </row>
        <row r="69">
          <cell r="B69" t="str">
            <v>5551430</v>
          </cell>
          <cell r="C69" t="str">
            <v>PUR PWR-PPA-L/T CONTR-MIN PYMT-FUEL</v>
          </cell>
        </row>
        <row r="70">
          <cell r="B70" t="str">
            <v>5551600</v>
          </cell>
          <cell r="C70" t="str">
            <v>PURCH PWR-RECOVERABLE EXP-QUALIFY FACIL</v>
          </cell>
        </row>
        <row r="71">
          <cell r="B71" t="str">
            <v>5651300</v>
          </cell>
          <cell r="C71" t="str">
            <v>TRANS OF ELECTRICITY BY OTHERS-FCRC</v>
          </cell>
        </row>
        <row r="72">
          <cell r="B72" t="str">
            <v>5651310</v>
          </cell>
          <cell r="C72" t="str">
            <v>TRANS ELEC BY OTH-FUEL REC-L/T CNT-FUEL</v>
          </cell>
        </row>
        <row r="73">
          <cell r="B73" t="str">
            <v>5651400</v>
          </cell>
          <cell r="C73" t="str">
            <v>TRANSMSN OF ELECTRICITY-OTHERS-FCRC A7</v>
          </cell>
        </row>
        <row r="74">
          <cell r="B74" t="str">
            <v>6350000864</v>
          </cell>
          <cell r="C74" t="str">
            <v>Sls for Resale-Recov Intchg Pwr-A04 Fuel</v>
          </cell>
        </row>
        <row r="75">
          <cell r="B75" t="str">
            <v>6350000865</v>
          </cell>
          <cell r="C75" t="str">
            <v>Sls for Resale-Non-Broker Sales-A04 Fuel</v>
          </cell>
        </row>
        <row r="76">
          <cell r="B76" t="str">
            <v>6350000933</v>
          </cell>
          <cell r="C76" t="str">
            <v>Energy Imbal Service Revs-04 Fuel-SysOps</v>
          </cell>
        </row>
        <row r="77">
          <cell r="B77" t="str">
            <v>6350000934</v>
          </cell>
          <cell r="C77" t="str">
            <v>Energy Imbal Penalty Rev-A04 Fuel-SysOps</v>
          </cell>
        </row>
        <row r="78">
          <cell r="B78" t="str">
            <v>6350000935</v>
          </cell>
          <cell r="C78" t="str">
            <v>EnergyImbal PenaltyRevRef-A04Fuel-SysOps</v>
          </cell>
        </row>
        <row r="79">
          <cell r="B79" t="str">
            <v>9262260</v>
          </cell>
          <cell r="C79" t="str">
            <v>PENSIONS &amp; WELFARE-FUEL CLAUSE RECOVERY</v>
          </cell>
        </row>
        <row r="80">
          <cell r="B80" t="str">
            <v>ADJ4PRI</v>
          </cell>
          <cell r="C80" t="str">
            <v>Adjustments for Prior Month</v>
          </cell>
        </row>
        <row r="81">
          <cell r="B81" t="str">
            <v>AM14111</v>
          </cell>
          <cell r="C81" t="str">
            <v>111 - Amortizable Base - Beginning of Month Balance</v>
          </cell>
        </row>
        <row r="82">
          <cell r="B82" t="str">
            <v>AM24111</v>
          </cell>
          <cell r="C82" t="str">
            <v>111 - Current Month Activity</v>
          </cell>
        </row>
        <row r="83">
          <cell r="B83" t="str">
            <v>AM34111</v>
          </cell>
          <cell r="C83" t="str">
            <v>111 - Amortizable Base - End of Month Balance</v>
          </cell>
        </row>
        <row r="84">
          <cell r="B84" t="str">
            <v>AM44111</v>
          </cell>
          <cell r="C84" t="str">
            <v>111 - Remaining Period</v>
          </cell>
        </row>
        <row r="85">
          <cell r="B85" t="str">
            <v>AM54111</v>
          </cell>
          <cell r="C85" t="str">
            <v>111 - Amortizable Base for Interest Calculation</v>
          </cell>
        </row>
        <row r="86">
          <cell r="B86" t="str">
            <v>AM64111</v>
          </cell>
          <cell r="C86" t="str">
            <v>111 - Interest Rate - First Day of the Month</v>
          </cell>
        </row>
        <row r="87">
          <cell r="B87" t="str">
            <v>AM74111</v>
          </cell>
          <cell r="C87" t="str">
            <v>111 - Interest Rate - Last Day of the Month</v>
          </cell>
        </row>
        <row r="88">
          <cell r="B88" t="str">
            <v>AM84111</v>
          </cell>
          <cell r="C88" t="str">
            <v>111 - Average Annual Interest Rate</v>
          </cell>
        </row>
        <row r="89">
          <cell r="B89" t="str">
            <v>AM94111</v>
          </cell>
          <cell r="C89" t="str">
            <v>111 - Monthly Average Interest Rate</v>
          </cell>
        </row>
        <row r="90">
          <cell r="B90" t="str">
            <v>AMA4111</v>
          </cell>
          <cell r="C90" t="str">
            <v>111 - Interest Amount</v>
          </cell>
        </row>
        <row r="91">
          <cell r="B91" t="str">
            <v>AMB4111</v>
          </cell>
          <cell r="C91" t="str">
            <v>111 - Jurisdictional Factor</v>
          </cell>
        </row>
        <row r="92">
          <cell r="B92" t="str">
            <v>AMC4111</v>
          </cell>
          <cell r="C92" t="str">
            <v>111 - Jurisdictional Interest Amount</v>
          </cell>
        </row>
        <row r="93">
          <cell r="B93" t="str">
            <v>AVG4AMT</v>
          </cell>
          <cell r="C93" t="str">
            <v>Average Amount for Interest Calculation</v>
          </cell>
        </row>
        <row r="94">
          <cell r="B94" t="str">
            <v>CI14001</v>
          </cell>
          <cell r="C94" t="str">
            <v>4001 - Depreciation Expense</v>
          </cell>
        </row>
        <row r="95">
          <cell r="B95" t="str">
            <v>CI44001</v>
          </cell>
          <cell r="C95" t="str">
            <v>4001 - CWIP Current Month</v>
          </cell>
        </row>
        <row r="96">
          <cell r="B96" t="str">
            <v>CI54001</v>
          </cell>
          <cell r="C96" t="str">
            <v>4001 - End of Month CWIP Balance</v>
          </cell>
        </row>
        <row r="97">
          <cell r="B97" t="str">
            <v>CI74001</v>
          </cell>
          <cell r="C97" t="str">
            <v>4001 - Plant Additions</v>
          </cell>
        </row>
        <row r="98">
          <cell r="B98" t="str">
            <v>CI84001</v>
          </cell>
          <cell r="C98" t="str">
            <v>4001 - Retirements</v>
          </cell>
        </row>
        <row r="99">
          <cell r="B99" t="str">
            <v>CI94001</v>
          </cell>
          <cell r="C99" t="str">
            <v>4001 - Plant Trans and Adjs</v>
          </cell>
        </row>
        <row r="100">
          <cell r="B100" t="str">
            <v>CIA4001</v>
          </cell>
          <cell r="C100" t="str">
            <v>4001 - Reserve Removal Cost</v>
          </cell>
        </row>
        <row r="101">
          <cell r="B101" t="str">
            <v>CIB4001</v>
          </cell>
          <cell r="C101" t="str">
            <v>4001 - Reserve Salvage</v>
          </cell>
        </row>
        <row r="102">
          <cell r="B102" t="str">
            <v>CIC4001</v>
          </cell>
          <cell r="C102" t="str">
            <v>4001 - Reserve Trans and Adjs</v>
          </cell>
        </row>
        <row r="103">
          <cell r="B103" t="str">
            <v>CIN4001</v>
          </cell>
          <cell r="C103" t="str">
            <v>Beginning of Month CWIP Balance</v>
          </cell>
        </row>
        <row r="104">
          <cell r="B104" t="str">
            <v>CIP4001</v>
          </cell>
          <cell r="C104" t="str">
            <v>4001 - Beginning of Month Plant Balance</v>
          </cell>
        </row>
        <row r="105">
          <cell r="B105" t="str">
            <v>CIQ4001</v>
          </cell>
          <cell r="C105" t="str">
            <v>4001 - Beginning of Month Reserve Balance</v>
          </cell>
        </row>
        <row r="106">
          <cell r="B106" t="str">
            <v>CIR4001</v>
          </cell>
          <cell r="C106" t="str">
            <v>4001 - End of Month Plant Balance</v>
          </cell>
        </row>
        <row r="107">
          <cell r="B107" t="str">
            <v>CIS4001</v>
          </cell>
          <cell r="C107" t="str">
            <v>4001 - End of Month Reserve Balance</v>
          </cell>
        </row>
        <row r="108">
          <cell r="B108" t="str">
            <v>CO14001</v>
          </cell>
          <cell r="C108" t="str">
            <v>4001 - Beginning of Month Net Book</v>
          </cell>
        </row>
        <row r="109">
          <cell r="B109" t="str">
            <v>CO24001</v>
          </cell>
          <cell r="C109" t="str">
            <v>4001 - End of Month Net Book</v>
          </cell>
        </row>
        <row r="110">
          <cell r="B110" t="str">
            <v>CO34001</v>
          </cell>
          <cell r="C110" t="str">
            <v>4001 - Average Net Book</v>
          </cell>
        </row>
        <row r="111">
          <cell r="B111" t="str">
            <v>CO44001</v>
          </cell>
          <cell r="C111" t="str">
            <v>4001 - Annual Equity Rate</v>
          </cell>
        </row>
        <row r="112">
          <cell r="B112" t="str">
            <v>CO54001</v>
          </cell>
          <cell r="C112" t="str">
            <v>4001 - Annual Debt Rate</v>
          </cell>
        </row>
        <row r="113">
          <cell r="B113" t="str">
            <v>CO64001</v>
          </cell>
          <cell r="C113" t="str">
            <v>4001 - State Tax Rate</v>
          </cell>
        </row>
        <row r="114">
          <cell r="B114" t="str">
            <v>CO74001</v>
          </cell>
          <cell r="C114" t="str">
            <v>4001 - Federal Tax Rate</v>
          </cell>
        </row>
        <row r="115">
          <cell r="B115" t="str">
            <v>CO84001</v>
          </cell>
          <cell r="C115" t="str">
            <v>4001 - Grossed State Tax Rate</v>
          </cell>
        </row>
        <row r="116">
          <cell r="B116" t="str">
            <v>CO94001</v>
          </cell>
          <cell r="C116" t="str">
            <v>4001 - Grossed Federal Tax Rate</v>
          </cell>
        </row>
        <row r="117">
          <cell r="B117" t="str">
            <v>COA4001</v>
          </cell>
          <cell r="C117" t="str">
            <v>4001 - Return on Equity Amount</v>
          </cell>
        </row>
        <row r="118">
          <cell r="B118" t="str">
            <v>COB4001</v>
          </cell>
          <cell r="C118" t="str">
            <v>4001 - State Tax Amount</v>
          </cell>
        </row>
        <row r="119">
          <cell r="B119" t="str">
            <v>COC4001</v>
          </cell>
          <cell r="C119" t="str">
            <v>4001 - Federal Tax Amount</v>
          </cell>
        </row>
        <row r="120">
          <cell r="B120" t="str">
            <v>COD4001</v>
          </cell>
          <cell r="C120" t="str">
            <v>4001 - Return on Debt Amount</v>
          </cell>
        </row>
        <row r="121">
          <cell r="B121" t="str">
            <v>COE4001</v>
          </cell>
          <cell r="C121" t="str">
            <v>4001 - Total Cap Exp Amount</v>
          </cell>
        </row>
        <row r="122">
          <cell r="B122" t="str">
            <v>COF4001</v>
          </cell>
          <cell r="C122" t="str">
            <v>4001 - CP Allocation Factor</v>
          </cell>
        </row>
        <row r="123">
          <cell r="B123" t="str">
            <v>COG4001</v>
          </cell>
          <cell r="C123" t="str">
            <v>4001 - GCP Allocation Factor</v>
          </cell>
        </row>
        <row r="124">
          <cell r="B124" t="str">
            <v>COH4001</v>
          </cell>
          <cell r="C124" t="str">
            <v>4001 - Energy Allocation Factor</v>
          </cell>
        </row>
        <row r="125">
          <cell r="B125" t="str">
            <v>COI4001</v>
          </cell>
          <cell r="C125" t="str">
            <v>4001 - CP Allocation Cap Exp Amount</v>
          </cell>
        </row>
        <row r="126">
          <cell r="B126" t="str">
            <v>COJ4001</v>
          </cell>
          <cell r="C126" t="str">
            <v>4001 - GCP Allocation Cap Exp Amount</v>
          </cell>
        </row>
        <row r="127">
          <cell r="B127" t="str">
            <v>COK4001</v>
          </cell>
          <cell r="C127" t="str">
            <v>4001 - Energy Allocation Cap Exp Amount</v>
          </cell>
        </row>
        <row r="128">
          <cell r="B128" t="str">
            <v>COL4001</v>
          </cell>
          <cell r="C128" t="str">
            <v>4001 - CP Jurisdictional Factor</v>
          </cell>
        </row>
        <row r="129">
          <cell r="B129" t="str">
            <v>COM4001</v>
          </cell>
          <cell r="C129" t="str">
            <v>4001 - GCP Jurisdictional Factor</v>
          </cell>
        </row>
        <row r="130">
          <cell r="B130" t="str">
            <v>CON4001</v>
          </cell>
          <cell r="C130" t="str">
            <v>4001 - Energy Jurisdictional Factor</v>
          </cell>
        </row>
        <row r="131">
          <cell r="B131" t="str">
            <v>COO4001</v>
          </cell>
          <cell r="C131" t="str">
            <v>4001 - CP Jurisdictional Cap Exp Amount</v>
          </cell>
        </row>
        <row r="132">
          <cell r="B132" t="str">
            <v>COP4001</v>
          </cell>
          <cell r="C132" t="str">
            <v>4001 - GCP Jurisdictional Cap Exp Amount</v>
          </cell>
        </row>
        <row r="133">
          <cell r="B133" t="str">
            <v>COQ4001</v>
          </cell>
          <cell r="C133" t="str">
            <v>4001 - Energy Jurisdictional Cap Exp Amount</v>
          </cell>
        </row>
        <row r="134">
          <cell r="B134" t="str">
            <v>COR4001</v>
          </cell>
          <cell r="C134" t="str">
            <v>4001 - Total Jurisdictional Cap Exp Amount</v>
          </cell>
        </row>
        <row r="135">
          <cell r="B135" t="str">
            <v>EXP4TOT</v>
          </cell>
          <cell r="C135" t="str">
            <v>Total Expenses applicable to current period</v>
          </cell>
        </row>
        <row r="136">
          <cell r="B136" t="str">
            <v>FC14000</v>
          </cell>
          <cell r="C136" t="str">
            <v>000 - Fuel Cost</v>
          </cell>
        </row>
        <row r="137">
          <cell r="B137" t="str">
            <v>FC14112</v>
          </cell>
          <cell r="C137" t="str">
            <v>112 - Fuel Cost</v>
          </cell>
        </row>
        <row r="138">
          <cell r="B138" t="str">
            <v>FC14113</v>
          </cell>
          <cell r="C138" t="str">
            <v>113 - Fuel Cost</v>
          </cell>
        </row>
        <row r="139">
          <cell r="B139" t="str">
            <v>FC14114</v>
          </cell>
          <cell r="C139" t="str">
            <v>114 - Fuel Cost</v>
          </cell>
        </row>
        <row r="140">
          <cell r="B140" t="str">
            <v>FC14115</v>
          </cell>
          <cell r="C140" t="str">
            <v>115 - Fuel Cost</v>
          </cell>
        </row>
        <row r="141">
          <cell r="B141" t="str">
            <v>FC14116</v>
          </cell>
          <cell r="C141" t="str">
            <v>116 - Fuel Cost</v>
          </cell>
        </row>
        <row r="142">
          <cell r="B142" t="str">
            <v>FC14117</v>
          </cell>
          <cell r="C142" t="str">
            <v>117 - Fuel Cost</v>
          </cell>
        </row>
        <row r="143">
          <cell r="B143" t="str">
            <v>FC14118</v>
          </cell>
          <cell r="C143" t="str">
            <v>118 - Fuel Cost</v>
          </cell>
        </row>
        <row r="144">
          <cell r="B144" t="str">
            <v>FC14119</v>
          </cell>
          <cell r="C144" t="str">
            <v>119 - Fuel Cost</v>
          </cell>
        </row>
        <row r="145">
          <cell r="B145" t="str">
            <v>FC14120</v>
          </cell>
          <cell r="C145" t="str">
            <v>120 - Fuel Cost</v>
          </cell>
        </row>
        <row r="146">
          <cell r="B146" t="str">
            <v>FC14121</v>
          </cell>
          <cell r="C146" t="str">
            <v>121 - Fuel Cost</v>
          </cell>
        </row>
        <row r="147">
          <cell r="B147" t="str">
            <v>FC14122</v>
          </cell>
          <cell r="C147" t="str">
            <v>122 - Fuel Cost</v>
          </cell>
        </row>
        <row r="148">
          <cell r="B148" t="str">
            <v>FC14123</v>
          </cell>
          <cell r="C148" t="str">
            <v>123 - Fuel Cost</v>
          </cell>
        </row>
        <row r="149">
          <cell r="B149" t="str">
            <v>FC14124</v>
          </cell>
          <cell r="C149" t="str">
            <v>124 - Fuel Cost</v>
          </cell>
        </row>
        <row r="150">
          <cell r="B150" t="str">
            <v>FC14125</v>
          </cell>
          <cell r="C150" t="str">
            <v>125 - Fuel Cost</v>
          </cell>
        </row>
        <row r="151">
          <cell r="B151" t="str">
            <v>FC14126</v>
          </cell>
          <cell r="C151" t="str">
            <v>126 - Fuel Cost</v>
          </cell>
        </row>
        <row r="152">
          <cell r="B152" t="str">
            <v>FC14127</v>
          </cell>
          <cell r="C152" t="str">
            <v>127 - Fuel Cost</v>
          </cell>
        </row>
        <row r="153">
          <cell r="B153" t="str">
            <v>FC14128</v>
          </cell>
          <cell r="C153" t="str">
            <v>128 - Fuel Cost</v>
          </cell>
        </row>
        <row r="154">
          <cell r="B154" t="str">
            <v>FC14129</v>
          </cell>
          <cell r="C154" t="str">
            <v>129 - Fuel Cost</v>
          </cell>
        </row>
        <row r="155">
          <cell r="B155" t="str">
            <v>FC14151</v>
          </cell>
          <cell r="C155" t="str">
            <v>151 - Fuel Cost</v>
          </cell>
        </row>
        <row r="156">
          <cell r="B156" t="str">
            <v>FC14152</v>
          </cell>
          <cell r="C156" t="str">
            <v>152 - Fuel Cost</v>
          </cell>
        </row>
        <row r="157">
          <cell r="B157" t="str">
            <v>FC14191</v>
          </cell>
          <cell r="C157" t="str">
            <v>191 - Fuel Cost</v>
          </cell>
        </row>
        <row r="158">
          <cell r="B158" t="str">
            <v>FC24000</v>
          </cell>
          <cell r="C158" t="str">
            <v>000 - Jurisdictional Factor</v>
          </cell>
        </row>
        <row r="159">
          <cell r="B159" t="str">
            <v>FC24112</v>
          </cell>
          <cell r="C159" t="str">
            <v>112 - Jurisdictional Factor</v>
          </cell>
        </row>
        <row r="160">
          <cell r="B160" t="str">
            <v>FC24113</v>
          </cell>
          <cell r="C160" t="str">
            <v>113 - Jurisdictional Factor</v>
          </cell>
        </row>
        <row r="161">
          <cell r="B161" t="str">
            <v>FC24114</v>
          </cell>
          <cell r="C161" t="str">
            <v>114 - Jurisdictional Factor</v>
          </cell>
        </row>
        <row r="162">
          <cell r="B162" t="str">
            <v>FC24115</v>
          </cell>
          <cell r="C162" t="str">
            <v>115 - Jurisdictional Factor</v>
          </cell>
        </row>
        <row r="163">
          <cell r="B163" t="str">
            <v>FC24116</v>
          </cell>
          <cell r="C163" t="str">
            <v>116 - Jurisdictional Factor</v>
          </cell>
        </row>
        <row r="164">
          <cell r="B164" t="str">
            <v>FC24117</v>
          </cell>
          <cell r="C164" t="str">
            <v>117 - Jurisdictional Factor</v>
          </cell>
        </row>
        <row r="165">
          <cell r="B165" t="str">
            <v>FC24118</v>
          </cell>
          <cell r="C165" t="str">
            <v>118 - Jurisdictional Factor</v>
          </cell>
        </row>
        <row r="166">
          <cell r="B166" t="str">
            <v>FC24119</v>
          </cell>
          <cell r="C166" t="str">
            <v>119 - Jurisdictional Factor</v>
          </cell>
        </row>
        <row r="167">
          <cell r="B167" t="str">
            <v>FC24120</v>
          </cell>
          <cell r="C167" t="str">
            <v>120 - Jurisdictional Factor</v>
          </cell>
        </row>
        <row r="168">
          <cell r="B168" t="str">
            <v>FC24121</v>
          </cell>
          <cell r="C168" t="str">
            <v>121 - Jurisdictional Factor</v>
          </cell>
        </row>
        <row r="169">
          <cell r="B169" t="str">
            <v>FC24122</v>
          </cell>
          <cell r="C169" t="str">
            <v>122 - Jurisdictional Factor</v>
          </cell>
        </row>
        <row r="170">
          <cell r="B170" t="str">
            <v>FC24123</v>
          </cell>
          <cell r="C170" t="str">
            <v>123 - Jurisdictional Factor</v>
          </cell>
        </row>
        <row r="171">
          <cell r="B171" t="str">
            <v>FC24124</v>
          </cell>
          <cell r="C171" t="str">
            <v>124 - Jurisdictional Factor</v>
          </cell>
        </row>
        <row r="172">
          <cell r="B172" t="str">
            <v>FC24125</v>
          </cell>
          <cell r="C172" t="str">
            <v>125 - Jurisdictional Factor</v>
          </cell>
        </row>
        <row r="173">
          <cell r="B173" t="str">
            <v>FC24126</v>
          </cell>
          <cell r="C173" t="str">
            <v>126 - Jurisdictional Factor</v>
          </cell>
        </row>
        <row r="174">
          <cell r="B174" t="str">
            <v>FC24127</v>
          </cell>
          <cell r="C174" t="str">
            <v>127 - Jurisdictional Factor</v>
          </cell>
        </row>
        <row r="175">
          <cell r="B175" t="str">
            <v>FC24128</v>
          </cell>
          <cell r="C175" t="str">
            <v>128 - Jurisdictional Factor</v>
          </cell>
        </row>
        <row r="176">
          <cell r="B176" t="str">
            <v>FC24129</v>
          </cell>
          <cell r="C176" t="str">
            <v>129 - Jurisdictional Factor</v>
          </cell>
        </row>
        <row r="177">
          <cell r="B177" t="str">
            <v>FC24151</v>
          </cell>
          <cell r="C177" t="str">
            <v>151 - Jurisdictional Factor</v>
          </cell>
        </row>
        <row r="178">
          <cell r="B178" t="str">
            <v>FC24152</v>
          </cell>
          <cell r="C178" t="str">
            <v>152 - Jurisdictional Factor</v>
          </cell>
        </row>
        <row r="179">
          <cell r="B179" t="str">
            <v>FC24191</v>
          </cell>
          <cell r="C179" t="str">
            <v>191 - Jurisdictional Factor</v>
          </cell>
        </row>
        <row r="180">
          <cell r="B180" t="str">
            <v>FC34000</v>
          </cell>
          <cell r="C180" t="str">
            <v>000 - Jurisdictionalized Fuel Cost</v>
          </cell>
        </row>
        <row r="181">
          <cell r="B181" t="str">
            <v>FC34112</v>
          </cell>
          <cell r="C181" t="str">
            <v>112 - Jurisdictionalized Fuel Cost</v>
          </cell>
        </row>
        <row r="182">
          <cell r="B182" t="str">
            <v>FC34113</v>
          </cell>
          <cell r="C182" t="str">
            <v>113 - Jurisdictionalized Fuel Cost</v>
          </cell>
        </row>
        <row r="183">
          <cell r="B183" t="str">
            <v>FC34114</v>
          </cell>
          <cell r="C183" t="str">
            <v>114 - Jurisdictionalized Fuel Cost</v>
          </cell>
        </row>
        <row r="184">
          <cell r="B184" t="str">
            <v>FC34115</v>
          </cell>
          <cell r="C184" t="str">
            <v>115 - Jurisdictionalized Fuel Cost</v>
          </cell>
        </row>
        <row r="185">
          <cell r="B185" t="str">
            <v>FC34116</v>
          </cell>
          <cell r="C185" t="str">
            <v>116 - Jurisdictionalized Fuel Cost</v>
          </cell>
        </row>
        <row r="186">
          <cell r="B186" t="str">
            <v>FC34117</v>
          </cell>
          <cell r="C186" t="str">
            <v>117 - Jurisdictionalized Fuel Cost</v>
          </cell>
        </row>
        <row r="187">
          <cell r="B187" t="str">
            <v>FC34118</v>
          </cell>
          <cell r="C187" t="str">
            <v>118 - Jurisdictionalized Fuel Cost</v>
          </cell>
        </row>
        <row r="188">
          <cell r="B188" t="str">
            <v>FC34119</v>
          </cell>
          <cell r="C188" t="str">
            <v>119 - Jurisdictionalized Fuel Cost</v>
          </cell>
        </row>
        <row r="189">
          <cell r="B189" t="str">
            <v>FC34120</v>
          </cell>
          <cell r="C189" t="str">
            <v>120 - Jurisdictionalized Fuel Cost</v>
          </cell>
        </row>
        <row r="190">
          <cell r="B190" t="str">
            <v>FC34121</v>
          </cell>
          <cell r="C190" t="str">
            <v>121 - Jurisdictionalized Fuel Cost</v>
          </cell>
        </row>
        <row r="191">
          <cell r="B191" t="str">
            <v>FC34122</v>
          </cell>
          <cell r="C191" t="str">
            <v>122 - Jurisdictionalized Fuel Cost</v>
          </cell>
        </row>
        <row r="192">
          <cell r="B192" t="str">
            <v>FC34123</v>
          </cell>
          <cell r="C192" t="str">
            <v>123 - Jurisdictionalized Fuel Cost</v>
          </cell>
        </row>
        <row r="193">
          <cell r="B193" t="str">
            <v>FC34124</v>
          </cell>
          <cell r="C193" t="str">
            <v>124 - Jurisdictionalized Fuel Cost</v>
          </cell>
        </row>
        <row r="194">
          <cell r="B194" t="str">
            <v>FC34125</v>
          </cell>
          <cell r="C194" t="str">
            <v>125 - Jurisdictionalized Fuel Cost</v>
          </cell>
        </row>
        <row r="195">
          <cell r="B195" t="str">
            <v>FC34126</v>
          </cell>
          <cell r="C195" t="str">
            <v>126 - Jurisdictionalized Fuel Cost</v>
          </cell>
        </row>
        <row r="196">
          <cell r="B196" t="str">
            <v>FC34127</v>
          </cell>
          <cell r="C196" t="str">
            <v>127 - Jurisdictionalized Fuel Cost</v>
          </cell>
        </row>
        <row r="197">
          <cell r="B197" t="str">
            <v>FC34128</v>
          </cell>
          <cell r="C197" t="str">
            <v>128 - Jurisdictionalized Fuel Cost</v>
          </cell>
        </row>
        <row r="198">
          <cell r="B198" t="str">
            <v>FC34129</v>
          </cell>
          <cell r="C198" t="str">
            <v>129 - Jurisdictionalized Fuel Cost</v>
          </cell>
        </row>
        <row r="199">
          <cell r="B199" t="str">
            <v>FC34151</v>
          </cell>
          <cell r="C199" t="str">
            <v>151 - Jurisdictionalized Fuel Cost</v>
          </cell>
        </row>
        <row r="200">
          <cell r="B200" t="str">
            <v>FC34152</v>
          </cell>
          <cell r="C200" t="str">
            <v>152 - Jurisdictionalized Fuel Cost</v>
          </cell>
        </row>
        <row r="201">
          <cell r="B201" t="str">
            <v>FC34191</v>
          </cell>
          <cell r="C201" t="str">
            <v>191 - Jurisdictionalized Fuel Cost</v>
          </cell>
        </row>
        <row r="202">
          <cell r="B202" t="str">
            <v>GLB4BEG</v>
          </cell>
          <cell r="C202" t="str">
            <v>True-up --- Beginning of Period GL Balance</v>
          </cell>
        </row>
        <row r="203">
          <cell r="B203" t="str">
            <v>GLB4END</v>
          </cell>
          <cell r="C203" t="str">
            <v>End of Period GL Balance</v>
          </cell>
        </row>
        <row r="204">
          <cell r="B204" t="str">
            <v>GLE4MON</v>
          </cell>
          <cell r="C204" t="str">
            <v>Current Month Amount w/ Interest ( Basis for GL Entry)</v>
          </cell>
        </row>
        <row r="205">
          <cell r="B205" t="str">
            <v>GRT4FEE</v>
          </cell>
          <cell r="C205" t="str">
            <v>Gross Receipts Tax (GRT) Amount</v>
          </cell>
        </row>
        <row r="206">
          <cell r="B206" t="str">
            <v>INT4AMT</v>
          </cell>
          <cell r="C206" t="str">
            <v>Interest Amount</v>
          </cell>
        </row>
        <row r="207">
          <cell r="B207" t="str">
            <v>INT4MON</v>
          </cell>
          <cell r="C207" t="str">
            <v>Average Monthly Interest Rate</v>
          </cell>
        </row>
        <row r="208">
          <cell r="B208" t="str">
            <v>INT4YER</v>
          </cell>
          <cell r="C208" t="str">
            <v>Average Annual Interest Rate</v>
          </cell>
        </row>
        <row r="209">
          <cell r="B209" t="str">
            <v>INT4YTD</v>
          </cell>
          <cell r="C209" t="str">
            <v>YTD Interest Amount excluding Current Month</v>
          </cell>
        </row>
        <row r="210">
          <cell r="B210" t="str">
            <v>JUR4FA1</v>
          </cell>
          <cell r="C210" t="str">
            <v>Jurisdictional Separation Factor Calculated</v>
          </cell>
        </row>
        <row r="211">
          <cell r="B211" t="str">
            <v>JUR4FAC</v>
          </cell>
          <cell r="C211" t="str">
            <v>Jurisdictional Factor</v>
          </cell>
        </row>
        <row r="212">
          <cell r="B212" t="str">
            <v>JUR4PSC</v>
          </cell>
        </row>
        <row r="213">
          <cell r="B213" t="str">
            <v>JUR4SAL</v>
          </cell>
        </row>
        <row r="214">
          <cell r="B214" t="str">
            <v>KWH4000</v>
          </cell>
          <cell r="C214" t="str">
            <v>Generation - Retail</v>
          </cell>
        </row>
        <row r="215">
          <cell r="B215" t="str">
            <v>KWH4084</v>
          </cell>
          <cell r="C215" t="str">
            <v>Generation - Revenue code - 084</v>
          </cell>
        </row>
        <row r="216">
          <cell r="B216" t="str">
            <v>KWH4810</v>
          </cell>
          <cell r="C216" t="str">
            <v>Generation - Revenue code - 810</v>
          </cell>
        </row>
        <row r="217">
          <cell r="B217" t="str">
            <v>KWH4840</v>
          </cell>
          <cell r="C217" t="str">
            <v>Generation - Revenue code - 840</v>
          </cell>
        </row>
        <row r="218">
          <cell r="B218" t="str">
            <v>KWH4940</v>
          </cell>
          <cell r="C218" t="str">
            <v>Generation - Revenue code - 940</v>
          </cell>
        </row>
        <row r="219">
          <cell r="B219" t="str">
            <v>LIN4LOS</v>
          </cell>
          <cell r="C219" t="str">
            <v>Line Loss</v>
          </cell>
        </row>
        <row r="220">
          <cell r="B220" t="str">
            <v>LNG4MON</v>
          </cell>
          <cell r="C220" t="str">
            <v>Monthly Long Term Amount</v>
          </cell>
        </row>
        <row r="221">
          <cell r="B221" t="str">
            <v>MAN4001</v>
          </cell>
          <cell r="C221" t="str">
            <v>Final True-up (for Current Year - 2)</v>
          </cell>
        </row>
        <row r="222">
          <cell r="B222" t="str">
            <v>MAN4002</v>
          </cell>
          <cell r="C222" t="str">
            <v>Est. Actual True-up (for Current Year - 1)</v>
          </cell>
        </row>
        <row r="223">
          <cell r="B223" t="str">
            <v>MAN4003</v>
          </cell>
          <cell r="C223" t="str">
            <v>Month-end Adjustment to agree to GL</v>
          </cell>
        </row>
        <row r="224">
          <cell r="B224" t="str">
            <v>MAN4004</v>
          </cell>
          <cell r="C224" t="str">
            <v>Prior Period True-up Refund - One Time</v>
          </cell>
        </row>
        <row r="225">
          <cell r="B225" t="str">
            <v>MAN4005</v>
          </cell>
          <cell r="C225" t="str">
            <v>Mid-course Correction1 - Total Amount to be Refunded/(Collected)</v>
          </cell>
        </row>
        <row r="226">
          <cell r="B226" t="str">
            <v>MAN4006</v>
          </cell>
          <cell r="C226" t="str">
            <v>Mid-course Correction1 - Amortization Period (in months)</v>
          </cell>
        </row>
        <row r="227">
          <cell r="B227" t="str">
            <v>MAN4007</v>
          </cell>
          <cell r="C227" t="str">
            <v>Mid-course Correction2 - Total Amount to be Refunded/(Collected)</v>
          </cell>
        </row>
        <row r="228">
          <cell r="B228" t="str">
            <v>MAN4008</v>
          </cell>
          <cell r="C228" t="str">
            <v>Mid-course Correction2 - Amortization Period (in months)</v>
          </cell>
        </row>
        <row r="229">
          <cell r="B229" t="str">
            <v>MAN4009</v>
          </cell>
          <cell r="C229" t="str">
            <v>Amount to be Collected in the Next 12 Months (Short Term)</v>
          </cell>
        </row>
        <row r="230">
          <cell r="B230" t="str">
            <v>MAN400A</v>
          </cell>
          <cell r="C230" t="str">
            <v>Mid-course Correction3 - Amortization Period (in months)</v>
          </cell>
        </row>
        <row r="231">
          <cell r="B231" t="str">
            <v>MAN400B</v>
          </cell>
          <cell r="C231" t="str">
            <v>Deferred True-up (for Current Year - 1)</v>
          </cell>
        </row>
        <row r="232">
          <cell r="B232" t="str">
            <v>MAN400G</v>
          </cell>
          <cell r="C232" t="str">
            <v>General Performance Incentive Amount (GPIF)</v>
          </cell>
        </row>
        <row r="233">
          <cell r="B233" t="str">
            <v>MAN400H</v>
          </cell>
          <cell r="C233" t="str">
            <v>Gross Receipts Tax (GRT) Rate</v>
          </cell>
        </row>
        <row r="234">
          <cell r="B234" t="str">
            <v>MAN400R</v>
          </cell>
          <cell r="C234" t="str">
            <v>Flagami Refund</v>
          </cell>
        </row>
        <row r="235">
          <cell r="B235" t="str">
            <v>MAN400W</v>
          </cell>
          <cell r="C235" t="str">
            <v>Adjustments to Fuel Revenues to agree to Wholesale Log</v>
          </cell>
        </row>
        <row r="236">
          <cell r="B236" t="str">
            <v>MAN400X</v>
          </cell>
          <cell r="C236" t="str">
            <v>Long Term Interests</v>
          </cell>
        </row>
        <row r="237">
          <cell r="B237" t="str">
            <v>MAN4019</v>
          </cell>
          <cell r="C237" t="str">
            <v>Revenue Adjustments</v>
          </cell>
        </row>
        <row r="238">
          <cell r="B238" t="str">
            <v>MAN4100</v>
          </cell>
          <cell r="C238" t="str">
            <v>Adjustments to kWH Sales to agree to Wholesale Log</v>
          </cell>
        </row>
        <row r="239">
          <cell r="B239" t="str">
            <v>MAN4150</v>
          </cell>
          <cell r="C239" t="str">
            <v>Line Loss Factor</v>
          </cell>
        </row>
        <row r="240">
          <cell r="B240" t="str">
            <v>MAN4INV</v>
          </cell>
          <cell r="C240" t="str">
            <v>MANUAL ADJ - GAIN ON SALE OF INVENTORY</v>
          </cell>
        </row>
        <row r="241">
          <cell r="B241" t="str">
            <v>O/U4MON</v>
          </cell>
          <cell r="C241" t="str">
            <v>Over/(under) for the current period</v>
          </cell>
        </row>
        <row r="242">
          <cell r="B242" t="str">
            <v>O/U4YTD</v>
          </cell>
          <cell r="C242" t="str">
            <v>YTD Over/(under) excluding current period</v>
          </cell>
        </row>
        <row r="243">
          <cell r="B243" t="str">
            <v>PIF4FEE</v>
          </cell>
          <cell r="C243" t="str">
            <v>GPIF Regulatory Assessment Fee (RAF)</v>
          </cell>
        </row>
        <row r="244">
          <cell r="B244" t="str">
            <v>PIF4GRS</v>
          </cell>
          <cell r="C244" t="str">
            <v>Gross General Performance Incentive Amount</v>
          </cell>
        </row>
        <row r="245">
          <cell r="B245" t="str">
            <v>PIF4MON</v>
          </cell>
          <cell r="C245" t="str">
            <v>GPIF Net Amount Monthly</v>
          </cell>
        </row>
        <row r="246">
          <cell r="B246" t="str">
            <v>PIF4NET</v>
          </cell>
          <cell r="C246" t="str">
            <v>GPIF Net of RAF</v>
          </cell>
        </row>
        <row r="247">
          <cell r="B247" t="str">
            <v>RAF4FEE</v>
          </cell>
          <cell r="C247" t="str">
            <v>Regulatory Assessment Fee</v>
          </cell>
        </row>
        <row r="248">
          <cell r="B248" t="str">
            <v>RES4PMO</v>
          </cell>
          <cell r="C248" t="str">
            <v>Prior Month Reinstatement</v>
          </cell>
        </row>
        <row r="249">
          <cell r="B249" t="str">
            <v>RES4PRI</v>
          </cell>
          <cell r="C249" t="str">
            <v>Restatement for Prior Periods due to Error Corrections</v>
          </cell>
        </row>
        <row r="250">
          <cell r="B250" t="str">
            <v>REV4MON</v>
          </cell>
          <cell r="C250" t="str">
            <v>Revenues applicable to Current Period</v>
          </cell>
        </row>
        <row r="251">
          <cell r="B251" t="str">
            <v>REV4NET</v>
          </cell>
          <cell r="C251" t="str">
            <v>Revenues Net of Revenue Taxes</v>
          </cell>
        </row>
        <row r="252">
          <cell r="B252" t="str">
            <v>REV4TOT</v>
          </cell>
          <cell r="C252" t="str">
            <v>Total Revenues applicable to Current Period</v>
          </cell>
        </row>
        <row r="253">
          <cell r="B253" t="str">
            <v>SHT4DEF</v>
          </cell>
          <cell r="C253" t="str">
            <v>True-up collected/(refunded) in current year +1 Applicable to Short Term</v>
          </cell>
        </row>
        <row r="254">
          <cell r="B254" t="str">
            <v>SHT4REM</v>
          </cell>
          <cell r="C254" t="str">
            <v>True-up collected/(refunded) in current year - Remaining</v>
          </cell>
        </row>
        <row r="255">
          <cell r="B255" t="str">
            <v>TRU4BEG</v>
          </cell>
          <cell r="C255" t="str">
            <v>Total True-up --- Beginning of Period</v>
          </cell>
        </row>
        <row r="256">
          <cell r="B256" t="str">
            <v>TRU4END</v>
          </cell>
          <cell r="C256" t="str">
            <v>Total True-up --- End of Period</v>
          </cell>
        </row>
        <row r="257">
          <cell r="B257" t="str">
            <v>TRU4MON</v>
          </cell>
          <cell r="C257" t="str">
            <v>Prior Period True-Up Refunded/(Collected) this Period excluding Mid-course</v>
          </cell>
        </row>
        <row r="258">
          <cell r="B258" t="str">
            <v>TRU4REM</v>
          </cell>
          <cell r="C258" t="str">
            <v>True-Up to be Refunded/(Collected)</v>
          </cell>
        </row>
        <row r="259">
          <cell r="B259" t="str">
            <v>TRU4TOT</v>
          </cell>
          <cell r="C259" t="str">
            <v>Total amount to be Refunded/(Collected) in Current Year</v>
          </cell>
        </row>
        <row r="260">
          <cell r="B260" t="str">
            <v>TRU4YTD</v>
          </cell>
          <cell r="C260" t="str">
            <v>YTD True-up Amount Refunded/(Collected) in Current Year, excluding current month</v>
          </cell>
        </row>
        <row r="261">
          <cell r="B261" t="str">
            <v>UCOR.00000301.01.02.01</v>
          </cell>
          <cell r="C261" t="str">
            <v>FERC 555</v>
          </cell>
        </row>
        <row r="262">
          <cell r="B262" t="str">
            <v>UCOR.00000301.01.04.01</v>
          </cell>
          <cell r="C262" t="str">
            <v>FERC 555</v>
          </cell>
        </row>
        <row r="263">
          <cell r="B263" t="str">
            <v>UCOR.00000305.01.08.01</v>
          </cell>
          <cell r="C263" t="str">
            <v>FERC 555</v>
          </cell>
        </row>
        <row r="264">
          <cell r="B264" t="str">
            <v>UCOR.00000305.01.08.02</v>
          </cell>
          <cell r="C264" t="str">
            <v>FERC 565</v>
          </cell>
        </row>
        <row r="265">
          <cell r="B265" t="str">
            <v>UCOR.00000305.01.09.01</v>
          </cell>
          <cell r="C265" t="str">
            <v>FERC 555</v>
          </cell>
        </row>
        <row r="266">
          <cell r="B266" t="str">
            <v>UCOR.00000305.01.09.02</v>
          </cell>
          <cell r="C266" t="str">
            <v>FERC 565</v>
          </cell>
        </row>
        <row r="267">
          <cell r="B267" t="str">
            <v>UCOR.00000320.01.01.01</v>
          </cell>
          <cell r="C267" t="str">
            <v>Oil - Recov. Fuel, Riviera</v>
          </cell>
        </row>
        <row r="268">
          <cell r="B268" t="str">
            <v>UCOR.00000320.01.01.02</v>
          </cell>
          <cell r="C268" t="str">
            <v>Oil - Recov. Fuel, Sanford 907</v>
          </cell>
        </row>
        <row r="269">
          <cell r="B269" t="str">
            <v>UCOR.00000320.01.01.03</v>
          </cell>
          <cell r="C269" t="str">
            <v>Oil - Recov. Fuel, Ft. Laud. CC</v>
          </cell>
        </row>
        <row r="270">
          <cell r="B270" t="str">
            <v>UCOR.00000320.01.01.04</v>
          </cell>
          <cell r="C270" t="str">
            <v>Oil - Recov. Fuel, Pt. Everg. 920</v>
          </cell>
        </row>
        <row r="271">
          <cell r="B271" t="str">
            <v>UCOR.00000320.01.01.05</v>
          </cell>
          <cell r="C271" t="str">
            <v>Oil - Recov. Fuel, Pt. Everg. 924</v>
          </cell>
        </row>
        <row r="272">
          <cell r="B272" t="str">
            <v>UCOR.00000320.01.01.06</v>
          </cell>
          <cell r="C272" t="str">
            <v>Oil - Recov. Fuel, Cape Canaveral</v>
          </cell>
        </row>
        <row r="273">
          <cell r="B273" t="str">
            <v>UCOR.00000320.01.01.07</v>
          </cell>
          <cell r="C273" t="str">
            <v>Oil - Recov. Fuel,  PTN Fossil</v>
          </cell>
        </row>
        <row r="274">
          <cell r="B274" t="str">
            <v>UCOR.00000320.01.01.08</v>
          </cell>
          <cell r="C274" t="str">
            <v>Oil - Recov. Fuel, Manatee 917</v>
          </cell>
        </row>
        <row r="275">
          <cell r="B275" t="str">
            <v>UCOR.00000320.01.01.09</v>
          </cell>
          <cell r="C275" t="str">
            <v>Oil - Recov. Fuel, Martin 918</v>
          </cell>
        </row>
        <row r="276">
          <cell r="B276" t="str">
            <v>UCOR.00000320.01.02.01</v>
          </cell>
          <cell r="C276" t="str">
            <v>Gas - Recov. Fuel,  Cutler</v>
          </cell>
        </row>
        <row r="277">
          <cell r="B277" t="str">
            <v>UCOR.00000320.01.02.02</v>
          </cell>
          <cell r="C277" t="str">
            <v>Gas - Recov. Fuel, Riviera</v>
          </cell>
        </row>
        <row r="278">
          <cell r="B278" t="str">
            <v>UCOR.00000320.01.02.03</v>
          </cell>
          <cell r="C278" t="str">
            <v>Gas - Recov. Fuel, Sanford 907</v>
          </cell>
        </row>
        <row r="279">
          <cell r="B279" t="str">
            <v>UCOR.00000320.01.02.04</v>
          </cell>
          <cell r="C279" t="str">
            <v>Gas - Recov. Fuel, Pt. Everg. 920</v>
          </cell>
        </row>
        <row r="280">
          <cell r="B280" t="str">
            <v>UCOR.00000320.01.02.05</v>
          </cell>
          <cell r="C280" t="str">
            <v>Gas - Recov. Fuel, Pt. Everg. 924</v>
          </cell>
        </row>
        <row r="281">
          <cell r="B281" t="str">
            <v>UCOR.00000320.01.02.06</v>
          </cell>
          <cell r="C281" t="str">
            <v>Gas - Recov. Fuel, Cape Canaveral</v>
          </cell>
        </row>
        <row r="282">
          <cell r="B282" t="str">
            <v>UCOR.00000320.01.02.07</v>
          </cell>
          <cell r="C282" t="str">
            <v>Gas - Recov. Fuel, PTN Fossil</v>
          </cell>
        </row>
        <row r="283">
          <cell r="B283" t="str">
            <v>UCOR.00000320.01.02.08</v>
          </cell>
          <cell r="C283" t="str">
            <v>Gas - Recov. Fuel, Manatee 917</v>
          </cell>
        </row>
        <row r="284">
          <cell r="B284" t="str">
            <v>UCOR.00000320.01.02.09</v>
          </cell>
          <cell r="C284" t="str">
            <v>Gas - Recov. Fuel,  Martin 918</v>
          </cell>
        </row>
        <row r="285">
          <cell r="B285" t="str">
            <v>UCOR.00000320.01.02.10</v>
          </cell>
          <cell r="C285" t="str">
            <v>Gas - Recov. Fuel, SJRPP</v>
          </cell>
        </row>
        <row r="286">
          <cell r="B286" t="str">
            <v>UCOR.00000320.01.03.01</v>
          </cell>
          <cell r="C286" t="str">
            <v>Coal - Recov. Fuel, SJRPP</v>
          </cell>
        </row>
        <row r="287">
          <cell r="B287" t="str">
            <v>UCOR.00000320.01.03.02</v>
          </cell>
          <cell r="C287" t="str">
            <v>Coal - Recov. Fuel, Scherer</v>
          </cell>
        </row>
        <row r="288">
          <cell r="B288" t="str">
            <v>UCOR.00000320.01.04.01</v>
          </cell>
          <cell r="C288" t="str">
            <v>Distill. - Recov. Fuel, Pt. Everg. 920</v>
          </cell>
        </row>
        <row r="289">
          <cell r="B289" t="str">
            <v>UCOR.00000320.01.04.02</v>
          </cell>
          <cell r="C289" t="str">
            <v>Distill. - Recov. Fuel, Pt. Everg. 924</v>
          </cell>
        </row>
        <row r="290">
          <cell r="B290" t="str">
            <v>UCOR.00000320.01.04.03</v>
          </cell>
          <cell r="C290" t="str">
            <v>Distill. - Recov. Fuel, SJRPP</v>
          </cell>
        </row>
        <row r="291">
          <cell r="B291" t="str">
            <v>UCOR.00000320.01.04.04</v>
          </cell>
          <cell r="C291" t="str">
            <v>Distill. - Recov. Fuel, Scherer</v>
          </cell>
        </row>
        <row r="292">
          <cell r="B292" t="str">
            <v>UCOR.00000320.01.05.01</v>
          </cell>
          <cell r="C292" t="str">
            <v>Oil Adjust. - Recov. Fuel, Sanford 907</v>
          </cell>
        </row>
        <row r="293">
          <cell r="B293" t="str">
            <v>UCOR.00000320.01.06.01</v>
          </cell>
          <cell r="C293" t="str">
            <v>Oil - Recov. Fuel, Putnam</v>
          </cell>
        </row>
        <row r="294">
          <cell r="B294" t="str">
            <v>UCOR.00000320.01.06.02</v>
          </cell>
          <cell r="C294" t="str">
            <v>Oil - Recov. Fuel, Sanford 916</v>
          </cell>
        </row>
        <row r="295">
          <cell r="B295" t="str">
            <v>UCOR.00000320.01.06.03</v>
          </cell>
          <cell r="C295" t="str">
            <v>Oil - Recov. Fuel, Ft. Laud CC</v>
          </cell>
        </row>
        <row r="296">
          <cell r="B296" t="str">
            <v>UCOR.00000320.01.06.04</v>
          </cell>
          <cell r="C296" t="str">
            <v>Oil - Recov. Fuel, Ft. Laud GT</v>
          </cell>
        </row>
        <row r="297">
          <cell r="B297" t="str">
            <v>UCOR.00000320.01.06.05</v>
          </cell>
          <cell r="C297" t="str">
            <v>Oil - Recov. Fuel, FT Myers CC 909</v>
          </cell>
        </row>
        <row r="298">
          <cell r="B298" t="str">
            <v>UCOR.00000320.01.06.06</v>
          </cell>
          <cell r="C298" t="str">
            <v>Oil - Recov. Fuel, FT Myers CC 919</v>
          </cell>
        </row>
        <row r="299">
          <cell r="B299" t="str">
            <v>UCOR.00000320.01.06.07</v>
          </cell>
          <cell r="C299" t="str">
            <v>Oil - Recov. Fuel, FT Myers CC 922</v>
          </cell>
        </row>
        <row r="300">
          <cell r="B300" t="str">
            <v>UCOR.00000320.01.06.08</v>
          </cell>
          <cell r="C300" t="str">
            <v>Oil - Recov. Fuel, Pt. Everg. 912</v>
          </cell>
        </row>
        <row r="301">
          <cell r="B301" t="str">
            <v>UCOR.00000320.01.06.09</v>
          </cell>
          <cell r="C301" t="str">
            <v>Oil - Recov. Fuel, PTN Unit 5</v>
          </cell>
        </row>
        <row r="302">
          <cell r="B302" t="str">
            <v>UCOR.00000320.01.06.10</v>
          </cell>
          <cell r="C302" t="str">
            <v>Oil - Recov. Fuel, Martin 952</v>
          </cell>
        </row>
        <row r="303">
          <cell r="B303" t="str">
            <v>UCOR.00000320.01.06.11</v>
          </cell>
          <cell r="C303" t="str">
            <v>Oil - Recov. Fuel, Martin 928</v>
          </cell>
        </row>
        <row r="304">
          <cell r="B304" t="str">
            <v>UCOR.00000320.01.06.12</v>
          </cell>
          <cell r="C304" t="str">
            <v>Oil - Recov. Fuel, West County</v>
          </cell>
        </row>
        <row r="305">
          <cell r="B305" t="str">
            <v>UCOR.00000320.01.06.13</v>
          </cell>
          <cell r="C305" t="str">
            <v>Oil - Recov. Fuel, Pt. Everg. GT 923</v>
          </cell>
        </row>
        <row r="306">
          <cell r="B306" t="str">
            <v>UCOR.00000320.01.07.01</v>
          </cell>
          <cell r="C306" t="str">
            <v>Gas - Recov. Fuel, Putnam</v>
          </cell>
        </row>
        <row r="307">
          <cell r="B307" t="str">
            <v>UCOR.00000320.01.07.02</v>
          </cell>
          <cell r="C307" t="str">
            <v>Gas - Recov. Fuel, Sanford 916</v>
          </cell>
        </row>
        <row r="308">
          <cell r="B308" t="str">
            <v>UCOR.00000320.01.07.03</v>
          </cell>
          <cell r="C308" t="str">
            <v>Gas - Recov. Fuel, Sanford 903</v>
          </cell>
        </row>
        <row r="309">
          <cell r="B309" t="str">
            <v>UCOR.00000320.01.07.04</v>
          </cell>
          <cell r="C309" t="str">
            <v>Gas - Recov. Fuel, Ft. Laud CC</v>
          </cell>
        </row>
        <row r="310">
          <cell r="B310" t="str">
            <v>UCOR.00000320.01.07.05</v>
          </cell>
          <cell r="C310" t="str">
            <v>Gas - Recov. Fuel, Ft. Laud GT</v>
          </cell>
        </row>
        <row r="311">
          <cell r="B311" t="str">
            <v>UCOR.00000320.01.07.06</v>
          </cell>
          <cell r="C311" t="str">
            <v>Gas - Recov. Fuel, FT Myers CC 909</v>
          </cell>
        </row>
        <row r="312">
          <cell r="B312" t="str">
            <v>UCOR.00000320.01.07.07</v>
          </cell>
          <cell r="C312" t="str">
            <v>Gas - Recov. Fuel, FT Myers CC 919</v>
          </cell>
        </row>
        <row r="313">
          <cell r="B313" t="str">
            <v>UCOR.00000320.01.07.08</v>
          </cell>
          <cell r="C313" t="str">
            <v>Gas - Recov. Fuel, Pt. Everg. 912</v>
          </cell>
        </row>
        <row r="314">
          <cell r="B314" t="str">
            <v>UCOR.00000320.01.07.09</v>
          </cell>
          <cell r="C314" t="str">
            <v>Gas - Recov. Fuel, Cape Canaveral</v>
          </cell>
        </row>
        <row r="315">
          <cell r="B315" t="str">
            <v>UCOR.00000320.01.07.10</v>
          </cell>
          <cell r="C315" t="str">
            <v>Gas - Recov. Fuel, PTN Fossil</v>
          </cell>
        </row>
        <row r="316">
          <cell r="B316" t="str">
            <v>UCOR.00000320.01.07.11</v>
          </cell>
          <cell r="C316" t="str">
            <v>Gas - Recov. Fuel, PTN Unit 5</v>
          </cell>
        </row>
        <row r="317">
          <cell r="B317" t="str">
            <v>UCOR.00000320.01.07.12</v>
          </cell>
          <cell r="C317" t="str">
            <v>Gas - Recov. Fuel, Manatee 981</v>
          </cell>
        </row>
        <row r="318">
          <cell r="B318" t="str">
            <v>UCOR.00000320.01.07.13</v>
          </cell>
          <cell r="C318" t="str">
            <v>Gas - Recov. Fuel, Martin 952</v>
          </cell>
        </row>
        <row r="319">
          <cell r="B319" t="str">
            <v>UCOR.00000320.01.07.14</v>
          </cell>
          <cell r="C319" t="str">
            <v>Gas - Recov. Fuel, Martin 928</v>
          </cell>
        </row>
        <row r="320">
          <cell r="B320" t="str">
            <v>UCOR.00000320.01.07.15</v>
          </cell>
          <cell r="C320" t="str">
            <v>Gas - Recov. Fuel, West County</v>
          </cell>
        </row>
        <row r="321">
          <cell r="B321" t="str">
            <v>UCOR.00000320.01.07.16</v>
          </cell>
          <cell r="C321" t="str">
            <v>Gas - Recov. Fuel, Pt. Everg. GT 923</v>
          </cell>
        </row>
        <row r="322">
          <cell r="B322" t="str">
            <v>UCOR.00000320.01.07.17</v>
          </cell>
          <cell r="C322" t="str">
            <v>Gas - Recov. Fuel, Ft. Myers CC 911</v>
          </cell>
        </row>
        <row r="323">
          <cell r="B323" t="str">
            <v>UCOR.00000321.01.01.01</v>
          </cell>
          <cell r="C323" t="str">
            <v>Oil - Recov. Temp. Adj. Riviera</v>
          </cell>
        </row>
        <row r="324">
          <cell r="B324" t="str">
            <v>UCOR.00000321.01.01.02</v>
          </cell>
          <cell r="C324" t="str">
            <v>Oil - Recov. Temp. Adj. Sanford 907</v>
          </cell>
        </row>
        <row r="325">
          <cell r="B325" t="str">
            <v>UCOR.00000321.01.01.03</v>
          </cell>
          <cell r="C325" t="str">
            <v>Oil - Recov. Temp. Adj., Ft. Laud CC</v>
          </cell>
        </row>
        <row r="326">
          <cell r="B326" t="str">
            <v>UCOR.00000321.01.01.04</v>
          </cell>
          <cell r="C326" t="str">
            <v>Oil - Recov. Temp. Adj. Pt. Everg. 920</v>
          </cell>
        </row>
        <row r="327">
          <cell r="B327" t="str">
            <v>UCOR.00000321.01.01.05</v>
          </cell>
          <cell r="C327" t="str">
            <v>Oil - Recov. Temp. Adj. Pt. Everg. 924</v>
          </cell>
        </row>
        <row r="328">
          <cell r="B328" t="str">
            <v>UCOR.00000321.01.01.06</v>
          </cell>
          <cell r="C328" t="str">
            <v>Oil - Recov. Temp. Adj. Cape Canaveral</v>
          </cell>
        </row>
        <row r="329">
          <cell r="B329" t="str">
            <v>UCOR.00000321.01.01.07</v>
          </cell>
          <cell r="C329" t="str">
            <v>Oil - Recov. Temp. Adj., PTN Fossil</v>
          </cell>
        </row>
        <row r="330">
          <cell r="B330" t="str">
            <v>UCOR.00000321.01.01.08</v>
          </cell>
          <cell r="C330" t="str">
            <v>Oil - Recov. Temp. Adj., PTN Unit 5</v>
          </cell>
        </row>
        <row r="331">
          <cell r="B331" t="str">
            <v>UCOR.00000321.01.01.09</v>
          </cell>
          <cell r="C331" t="str">
            <v>Oil - Recov. Temp. Adj., Manatee 917</v>
          </cell>
        </row>
        <row r="332">
          <cell r="B332" t="str">
            <v>UCOR.00000321.01.01.10</v>
          </cell>
          <cell r="C332" t="str">
            <v>Oil - Recov. Temp. Adj., Martin 918</v>
          </cell>
        </row>
        <row r="333">
          <cell r="B333" t="str">
            <v>UCOR.00000321.01.01.11</v>
          </cell>
          <cell r="C333" t="str">
            <v>Oil - Recov. Temp. Adj. Martin 928</v>
          </cell>
        </row>
        <row r="334">
          <cell r="B334" t="str">
            <v>UCOR.00000321.01.01.12</v>
          </cell>
          <cell r="C334" t="str">
            <v>Oil - Recov. Temp. Adj. Pt. Everg. 9</v>
          </cell>
        </row>
        <row r="335">
          <cell r="B335" t="str">
            <v>UCOR.00000321.01.02.01</v>
          </cell>
          <cell r="C335" t="str">
            <v>Oil - Recov. Fuel Inv. Adj., Putnam</v>
          </cell>
        </row>
        <row r="336">
          <cell r="B336" t="str">
            <v>UCOR.00000321.01.03.01</v>
          </cell>
          <cell r="C336" t="str">
            <v>Oil - Recov. Temp. Adj., Sanford 903</v>
          </cell>
        </row>
        <row r="337">
          <cell r="B337" t="str">
            <v>UCOR.00000321.01.03.02</v>
          </cell>
          <cell r="C337" t="str">
            <v>Oil - Recov. Temp. Adj., Ft. Laud CC</v>
          </cell>
        </row>
        <row r="338">
          <cell r="B338" t="str">
            <v>UCOR.00000321.01.03.03</v>
          </cell>
          <cell r="C338" t="str">
            <v>Oil - Recov. Temp. Adj., Ft. Laud GT</v>
          </cell>
        </row>
        <row r="339">
          <cell r="B339" t="str">
            <v>UCOR.00000321.01.03.04</v>
          </cell>
          <cell r="C339" t="str">
            <v>Oil - Recov. Temp. Adj., FT Myers CC 92</v>
          </cell>
        </row>
        <row r="340">
          <cell r="B340" t="str">
            <v>UCOR.00000321.01.03.05</v>
          </cell>
          <cell r="C340" t="str">
            <v>Oil - Recov. Temp. Adj., Pt. Everg. 912</v>
          </cell>
        </row>
        <row r="341">
          <cell r="B341" t="str">
            <v>UCOR.00000321.01.03.06</v>
          </cell>
          <cell r="C341" t="str">
            <v>Oil - Recov. Temp. Adj., PTN Unit 5</v>
          </cell>
        </row>
        <row r="342">
          <cell r="B342" t="str">
            <v>UCOR.00000321.01.03.07</v>
          </cell>
          <cell r="C342" t="str">
            <v>Oil - Recov. Temp. Adj., Martin 952</v>
          </cell>
        </row>
        <row r="343">
          <cell r="B343" t="str">
            <v>UCOR.00000321.01.03.08</v>
          </cell>
          <cell r="C343" t="str">
            <v>Oil - Recov. Temp. Adj., Martin 928</v>
          </cell>
        </row>
        <row r="344">
          <cell r="B344" t="str">
            <v>UCOR.00000321.01.03.09</v>
          </cell>
          <cell r="C344" t="str">
            <v>Oil - Recov. Temp. Adj., West County</v>
          </cell>
        </row>
        <row r="345">
          <cell r="B345" t="str">
            <v>UCOR.00000321.01.03.10</v>
          </cell>
        </row>
        <row r="346">
          <cell r="B346" t="str">
            <v>UCOR.00000321.01.03.11</v>
          </cell>
          <cell r="C346" t="str">
            <v>Oil - Recov. Temp. Adj., Putnam 547a</v>
          </cell>
        </row>
        <row r="347">
          <cell r="B347" t="str">
            <v>UCOR.00000321.01.04.01</v>
          </cell>
        </row>
        <row r="348">
          <cell r="B348" t="str">
            <v>UCOR.00000321.01.04.02</v>
          </cell>
        </row>
        <row r="349">
          <cell r="B349" t="str">
            <v>UCOR.00000321.01.04.03</v>
          </cell>
        </row>
        <row r="350">
          <cell r="B350" t="str">
            <v>UCOR.00000321.01.04.04</v>
          </cell>
        </row>
        <row r="351">
          <cell r="B351" t="str">
            <v>UCOR.00000322.01.01.01</v>
          </cell>
          <cell r="C351" t="str">
            <v>Oil - Recov. Fuel Adj., Riviera</v>
          </cell>
        </row>
        <row r="352">
          <cell r="B352" t="str">
            <v>UCOR.00000322.01.01.02</v>
          </cell>
          <cell r="C352" t="str">
            <v>Oil - Recov. Fuel Adj., Sanford 907</v>
          </cell>
        </row>
        <row r="353">
          <cell r="B353" t="str">
            <v>UCOR.00000322.01.01.03</v>
          </cell>
          <cell r="C353" t="str">
            <v>Oil - Recov. Fuel Adj., FT Myers CC 922</v>
          </cell>
        </row>
        <row r="354">
          <cell r="B354" t="str">
            <v>UCOR.00000322.01.01.04</v>
          </cell>
          <cell r="C354" t="str">
            <v>Oil - Recov. Fuel Adj., Pt Everg. 920</v>
          </cell>
        </row>
        <row r="355">
          <cell r="B355" t="str">
            <v>UCOR.00000322.01.01.05</v>
          </cell>
          <cell r="C355" t="str">
            <v>Oil - Recov. Fuel Adj., Pt Everg. 924</v>
          </cell>
        </row>
        <row r="356">
          <cell r="B356" t="str">
            <v>UCOR.00000322.01.01.06</v>
          </cell>
          <cell r="C356" t="str">
            <v>Oil - Recov. Fuel Adj., Pt Everg. 912</v>
          </cell>
        </row>
        <row r="357">
          <cell r="B357" t="str">
            <v>UCOR.00000322.01.01.07</v>
          </cell>
          <cell r="C357" t="str">
            <v>Oil - Recov. Fuel Adj., Cape Canaveral</v>
          </cell>
        </row>
        <row r="358">
          <cell r="B358" t="str">
            <v>UCOR.00000322.01.01.08</v>
          </cell>
          <cell r="C358" t="str">
            <v>Oil - Recov. Fuel Adj., PTN Fossil</v>
          </cell>
        </row>
        <row r="359">
          <cell r="B359" t="str">
            <v>UCOR.00000322.01.01.09</v>
          </cell>
          <cell r="C359" t="str">
            <v>Oil - Recov. Fuel Adj., Manatee 917</v>
          </cell>
        </row>
        <row r="360">
          <cell r="B360" t="str">
            <v>UCOR.00000322.01.01.10</v>
          </cell>
          <cell r="C360" t="str">
            <v>Oil - Recov. Fuel Adj., Martin 918</v>
          </cell>
        </row>
        <row r="361">
          <cell r="B361" t="str">
            <v>UCOR.00000322.01.02.01</v>
          </cell>
          <cell r="C361" t="str">
            <v>Oil - Recov. Fuel Adj., Putnam</v>
          </cell>
        </row>
        <row r="362">
          <cell r="B362" t="str">
            <v>UCOR.00000322.01.02.02</v>
          </cell>
          <cell r="C362" t="str">
            <v>Oil - Recov. Fuel Adj., Sanford 916</v>
          </cell>
        </row>
        <row r="363">
          <cell r="B363" t="str">
            <v>UCOR.00000322.01.02.03</v>
          </cell>
          <cell r="C363" t="str">
            <v>Oil - Recov. Fuel Adj., Ft. Laud CC</v>
          </cell>
        </row>
        <row r="364">
          <cell r="B364" t="str">
            <v>UCOR.00000322.01.02.04</v>
          </cell>
          <cell r="C364" t="str">
            <v>Oil - Recov. Fuel Adj., Ft. Laud. GT</v>
          </cell>
        </row>
        <row r="365">
          <cell r="B365" t="str">
            <v>UCOR.00000322.01.02.05</v>
          </cell>
          <cell r="C365" t="str">
            <v>Oil - Recov. Fuel Adj., FT Myers CC</v>
          </cell>
        </row>
        <row r="366">
          <cell r="B366" t="str">
            <v>UCOR.00000322.01.02.06</v>
          </cell>
          <cell r="C366" t="str">
            <v>Oil - Recov. Fuel Adj., FT Myers CC 919</v>
          </cell>
        </row>
        <row r="367">
          <cell r="B367" t="str">
            <v>UCOR.00000322.01.02.07</v>
          </cell>
          <cell r="C367" t="str">
            <v>Oil - Recov. Fuel Adj., FT Myers CC</v>
          </cell>
        </row>
        <row r="368">
          <cell r="B368" t="str">
            <v>UCOR.00000322.01.02.08</v>
          </cell>
          <cell r="C368" t="str">
            <v>Oil - Recov. Fuel Adj., Pt. Everg. 912</v>
          </cell>
        </row>
        <row r="369">
          <cell r="B369" t="str">
            <v>UCOR.00000322.01.02.09</v>
          </cell>
          <cell r="C369" t="str">
            <v>Oil - Recov. Fuel Adj., PTN Unit 5</v>
          </cell>
        </row>
        <row r="370">
          <cell r="B370" t="str">
            <v>UCOR.00000322.01.02.10</v>
          </cell>
          <cell r="C370" t="str">
            <v>Oil - Recov. Fuel Adj., Martin 952</v>
          </cell>
        </row>
        <row r="371">
          <cell r="B371" t="str">
            <v>UCOR.00000322.01.02.11</v>
          </cell>
          <cell r="C371" t="str">
            <v>Oil - Recov. Fuel Adj., Martin 928</v>
          </cell>
        </row>
        <row r="372">
          <cell r="B372" t="str">
            <v>UCOR.00000322.01.02.12</v>
          </cell>
          <cell r="C372" t="str">
            <v>Oil - Recov. Fuel Adj., West County</v>
          </cell>
        </row>
        <row r="373">
          <cell r="B373" t="str">
            <v>UCOR.00000323.01.01.01</v>
          </cell>
          <cell r="C373" t="str">
            <v>Coal Car Depreciation, SJRPP</v>
          </cell>
        </row>
        <row r="374">
          <cell r="B374" t="str">
            <v>UCOR.00000323.01.01.02</v>
          </cell>
          <cell r="C374" t="str">
            <v>Coal Car Depreciation, Scherer</v>
          </cell>
        </row>
        <row r="375">
          <cell r="B375" t="str">
            <v>UCOR.00000323.01.02.01</v>
          </cell>
        </row>
        <row r="376">
          <cell r="B376" t="str">
            <v>UNUC.00000084.01.01.01</v>
          </cell>
          <cell r="C376" t="str">
            <v>(518A) Nuc Fuel Exp-A04</v>
          </cell>
        </row>
        <row r="377">
          <cell r="B377" t="str">
            <v>UNUC.00000085.01.01.01</v>
          </cell>
          <cell r="C377" t="str">
            <v>(518A) Nuc Fuel Exp-A04</v>
          </cell>
        </row>
        <row r="378">
          <cell r="B378" t="str">
            <v>UNUC.00000086.01.01.01</v>
          </cell>
          <cell r="C378" t="str">
            <v>(518A) Nuc Fuel Exp-A04</v>
          </cell>
        </row>
        <row r="379">
          <cell r="B379" t="str">
            <v>UNUC.00000087.01.01.01</v>
          </cell>
          <cell r="C379" t="str">
            <v>(518A) Nuc Fuel Exp-A04</v>
          </cell>
        </row>
        <row r="380">
          <cell r="B380" t="str">
            <v>UNUC.00000580.01.01.01</v>
          </cell>
          <cell r="C380" t="str">
            <v>(518B) NuFuel Exp-DSPL-Fuel</v>
          </cell>
        </row>
        <row r="381">
          <cell r="B381" t="str">
            <v>UNUC.00000581.01.01.01</v>
          </cell>
          <cell r="C381" t="str">
            <v>(518B) NuFuel Exp-DSPL-Fuel</v>
          </cell>
        </row>
        <row r="382">
          <cell r="B382" t="str">
            <v>UNUC.00000582.01.01.01</v>
          </cell>
          <cell r="C382" t="str">
            <v>(518B) NuFuel Exp-DSPL-Fuel</v>
          </cell>
        </row>
        <row r="383">
          <cell r="B383" t="str">
            <v>UNUC.00000583.01.01.01</v>
          </cell>
          <cell r="C383" t="str">
            <v>(518B) NuFuel Exp-DSPL-Fuel</v>
          </cell>
        </row>
        <row r="384">
          <cell r="B384" t="str">
            <v>XAN4100</v>
          </cell>
          <cell r="C384" t="str">
            <v>Interest Rate - Last Day of the Month</v>
          </cell>
        </row>
        <row r="385">
          <cell r="B385" t="str">
            <v>XAN4200</v>
          </cell>
          <cell r="C385" t="str">
            <v>Regulatory Assessment Fee Rate</v>
          </cell>
        </row>
        <row r="386">
          <cell r="B386" t="str">
            <v>XAN4300</v>
          </cell>
          <cell r="C386" t="str">
            <v>Annual Rate of Return for Debt</v>
          </cell>
        </row>
        <row r="387">
          <cell r="B387" t="str">
            <v>XAN4400</v>
          </cell>
          <cell r="C387" t="str">
            <v>Annual Rate of Return for Equity</v>
          </cell>
        </row>
        <row r="388">
          <cell r="B388" t="str">
            <v>XAN4500</v>
          </cell>
          <cell r="C388" t="str">
            <v>Federal Tax Rate</v>
          </cell>
        </row>
        <row r="389">
          <cell r="B389" t="str">
            <v>XAN4600</v>
          </cell>
          <cell r="C389" t="str">
            <v>State Tax Rate</v>
          </cell>
        </row>
        <row r="390">
          <cell r="B390" t="str">
            <v>XAN4700</v>
          </cell>
          <cell r="C390" t="str">
            <v>Interest Rate - First Day of the Month</v>
          </cell>
        </row>
      </sheetData>
      <sheetData sheetId="2">
        <row r="1">
          <cell r="C1" t="str">
            <v>PROJECT_ID</v>
          </cell>
          <cell r="D1" t="str">
            <v>PROJECT_TYPE</v>
          </cell>
          <cell r="E1" t="str">
            <v>CLAUSE_PROGRAM_NAME</v>
          </cell>
          <cell r="F1" t="str">
            <v>ALLOC_CP_FACTOR</v>
          </cell>
          <cell r="G1" t="str">
            <v>ALLOC_GCP_FACTOR</v>
          </cell>
          <cell r="H1" t="str">
            <v>ALLOC_ENGY_FACTOR</v>
          </cell>
          <cell r="I1" t="str">
            <v>PROJ_ALLOC_FACTOR</v>
          </cell>
        </row>
        <row r="2">
          <cell r="C2">
            <v>111</v>
          </cell>
          <cell r="D2" t="str">
            <v>AMORT</v>
          </cell>
          <cell r="E2" t="str">
            <v>Okeelanta Settlement (Fuel Portion)</v>
          </cell>
          <cell r="F2">
            <v>1</v>
          </cell>
          <cell r="G2">
            <v>0</v>
          </cell>
          <cell r="H2">
            <v>0</v>
          </cell>
          <cell r="I2">
            <v>1</v>
          </cell>
        </row>
        <row r="3">
          <cell r="C3">
            <v>4001</v>
          </cell>
          <cell r="D3" t="str">
            <v>CAPITAL</v>
          </cell>
          <cell r="E3" t="str">
            <v>SCHERER COAL CARS</v>
          </cell>
          <cell r="F3">
            <v>1</v>
          </cell>
          <cell r="G3">
            <v>0</v>
          </cell>
          <cell r="H3">
            <v>0</v>
          </cell>
          <cell r="I3">
            <v>1</v>
          </cell>
        </row>
        <row r="4">
          <cell r="C4">
            <v>114</v>
          </cell>
          <cell r="D4" t="str">
            <v>FUEL_COST</v>
          </cell>
          <cell r="E4" t="str">
            <v>Nuclear Fuel Disposal Costs</v>
          </cell>
          <cell r="F4">
            <v>1</v>
          </cell>
          <cell r="G4">
            <v>0</v>
          </cell>
          <cell r="H4">
            <v>0</v>
          </cell>
          <cell r="I4">
            <v>1</v>
          </cell>
        </row>
        <row r="5">
          <cell r="C5">
            <v>115</v>
          </cell>
          <cell r="D5" t="str">
            <v>FUEL_COST</v>
          </cell>
          <cell r="E5" t="str">
            <v>Incremental Hedging Costs</v>
          </cell>
          <cell r="F5">
            <v>1</v>
          </cell>
          <cell r="G5">
            <v>0</v>
          </cell>
          <cell r="H5">
            <v>0</v>
          </cell>
          <cell r="I5">
            <v>1</v>
          </cell>
        </row>
        <row r="6">
          <cell r="C6">
            <v>116</v>
          </cell>
          <cell r="D6" t="str">
            <v>FUEL_COST</v>
          </cell>
          <cell r="E6" t="str">
            <v>Reactive &amp; Voltage Control</v>
          </cell>
          <cell r="F6">
            <v>1</v>
          </cell>
          <cell r="G6">
            <v>0</v>
          </cell>
          <cell r="H6">
            <v>0</v>
          </cell>
          <cell r="I6">
            <v>1</v>
          </cell>
        </row>
        <row r="7">
          <cell r="C7">
            <v>117</v>
          </cell>
          <cell r="D7" t="str">
            <v>FUEL_COST</v>
          </cell>
          <cell r="E7" t="str">
            <v>Inventory Adjustments</v>
          </cell>
          <cell r="F7">
            <v>1</v>
          </cell>
          <cell r="G7">
            <v>0</v>
          </cell>
          <cell r="H7">
            <v>0</v>
          </cell>
          <cell r="I7">
            <v>1</v>
          </cell>
        </row>
        <row r="8">
          <cell r="C8">
            <v>118</v>
          </cell>
          <cell r="D8" t="str">
            <v>FUEL_COST</v>
          </cell>
          <cell r="E8" t="str">
            <v>Non-recoverable oil in Tank Bottom</v>
          </cell>
          <cell r="F8">
            <v>1</v>
          </cell>
          <cell r="G8">
            <v>0</v>
          </cell>
          <cell r="H8">
            <v>0</v>
          </cell>
          <cell r="I8">
            <v>1</v>
          </cell>
        </row>
        <row r="9">
          <cell r="C9">
            <v>119</v>
          </cell>
          <cell r="D9" t="str">
            <v>FUEL_COST</v>
          </cell>
          <cell r="E9" t="str">
            <v>Fuel Cost of Power Sold (schedule A-6)</v>
          </cell>
          <cell r="F9">
            <v>1</v>
          </cell>
          <cell r="G9">
            <v>0</v>
          </cell>
          <cell r="H9">
            <v>0</v>
          </cell>
          <cell r="I9">
            <v>1</v>
          </cell>
        </row>
        <row r="10">
          <cell r="C10">
            <v>120</v>
          </cell>
          <cell r="D10" t="str">
            <v>FUEL_COST</v>
          </cell>
          <cell r="E10" t="str">
            <v>Gains from off-system sales (schedule A-6)</v>
          </cell>
          <cell r="F10">
            <v>1</v>
          </cell>
          <cell r="G10">
            <v>0</v>
          </cell>
          <cell r="H10">
            <v>0</v>
          </cell>
          <cell r="I10">
            <v>1</v>
          </cell>
        </row>
        <row r="11">
          <cell r="C11">
            <v>191</v>
          </cell>
          <cell r="D11" t="str">
            <v>FUEL_COST</v>
          </cell>
          <cell r="E11" t="str">
            <v>FPSC Refund</v>
          </cell>
          <cell r="F11">
            <v>1</v>
          </cell>
          <cell r="G11">
            <v>0</v>
          </cell>
          <cell r="H11">
            <v>0</v>
          </cell>
          <cell r="I11">
            <v>1</v>
          </cell>
        </row>
        <row r="12">
          <cell r="C12">
            <v>122</v>
          </cell>
          <cell r="D12" t="str">
            <v>FUEL_COST</v>
          </cell>
          <cell r="E12" t="str">
            <v>Fuel Cost of System Net Generation (x-Nuclear)</v>
          </cell>
          <cell r="F12">
            <v>1</v>
          </cell>
          <cell r="G12">
            <v>0</v>
          </cell>
          <cell r="H12">
            <v>0</v>
          </cell>
          <cell r="I12">
            <v>1</v>
          </cell>
        </row>
        <row r="13">
          <cell r="C13">
            <v>123</v>
          </cell>
          <cell r="D13" t="str">
            <v>FUEL_COST</v>
          </cell>
          <cell r="E13" t="str">
            <v>Fuel Cost of Purchased Power  (schedule A-7)</v>
          </cell>
          <cell r="F13">
            <v>1</v>
          </cell>
          <cell r="G13">
            <v>0</v>
          </cell>
          <cell r="H13">
            <v>0</v>
          </cell>
          <cell r="I13">
            <v>1</v>
          </cell>
        </row>
        <row r="14">
          <cell r="C14">
            <v>124</v>
          </cell>
          <cell r="D14" t="str">
            <v>FUEL_COST</v>
          </cell>
          <cell r="E14" t="str">
            <v>Energy Cost of Economy Purchases</v>
          </cell>
          <cell r="F14">
            <v>1</v>
          </cell>
          <cell r="G14">
            <v>0</v>
          </cell>
          <cell r="H14">
            <v>0</v>
          </cell>
          <cell r="I14">
            <v>1</v>
          </cell>
        </row>
        <row r="15">
          <cell r="C15">
            <v>125</v>
          </cell>
          <cell r="D15" t="str">
            <v>FUEL_COST</v>
          </cell>
          <cell r="E15" t="str">
            <v>Scherer Coal Car Depreciation</v>
          </cell>
          <cell r="F15">
            <v>1</v>
          </cell>
          <cell r="G15">
            <v>0</v>
          </cell>
          <cell r="H15">
            <v>0</v>
          </cell>
          <cell r="I15">
            <v>1</v>
          </cell>
        </row>
        <row r="16">
          <cell r="C16">
            <v>126</v>
          </cell>
          <cell r="D16" t="str">
            <v>FUEL_COST</v>
          </cell>
          <cell r="E16" t="str">
            <v>DOE D&amp;D Fund Payment</v>
          </cell>
          <cell r="F16">
            <v>1</v>
          </cell>
          <cell r="G16">
            <v>0</v>
          </cell>
          <cell r="H16">
            <v>0</v>
          </cell>
          <cell r="I16">
            <v>1</v>
          </cell>
        </row>
        <row r="17">
          <cell r="C17">
            <v>127</v>
          </cell>
          <cell r="D17" t="str">
            <v>FUEL_COST</v>
          </cell>
          <cell r="E17" t="str">
            <v>Fuel Cost of System Net Generation (Nuclear Only)</v>
          </cell>
          <cell r="F17">
            <v>1</v>
          </cell>
          <cell r="G17">
            <v>0</v>
          </cell>
          <cell r="H17">
            <v>0</v>
          </cell>
          <cell r="I17">
            <v>1</v>
          </cell>
        </row>
        <row r="18">
          <cell r="C18">
            <v>128</v>
          </cell>
          <cell r="D18" t="str">
            <v>FUEL_COST</v>
          </cell>
          <cell r="E18" t="str">
            <v>Okeelanta Settlement (Fuel Portion) Excluding Interest</v>
          </cell>
          <cell r="F18">
            <v>1</v>
          </cell>
          <cell r="G18">
            <v>0</v>
          </cell>
          <cell r="H18">
            <v>0</v>
          </cell>
          <cell r="I18">
            <v>1</v>
          </cell>
        </row>
        <row r="19">
          <cell r="C19">
            <v>129</v>
          </cell>
          <cell r="D19" t="str">
            <v>FUEL_COST</v>
          </cell>
          <cell r="E19" t="str">
            <v>Sales to FKEC &amp; CKW</v>
          </cell>
          <cell r="F19">
            <v>1</v>
          </cell>
          <cell r="G19">
            <v>0</v>
          </cell>
          <cell r="H19">
            <v>0</v>
          </cell>
          <cell r="I19">
            <v>1</v>
          </cell>
        </row>
        <row r="20">
          <cell r="C20">
            <v>151</v>
          </cell>
          <cell r="D20" t="str">
            <v>FUEL_COST</v>
          </cell>
          <cell r="E20" t="str">
            <v>D &amp; D Fund Payments 100% Retail</v>
          </cell>
          <cell r="F20">
            <v>1</v>
          </cell>
          <cell r="G20">
            <v>0</v>
          </cell>
          <cell r="H20">
            <v>0</v>
          </cell>
          <cell r="I20">
            <v>1</v>
          </cell>
        </row>
        <row r="21">
          <cell r="C21">
            <v>152</v>
          </cell>
          <cell r="D21" t="str">
            <v>FUEL_COST</v>
          </cell>
          <cell r="E21" t="str">
            <v>Nuclear Fuel Expense - 100% Retail</v>
          </cell>
          <cell r="F21">
            <v>1</v>
          </cell>
          <cell r="G21">
            <v>0</v>
          </cell>
          <cell r="H21">
            <v>0</v>
          </cell>
          <cell r="I21">
            <v>1</v>
          </cell>
        </row>
        <row r="22">
          <cell r="C22">
            <v>113</v>
          </cell>
          <cell r="D22" t="str">
            <v>FUEL_COST</v>
          </cell>
          <cell r="E22" t="str">
            <v>Scherer Fuel Additives</v>
          </cell>
          <cell r="F22">
            <v>1</v>
          </cell>
          <cell r="G22">
            <v>0</v>
          </cell>
          <cell r="H22">
            <v>0</v>
          </cell>
          <cell r="I22">
            <v>1</v>
          </cell>
        </row>
        <row r="23">
          <cell r="C23">
            <v>112</v>
          </cell>
          <cell r="D23" t="str">
            <v>FUEL_COST</v>
          </cell>
          <cell r="E23" t="str">
            <v>Incremental Hedging Costs</v>
          </cell>
          <cell r="F23">
            <v>1</v>
          </cell>
          <cell r="G23">
            <v>0</v>
          </cell>
          <cell r="H23">
            <v>0</v>
          </cell>
          <cell r="I23">
            <v>1</v>
          </cell>
        </row>
      </sheetData>
      <sheetData sheetId="3">
        <row r="2">
          <cell r="A2">
            <v>2012</v>
          </cell>
          <cell r="B2" t="str">
            <v>AUG</v>
          </cell>
          <cell r="D2" t="str">
            <v>UCOR.00000320.01.02.09</v>
          </cell>
          <cell r="E2">
            <v>20083576.100000001</v>
          </cell>
        </row>
        <row r="3">
          <cell r="A3">
            <v>2012</v>
          </cell>
          <cell r="B3" t="str">
            <v>AUG</v>
          </cell>
          <cell r="D3" t="str">
            <v>UCOR.00000320.01.02.10</v>
          </cell>
          <cell r="E3">
            <v>63649.760000000002</v>
          </cell>
        </row>
        <row r="4">
          <cell r="A4">
            <v>2012</v>
          </cell>
          <cell r="B4" t="str">
            <v>AUG</v>
          </cell>
          <cell r="D4" t="str">
            <v>UCOR.00000320.01.03.01</v>
          </cell>
          <cell r="E4">
            <v>5238835.97</v>
          </cell>
        </row>
        <row r="5">
          <cell r="A5">
            <v>2012</v>
          </cell>
          <cell r="B5" t="str">
            <v>AUG</v>
          </cell>
          <cell r="D5" t="str">
            <v>UCOR.00000320.01.03.02</v>
          </cell>
          <cell r="E5">
            <v>9664058.0500000007</v>
          </cell>
        </row>
        <row r="6">
          <cell r="A6">
            <v>2012</v>
          </cell>
          <cell r="B6" t="str">
            <v>AUG</v>
          </cell>
          <cell r="D6" t="str">
            <v>UCOR.00000320.01.04.04</v>
          </cell>
          <cell r="E6">
            <v>77244.429999999993</v>
          </cell>
        </row>
        <row r="7">
          <cell r="A7">
            <v>2012</v>
          </cell>
          <cell r="B7" t="str">
            <v>AUG</v>
          </cell>
          <cell r="D7" t="str">
            <v>UCOR.00000320.01.06.04</v>
          </cell>
          <cell r="E7">
            <v>10310.040000000001</v>
          </cell>
        </row>
        <row r="8">
          <cell r="A8">
            <v>2012</v>
          </cell>
          <cell r="B8" t="str">
            <v>AUG</v>
          </cell>
          <cell r="D8" t="str">
            <v>UCOR.00000320.01.06.06</v>
          </cell>
          <cell r="E8">
            <v>55057.42</v>
          </cell>
        </row>
        <row r="9">
          <cell r="A9">
            <v>2012</v>
          </cell>
          <cell r="B9" t="str">
            <v>AUG</v>
          </cell>
          <cell r="D9" t="str">
            <v>UCOR.00000320.01.06.07</v>
          </cell>
          <cell r="E9">
            <v>13326</v>
          </cell>
        </row>
        <row r="10">
          <cell r="A10">
            <v>2012</v>
          </cell>
          <cell r="B10" t="str">
            <v>AUG</v>
          </cell>
          <cell r="D10" t="str">
            <v>UCOR.00000320.01.06.09</v>
          </cell>
          <cell r="E10">
            <v>128677.69</v>
          </cell>
        </row>
        <row r="11">
          <cell r="A11">
            <v>2012</v>
          </cell>
          <cell r="B11" t="str">
            <v>AUG</v>
          </cell>
          <cell r="D11" t="str">
            <v>UCOR.00000320.01.06.10</v>
          </cell>
          <cell r="E11">
            <v>25501</v>
          </cell>
        </row>
        <row r="12">
          <cell r="A12">
            <v>2012</v>
          </cell>
          <cell r="B12" t="str">
            <v>AUG</v>
          </cell>
          <cell r="D12" t="str">
            <v>UCOR.00000320.01.06.12</v>
          </cell>
          <cell r="E12">
            <v>-74.819999999999993</v>
          </cell>
        </row>
        <row r="13">
          <cell r="A13">
            <v>2012</v>
          </cell>
          <cell r="B13" t="str">
            <v>AUG</v>
          </cell>
          <cell r="D13" t="str">
            <v>UCOR.00000320.01.06.13</v>
          </cell>
          <cell r="E13">
            <v>3192.86</v>
          </cell>
        </row>
        <row r="14">
          <cell r="A14">
            <v>2012</v>
          </cell>
          <cell r="B14" t="str">
            <v>AUG</v>
          </cell>
          <cell r="D14" t="str">
            <v>UCOR.00000320.01.07.01</v>
          </cell>
          <cell r="E14">
            <v>5964287.2800000003</v>
          </cell>
        </row>
        <row r="15">
          <cell r="A15">
            <v>2012</v>
          </cell>
          <cell r="B15" t="str">
            <v>AUG</v>
          </cell>
          <cell r="D15" t="str">
            <v>UCOR.00000320.01.07.02</v>
          </cell>
          <cell r="E15">
            <v>37982687.979999997</v>
          </cell>
        </row>
        <row r="16">
          <cell r="A16">
            <v>2012</v>
          </cell>
          <cell r="B16" t="str">
            <v>AUG</v>
          </cell>
          <cell r="D16" t="str">
            <v>UCOR.00000320.01.07.04</v>
          </cell>
          <cell r="E16">
            <v>20744306.079999998</v>
          </cell>
        </row>
        <row r="17">
          <cell r="A17">
            <v>2012</v>
          </cell>
          <cell r="B17" t="str">
            <v>AUG</v>
          </cell>
          <cell r="D17" t="str">
            <v>UCOR.00000320.01.07.05</v>
          </cell>
          <cell r="E17">
            <v>935998.97</v>
          </cell>
        </row>
        <row r="18">
          <cell r="A18">
            <v>2012</v>
          </cell>
          <cell r="B18" t="str">
            <v>AUG</v>
          </cell>
          <cell r="D18" t="str">
            <v>UCOR.00000320.01.07.07</v>
          </cell>
          <cell r="E18">
            <v>2758026.52</v>
          </cell>
        </row>
        <row r="19">
          <cell r="A19">
            <v>2012</v>
          </cell>
          <cell r="B19" t="str">
            <v>AUG</v>
          </cell>
          <cell r="D19" t="str">
            <v>UCOR.00000320.01.07.11</v>
          </cell>
          <cell r="E19">
            <v>22129353.420000002</v>
          </cell>
        </row>
        <row r="20">
          <cell r="A20">
            <v>2012</v>
          </cell>
          <cell r="B20" t="str">
            <v>AUG</v>
          </cell>
          <cell r="D20" t="str">
            <v>UCOR.00000320.01.07.12</v>
          </cell>
          <cell r="E20">
            <v>22626138.25</v>
          </cell>
        </row>
        <row r="21">
          <cell r="A21">
            <v>2012</v>
          </cell>
          <cell r="B21" t="str">
            <v>AUG</v>
          </cell>
          <cell r="D21" t="str">
            <v>UCOR.00000320.01.07.13</v>
          </cell>
          <cell r="E21">
            <v>22236239.210000001</v>
          </cell>
        </row>
        <row r="22">
          <cell r="A22">
            <v>2012</v>
          </cell>
          <cell r="B22" t="str">
            <v>AUG</v>
          </cell>
          <cell r="D22" t="str">
            <v>UCOR.00000320.01.07.14</v>
          </cell>
          <cell r="E22">
            <v>21458610.510000002</v>
          </cell>
        </row>
        <row r="23">
          <cell r="A23">
            <v>2012</v>
          </cell>
          <cell r="B23" t="str">
            <v>AUG</v>
          </cell>
          <cell r="D23" t="str">
            <v>UCOR.00000320.01.07.15</v>
          </cell>
          <cell r="E23">
            <v>67588972.75</v>
          </cell>
        </row>
        <row r="24">
          <cell r="A24">
            <v>2012</v>
          </cell>
          <cell r="B24" t="str">
            <v>AUG</v>
          </cell>
          <cell r="D24" t="str">
            <v>UCOR.00000320.01.07.16</v>
          </cell>
          <cell r="E24">
            <v>3028.21</v>
          </cell>
        </row>
        <row r="25">
          <cell r="A25">
            <v>2012</v>
          </cell>
          <cell r="B25" t="str">
            <v>AUG</v>
          </cell>
          <cell r="D25" t="str">
            <v>UCOR.00000320.01.07.17</v>
          </cell>
          <cell r="E25">
            <v>29911438.699999999</v>
          </cell>
        </row>
        <row r="26">
          <cell r="A26">
            <v>2012</v>
          </cell>
          <cell r="B26" t="str">
            <v>AUG</v>
          </cell>
          <cell r="D26" t="str">
            <v>UCOR.00000323.01.02.01</v>
          </cell>
          <cell r="E26">
            <v>113410.55</v>
          </cell>
        </row>
        <row r="27">
          <cell r="A27">
            <v>2012</v>
          </cell>
          <cell r="B27" t="str">
            <v>AUG</v>
          </cell>
          <cell r="D27" t="str">
            <v>UCOR.00000301.01.04.01</v>
          </cell>
          <cell r="E27">
            <v>8269628.25</v>
          </cell>
        </row>
        <row r="28">
          <cell r="A28">
            <v>2012</v>
          </cell>
          <cell r="B28" t="str">
            <v>AUG</v>
          </cell>
          <cell r="D28" t="str">
            <v>UCOR.00000305.01.08.01</v>
          </cell>
          <cell r="E28">
            <v>20280395.780000001</v>
          </cell>
        </row>
        <row r="29">
          <cell r="A29">
            <v>2012</v>
          </cell>
          <cell r="B29" t="str">
            <v>AUG</v>
          </cell>
          <cell r="D29" t="str">
            <v>UCOR.00000305.01.08.02</v>
          </cell>
          <cell r="E29">
            <v>1901241.27</v>
          </cell>
        </row>
        <row r="30">
          <cell r="A30">
            <v>2012</v>
          </cell>
          <cell r="B30" t="str">
            <v>AUG</v>
          </cell>
          <cell r="D30" t="str">
            <v>UCOR.00000305.01.09.01</v>
          </cell>
          <cell r="E30">
            <v>9905882.8699999992</v>
          </cell>
        </row>
        <row r="31">
          <cell r="A31">
            <v>2012</v>
          </cell>
          <cell r="B31" t="str">
            <v>AUG</v>
          </cell>
          <cell r="D31" t="str">
            <v>UCOR.00000305.01.09.02</v>
          </cell>
          <cell r="E31">
            <v>57183.6</v>
          </cell>
        </row>
        <row r="32">
          <cell r="A32">
            <v>2012</v>
          </cell>
          <cell r="B32" t="str">
            <v>AUG</v>
          </cell>
          <cell r="D32" t="str">
            <v>UNUC.00000084.01.01.01</v>
          </cell>
          <cell r="E32">
            <v>4733500.3</v>
          </cell>
        </row>
        <row r="33">
          <cell r="A33">
            <v>2012</v>
          </cell>
          <cell r="B33" t="str">
            <v>AUG</v>
          </cell>
          <cell r="D33" t="str">
            <v>UNUC.00000085.01.01.01</v>
          </cell>
          <cell r="E33">
            <v>247210.08</v>
          </cell>
        </row>
        <row r="34">
          <cell r="A34">
            <v>2012</v>
          </cell>
          <cell r="B34" t="str">
            <v>AUG</v>
          </cell>
          <cell r="D34" t="str">
            <v>UNUC.00000087.01.01.01</v>
          </cell>
          <cell r="E34">
            <v>3192637.32</v>
          </cell>
        </row>
        <row r="35">
          <cell r="A35">
            <v>2012</v>
          </cell>
          <cell r="B35" t="str">
            <v>AUG</v>
          </cell>
          <cell r="D35" t="str">
            <v>PIF4FEE</v>
          </cell>
          <cell r="E35">
            <v>4731.4432800000004</v>
          </cell>
        </row>
        <row r="36">
          <cell r="A36">
            <v>2012</v>
          </cell>
          <cell r="B36" t="str">
            <v>AUG</v>
          </cell>
          <cell r="D36" t="str">
            <v>GRT4FEE</v>
          </cell>
          <cell r="E36">
            <v>0</v>
          </cell>
        </row>
        <row r="37">
          <cell r="A37">
            <v>2012</v>
          </cell>
          <cell r="B37" t="str">
            <v>AUG</v>
          </cell>
          <cell r="D37" t="str">
            <v>REV4MON</v>
          </cell>
          <cell r="E37">
            <v>374088742.53429198</v>
          </cell>
        </row>
        <row r="38">
          <cell r="A38">
            <v>2012</v>
          </cell>
          <cell r="B38" t="str">
            <v>AUG</v>
          </cell>
          <cell r="D38" t="str">
            <v>RAF4FEE</v>
          </cell>
          <cell r="E38">
            <v>273042.51264720003</v>
          </cell>
        </row>
        <row r="39">
          <cell r="A39">
            <v>2012</v>
          </cell>
          <cell r="B39" t="str">
            <v>AUG</v>
          </cell>
          <cell r="D39" t="str">
            <v>REV4NET</v>
          </cell>
          <cell r="E39">
            <v>378952669.497352</v>
          </cell>
        </row>
        <row r="40">
          <cell r="A40">
            <v>2012</v>
          </cell>
          <cell r="B40" t="str">
            <v>AUG</v>
          </cell>
          <cell r="D40" t="str">
            <v>AM64111</v>
          </cell>
          <cell r="E40">
            <v>1.5E-3</v>
          </cell>
        </row>
        <row r="41">
          <cell r="A41">
            <v>2012</v>
          </cell>
          <cell r="B41" t="str">
            <v>AUG</v>
          </cell>
          <cell r="D41" t="str">
            <v>AMA4111</v>
          </cell>
          <cell r="E41">
            <v>0</v>
          </cell>
        </row>
        <row r="42">
          <cell r="A42">
            <v>2012</v>
          </cell>
          <cell r="B42" t="str">
            <v>AUG</v>
          </cell>
          <cell r="D42" t="str">
            <v>AM24111</v>
          </cell>
          <cell r="E42">
            <v>0</v>
          </cell>
        </row>
        <row r="43">
          <cell r="A43">
            <v>2012</v>
          </cell>
          <cell r="B43" t="str">
            <v>AUG</v>
          </cell>
          <cell r="D43" t="str">
            <v>AMB4111</v>
          </cell>
          <cell r="E43">
            <v>0.98076949999999996</v>
          </cell>
        </row>
        <row r="44">
          <cell r="A44">
            <v>2012</v>
          </cell>
          <cell r="B44" t="str">
            <v>AUG</v>
          </cell>
          <cell r="D44" t="str">
            <v>4404840</v>
          </cell>
          <cell r="E44">
            <v>1341206.19</v>
          </cell>
        </row>
        <row r="45">
          <cell r="A45">
            <v>2012</v>
          </cell>
          <cell r="B45" t="str">
            <v>AUG</v>
          </cell>
          <cell r="D45" t="str">
            <v>4404940</v>
          </cell>
          <cell r="E45">
            <v>988500.94</v>
          </cell>
        </row>
        <row r="46">
          <cell r="A46">
            <v>2012</v>
          </cell>
          <cell r="B46" t="str">
            <v>AUG</v>
          </cell>
          <cell r="D46" t="str">
            <v>4404810</v>
          </cell>
          <cell r="E46">
            <v>0</v>
          </cell>
        </row>
        <row r="47">
          <cell r="A47">
            <v>2012</v>
          </cell>
          <cell r="B47" t="str">
            <v>AUG</v>
          </cell>
          <cell r="D47" t="str">
            <v>4404840</v>
          </cell>
          <cell r="E47">
            <v>-155742.01999999999</v>
          </cell>
        </row>
        <row r="48">
          <cell r="A48">
            <v>2012</v>
          </cell>
          <cell r="B48" t="str">
            <v>AUG</v>
          </cell>
          <cell r="D48" t="str">
            <v>KWH4000</v>
          </cell>
          <cell r="E48">
            <v>10258713687</v>
          </cell>
        </row>
        <row r="49">
          <cell r="A49">
            <v>2012</v>
          </cell>
          <cell r="B49" t="str">
            <v>AUG</v>
          </cell>
          <cell r="D49" t="str">
            <v>KWH4940</v>
          </cell>
          <cell r="E49">
            <v>88049119</v>
          </cell>
        </row>
        <row r="50">
          <cell r="A50">
            <v>2012</v>
          </cell>
          <cell r="B50" t="str">
            <v>AUG</v>
          </cell>
          <cell r="D50" t="str">
            <v>4404000</v>
          </cell>
          <cell r="E50">
            <v>327785249.22000003</v>
          </cell>
        </row>
        <row r="51">
          <cell r="A51">
            <v>2012</v>
          </cell>
          <cell r="B51" t="str">
            <v>AUG</v>
          </cell>
          <cell r="D51" t="str">
            <v>4404940</v>
          </cell>
          <cell r="E51">
            <v>0</v>
          </cell>
        </row>
        <row r="52">
          <cell r="A52">
            <v>2012</v>
          </cell>
          <cell r="B52" t="str">
            <v>AUG</v>
          </cell>
          <cell r="D52" t="str">
            <v>4404000</v>
          </cell>
          <cell r="E52">
            <v>0</v>
          </cell>
        </row>
        <row r="53">
          <cell r="A53">
            <v>2012</v>
          </cell>
          <cell r="B53" t="str">
            <v>AUG</v>
          </cell>
          <cell r="D53" t="str">
            <v>4404000</v>
          </cell>
          <cell r="E53">
            <v>22735024.440000001</v>
          </cell>
        </row>
        <row r="54">
          <cell r="A54">
            <v>2012</v>
          </cell>
          <cell r="B54" t="str">
            <v>AUG</v>
          </cell>
          <cell r="D54" t="str">
            <v>4404810</v>
          </cell>
          <cell r="E54">
            <v>357550.2</v>
          </cell>
        </row>
        <row r="55">
          <cell r="A55">
            <v>2012</v>
          </cell>
          <cell r="B55" t="str">
            <v>AUG</v>
          </cell>
          <cell r="D55" t="str">
            <v>KWH4840</v>
          </cell>
          <cell r="E55">
            <v>113099623</v>
          </cell>
        </row>
        <row r="56">
          <cell r="A56">
            <v>2012</v>
          </cell>
          <cell r="B56" t="str">
            <v>AUG</v>
          </cell>
          <cell r="D56" t="str">
            <v>4404810</v>
          </cell>
          <cell r="E56">
            <v>0</v>
          </cell>
        </row>
        <row r="57">
          <cell r="A57">
            <v>2012</v>
          </cell>
          <cell r="B57" t="str">
            <v>AUG</v>
          </cell>
          <cell r="D57" t="str">
            <v>4404000</v>
          </cell>
          <cell r="E57">
            <v>28705438.350000001</v>
          </cell>
        </row>
        <row r="58">
          <cell r="A58">
            <v>2012</v>
          </cell>
          <cell r="B58" t="str">
            <v>AUG</v>
          </cell>
          <cell r="D58" t="str">
            <v>4404000</v>
          </cell>
          <cell r="E58">
            <v>0</v>
          </cell>
        </row>
        <row r="59">
          <cell r="A59">
            <v>2012</v>
          </cell>
          <cell r="B59" t="str">
            <v>AUG</v>
          </cell>
          <cell r="D59" t="str">
            <v>4404840</v>
          </cell>
          <cell r="E59">
            <v>0</v>
          </cell>
        </row>
        <row r="60">
          <cell r="A60">
            <v>2012</v>
          </cell>
          <cell r="B60" t="str">
            <v>AUG</v>
          </cell>
          <cell r="D60" t="str">
            <v>4404940</v>
          </cell>
          <cell r="E60">
            <v>0</v>
          </cell>
        </row>
        <row r="61">
          <cell r="A61">
            <v>2012</v>
          </cell>
          <cell r="B61" t="str">
            <v>AUG</v>
          </cell>
          <cell r="D61" t="str">
            <v>4404810</v>
          </cell>
          <cell r="E61">
            <v>-50851.839999999997</v>
          </cell>
        </row>
        <row r="62">
          <cell r="A62">
            <v>2012</v>
          </cell>
          <cell r="B62" t="str">
            <v>AUG</v>
          </cell>
          <cell r="D62" t="str">
            <v>KWH4810</v>
          </cell>
          <cell r="E62">
            <v>22140000</v>
          </cell>
        </row>
        <row r="63">
          <cell r="A63">
            <v>2012</v>
          </cell>
          <cell r="B63" t="str">
            <v>AUG</v>
          </cell>
          <cell r="D63" t="str">
            <v>4404810</v>
          </cell>
          <cell r="E63">
            <v>541854.9</v>
          </cell>
        </row>
        <row r="64">
          <cell r="A64">
            <v>2012</v>
          </cell>
          <cell r="B64" t="str">
            <v>AUG</v>
          </cell>
          <cell r="D64" t="str">
            <v>4404840</v>
          </cell>
          <cell r="E64">
            <v>2529243.36</v>
          </cell>
        </row>
        <row r="65">
          <cell r="A65">
            <v>2012</v>
          </cell>
          <cell r="B65" t="str">
            <v>AUG</v>
          </cell>
          <cell r="D65" t="str">
            <v>4404940</v>
          </cell>
          <cell r="E65">
            <v>2019600.28</v>
          </cell>
        </row>
        <row r="66">
          <cell r="A66">
            <v>2012</v>
          </cell>
          <cell r="B66" t="str">
            <v>AUG</v>
          </cell>
          <cell r="D66" t="str">
            <v>4404840</v>
          </cell>
          <cell r="E66">
            <v>0</v>
          </cell>
        </row>
        <row r="67">
          <cell r="A67">
            <v>2012</v>
          </cell>
          <cell r="B67" t="str">
            <v>AUG</v>
          </cell>
          <cell r="D67" t="str">
            <v>4404940</v>
          </cell>
          <cell r="E67">
            <v>-83634.27</v>
          </cell>
        </row>
        <row r="68">
          <cell r="A68">
            <v>2012</v>
          </cell>
          <cell r="B68" t="str">
            <v>AUG</v>
          </cell>
          <cell r="D68" t="str">
            <v>CI74001</v>
          </cell>
          <cell r="E68">
            <v>0</v>
          </cell>
        </row>
        <row r="69">
          <cell r="A69">
            <v>2012</v>
          </cell>
          <cell r="B69" t="str">
            <v>AUG</v>
          </cell>
          <cell r="D69" t="str">
            <v>CI94001</v>
          </cell>
          <cell r="E69">
            <v>0</v>
          </cell>
        </row>
        <row r="70">
          <cell r="A70">
            <v>2012</v>
          </cell>
          <cell r="B70" t="str">
            <v>AUG</v>
          </cell>
          <cell r="D70" t="str">
            <v>CI14001</v>
          </cell>
          <cell r="E70">
            <v>0</v>
          </cell>
        </row>
        <row r="71">
          <cell r="A71">
            <v>2012</v>
          </cell>
          <cell r="B71" t="str">
            <v>AUG</v>
          </cell>
          <cell r="D71" t="str">
            <v>CI84001</v>
          </cell>
          <cell r="E71">
            <v>0</v>
          </cell>
        </row>
        <row r="72">
          <cell r="A72">
            <v>2012</v>
          </cell>
          <cell r="B72" t="str">
            <v>AUG</v>
          </cell>
          <cell r="D72" t="str">
            <v>CIA4001</v>
          </cell>
          <cell r="E72">
            <v>0</v>
          </cell>
        </row>
        <row r="73">
          <cell r="A73">
            <v>2012</v>
          </cell>
          <cell r="B73" t="str">
            <v>AUG</v>
          </cell>
          <cell r="D73" t="str">
            <v>CIB4001</v>
          </cell>
          <cell r="E73">
            <v>0</v>
          </cell>
        </row>
        <row r="74">
          <cell r="A74">
            <v>2012</v>
          </cell>
          <cell r="B74" t="str">
            <v>AUG</v>
          </cell>
          <cell r="D74" t="str">
            <v>CIC4001</v>
          </cell>
          <cell r="E74">
            <v>0</v>
          </cell>
        </row>
        <row r="75">
          <cell r="A75">
            <v>2012</v>
          </cell>
          <cell r="B75" t="str">
            <v>AUG</v>
          </cell>
          <cell r="D75" t="str">
            <v>UNUC.00000580.01.01.01</v>
          </cell>
          <cell r="E75">
            <v>683916.59</v>
          </cell>
        </row>
        <row r="76">
          <cell r="A76">
            <v>2012</v>
          </cell>
          <cell r="B76" t="str">
            <v>AUG</v>
          </cell>
          <cell r="D76" t="str">
            <v>UNUC.00000581.01.01.01</v>
          </cell>
          <cell r="E76">
            <v>48592.57</v>
          </cell>
        </row>
        <row r="77">
          <cell r="A77">
            <v>2012</v>
          </cell>
          <cell r="B77" t="str">
            <v>AUG</v>
          </cell>
          <cell r="D77" t="str">
            <v>UNUC.00000583.01.01.01</v>
          </cell>
          <cell r="E77">
            <v>485641.02</v>
          </cell>
        </row>
        <row r="78">
          <cell r="A78">
            <v>2012</v>
          </cell>
          <cell r="B78" t="str">
            <v>AUG</v>
          </cell>
          <cell r="D78" t="str">
            <v>6350000933</v>
          </cell>
          <cell r="E78">
            <v>60907.839999999997</v>
          </cell>
        </row>
        <row r="79">
          <cell r="A79">
            <v>2012</v>
          </cell>
          <cell r="B79" t="str">
            <v>AUG</v>
          </cell>
          <cell r="D79" t="str">
            <v>6350000934</v>
          </cell>
          <cell r="E79">
            <v>10100.450000000001</v>
          </cell>
        </row>
        <row r="80">
          <cell r="A80">
            <v>2012</v>
          </cell>
          <cell r="B80" t="str">
            <v>AUG</v>
          </cell>
          <cell r="D80" t="str">
            <v>6350000935</v>
          </cell>
          <cell r="E80">
            <v>-41310.050000000003</v>
          </cell>
        </row>
        <row r="81">
          <cell r="A81">
            <v>2012</v>
          </cell>
          <cell r="B81" t="str">
            <v>AUG</v>
          </cell>
          <cell r="D81" t="str">
            <v>UCOR.00000321.01.01.07</v>
          </cell>
          <cell r="E81">
            <v>-59475</v>
          </cell>
        </row>
        <row r="82">
          <cell r="A82">
            <v>2012</v>
          </cell>
          <cell r="B82" t="str">
            <v>AUG</v>
          </cell>
          <cell r="D82" t="str">
            <v>UCOR.00000321.01.01.09</v>
          </cell>
          <cell r="E82">
            <v>-103117.56</v>
          </cell>
        </row>
        <row r="83">
          <cell r="A83">
            <v>2012</v>
          </cell>
          <cell r="B83" t="str">
            <v>AUG</v>
          </cell>
          <cell r="D83" t="str">
            <v>UCOR.00000321.01.01.10</v>
          </cell>
          <cell r="E83">
            <v>-52209.15</v>
          </cell>
        </row>
        <row r="84">
          <cell r="A84">
            <v>2012</v>
          </cell>
          <cell r="B84" t="str">
            <v>AUG</v>
          </cell>
          <cell r="D84" t="str">
            <v>UCOR.00000321.01.01.12</v>
          </cell>
          <cell r="E84">
            <v>-49988.82</v>
          </cell>
        </row>
        <row r="85">
          <cell r="A85">
            <v>2012</v>
          </cell>
          <cell r="B85" t="str">
            <v>AUG</v>
          </cell>
          <cell r="D85" t="str">
            <v>UCOR.00000321.01.03.02</v>
          </cell>
          <cell r="E85">
            <v>20413.45</v>
          </cell>
        </row>
        <row r="86">
          <cell r="A86">
            <v>2012</v>
          </cell>
          <cell r="B86" t="str">
            <v>AUG</v>
          </cell>
          <cell r="D86" t="str">
            <v>UCOR.00000321.01.03.03</v>
          </cell>
          <cell r="E86">
            <v>1627.9</v>
          </cell>
        </row>
        <row r="87">
          <cell r="A87">
            <v>2012</v>
          </cell>
          <cell r="B87" t="str">
            <v>AUG</v>
          </cell>
          <cell r="D87" t="str">
            <v>UCOR.00000321.01.03.04</v>
          </cell>
          <cell r="E87">
            <v>15663.89</v>
          </cell>
        </row>
        <row r="88">
          <cell r="A88">
            <v>2012</v>
          </cell>
          <cell r="B88" t="str">
            <v>AUG</v>
          </cell>
          <cell r="D88" t="str">
            <v>UCOR.00000321.01.03.05</v>
          </cell>
          <cell r="E88">
            <v>880.79</v>
          </cell>
        </row>
        <row r="89">
          <cell r="A89">
            <v>2012</v>
          </cell>
          <cell r="B89" t="str">
            <v>AUG</v>
          </cell>
          <cell r="D89" t="str">
            <v>UCOR.00000321.01.03.06</v>
          </cell>
          <cell r="E89">
            <v>-30753.77</v>
          </cell>
        </row>
        <row r="90">
          <cell r="A90">
            <v>2012</v>
          </cell>
          <cell r="B90" t="str">
            <v>AUG</v>
          </cell>
          <cell r="D90" t="str">
            <v>UCOR.00000321.01.03.07</v>
          </cell>
          <cell r="E90">
            <v>-8674.52</v>
          </cell>
        </row>
        <row r="91">
          <cell r="A91">
            <v>2012</v>
          </cell>
          <cell r="B91" t="str">
            <v>AUG</v>
          </cell>
          <cell r="D91" t="str">
            <v>UCOR.00000321.01.03.11</v>
          </cell>
          <cell r="E91">
            <v>-8213.15</v>
          </cell>
        </row>
        <row r="92">
          <cell r="A92">
            <v>2012</v>
          </cell>
          <cell r="B92" t="str">
            <v>AUG</v>
          </cell>
          <cell r="D92" t="str">
            <v>UCOR.00000322.01.01.02</v>
          </cell>
          <cell r="E92">
            <v>-115211.04</v>
          </cell>
        </row>
        <row r="93">
          <cell r="A93">
            <v>2012</v>
          </cell>
          <cell r="B93" t="str">
            <v>AUG</v>
          </cell>
          <cell r="D93" t="str">
            <v>6350000864</v>
          </cell>
          <cell r="E93">
            <v>-377928.45</v>
          </cell>
        </row>
        <row r="94">
          <cell r="A94">
            <v>2012</v>
          </cell>
          <cell r="B94" t="str">
            <v>AUG</v>
          </cell>
          <cell r="D94" t="str">
            <v>6350000865</v>
          </cell>
          <cell r="E94">
            <v>-19618.46</v>
          </cell>
        </row>
        <row r="95">
          <cell r="A95">
            <v>2012</v>
          </cell>
          <cell r="B95" t="str">
            <v>AUG</v>
          </cell>
          <cell r="D95" t="str">
            <v>UCOR.00000301.01.02.01</v>
          </cell>
          <cell r="E95">
            <v>16215742.15</v>
          </cell>
        </row>
        <row r="96">
          <cell r="A96">
            <v>2012</v>
          </cell>
          <cell r="B96" t="str">
            <v>AUG</v>
          </cell>
          <cell r="D96" t="str">
            <v>UCOR.00000320.01.01.05</v>
          </cell>
          <cell r="E96">
            <v>2946345.69</v>
          </cell>
        </row>
        <row r="97">
          <cell r="A97">
            <v>2012</v>
          </cell>
          <cell r="B97" t="str">
            <v>AUG</v>
          </cell>
          <cell r="D97" t="str">
            <v>UCOR.00000320.01.01.07</v>
          </cell>
          <cell r="E97">
            <v>2572720.9700000002</v>
          </cell>
        </row>
        <row r="98">
          <cell r="A98">
            <v>2012</v>
          </cell>
          <cell r="B98" t="str">
            <v>AUG</v>
          </cell>
          <cell r="D98" t="str">
            <v>UCOR.00000320.01.01.08</v>
          </cell>
          <cell r="E98">
            <v>5567824.4000000004</v>
          </cell>
        </row>
        <row r="99">
          <cell r="A99">
            <v>2012</v>
          </cell>
          <cell r="B99" t="str">
            <v>AUG</v>
          </cell>
          <cell r="D99" t="str">
            <v>UCOR.00000320.01.01.09</v>
          </cell>
          <cell r="E99">
            <v>951070.96</v>
          </cell>
        </row>
        <row r="100">
          <cell r="A100">
            <v>2012</v>
          </cell>
          <cell r="B100" t="str">
            <v>AUG</v>
          </cell>
          <cell r="D100" t="str">
            <v>UCOR.00000320.01.02.05</v>
          </cell>
          <cell r="E100">
            <v>8402604.6400000006</v>
          </cell>
        </row>
        <row r="101">
          <cell r="A101">
            <v>2012</v>
          </cell>
          <cell r="B101" t="str">
            <v>AUG</v>
          </cell>
          <cell r="D101" t="str">
            <v>UCOR.00000320.01.02.07</v>
          </cell>
          <cell r="E101">
            <v>4696684.74</v>
          </cell>
        </row>
        <row r="102">
          <cell r="A102">
            <v>2012</v>
          </cell>
          <cell r="B102" t="str">
            <v>AUG</v>
          </cell>
          <cell r="D102" t="str">
            <v>UCOR.00000320.01.02.08</v>
          </cell>
          <cell r="E102">
            <v>18039432.039999999</v>
          </cell>
        </row>
        <row r="103">
          <cell r="A103">
            <v>2012</v>
          </cell>
          <cell r="B103" t="str">
            <v>AUG</v>
          </cell>
          <cell r="D103" t="str">
            <v>FC24127</v>
          </cell>
          <cell r="E103">
            <v>0.98076949999999996</v>
          </cell>
        </row>
        <row r="104">
          <cell r="A104">
            <v>2012</v>
          </cell>
          <cell r="B104" t="str">
            <v>AUG</v>
          </cell>
          <cell r="D104" t="str">
            <v>FC14114</v>
          </cell>
          <cell r="E104">
            <v>1218150.18</v>
          </cell>
        </row>
        <row r="105">
          <cell r="A105">
            <v>2012</v>
          </cell>
          <cell r="B105" t="str">
            <v>AUG</v>
          </cell>
          <cell r="D105" t="str">
            <v>FC14122</v>
          </cell>
          <cell r="E105">
            <v>332992536.37</v>
          </cell>
        </row>
        <row r="106">
          <cell r="A106">
            <v>2012</v>
          </cell>
          <cell r="B106" t="str">
            <v>AUG</v>
          </cell>
          <cell r="D106" t="str">
            <v>FC34121</v>
          </cell>
          <cell r="E106">
            <v>15903905.3205844</v>
          </cell>
        </row>
        <row r="107">
          <cell r="A107">
            <v>2012</v>
          </cell>
          <cell r="B107" t="str">
            <v>AUG</v>
          </cell>
          <cell r="D107" t="str">
            <v>FC24117</v>
          </cell>
          <cell r="E107">
            <v>0.98076949999999996</v>
          </cell>
        </row>
        <row r="108">
          <cell r="A108">
            <v>2012</v>
          </cell>
          <cell r="B108" t="str">
            <v>AUG</v>
          </cell>
          <cell r="D108" t="str">
            <v>FC34117</v>
          </cell>
          <cell r="E108">
            <v>-7154220.6560185496</v>
          </cell>
        </row>
        <row r="109">
          <cell r="A109">
            <v>2012</v>
          </cell>
          <cell r="B109" t="str">
            <v>AUG</v>
          </cell>
          <cell r="D109" t="str">
            <v>FC34118</v>
          </cell>
          <cell r="E109">
            <v>-112995.47409528001</v>
          </cell>
        </row>
        <row r="110">
          <cell r="A110">
            <v>2012</v>
          </cell>
          <cell r="B110" t="str">
            <v>AUG</v>
          </cell>
          <cell r="D110" t="str">
            <v>EXP4TOT</v>
          </cell>
          <cell r="E110">
            <v>383182316.40293902</v>
          </cell>
        </row>
        <row r="111">
          <cell r="A111">
            <v>2012</v>
          </cell>
          <cell r="B111" t="str">
            <v>AUG</v>
          </cell>
          <cell r="D111" t="str">
            <v>LIN4LOS</v>
          </cell>
          <cell r="E111">
            <v>325428.354840883</v>
          </cell>
        </row>
        <row r="112">
          <cell r="A112">
            <v>2012</v>
          </cell>
          <cell r="B112" t="str">
            <v>AUG</v>
          </cell>
          <cell r="D112" t="str">
            <v>REV4TOT</v>
          </cell>
          <cell r="E112">
            <v>374088742.53429198</v>
          </cell>
        </row>
        <row r="113">
          <cell r="A113">
            <v>2012</v>
          </cell>
          <cell r="B113" t="str">
            <v>AUG</v>
          </cell>
          <cell r="D113" t="str">
            <v>O/U4MON</v>
          </cell>
          <cell r="E113">
            <v>-9093573.8686465696</v>
          </cell>
        </row>
        <row r="114">
          <cell r="A114">
            <v>2012</v>
          </cell>
          <cell r="B114" t="str">
            <v>AUG</v>
          </cell>
          <cell r="D114" t="str">
            <v>GLE4MON</v>
          </cell>
          <cell r="E114">
            <v>-4780083.3296567798</v>
          </cell>
        </row>
        <row r="115">
          <cell r="A115">
            <v>2012</v>
          </cell>
          <cell r="B115" t="str">
            <v>AUG</v>
          </cell>
          <cell r="D115" t="str">
            <v>RES4PMO</v>
          </cell>
          <cell r="E115">
            <v>0</v>
          </cell>
        </row>
        <row r="116">
          <cell r="A116">
            <v>2012</v>
          </cell>
          <cell r="B116" t="str">
            <v>AUG</v>
          </cell>
          <cell r="D116" t="str">
            <v>INT4AMT</v>
          </cell>
          <cell r="E116">
            <v>-3209.9610102121901</v>
          </cell>
        </row>
        <row r="117">
          <cell r="A117">
            <v>2012</v>
          </cell>
          <cell r="B117" t="str">
            <v>AUG</v>
          </cell>
          <cell r="D117" t="str">
            <v>TRU4BEG</v>
          </cell>
          <cell r="E117">
            <v>-24184088.2346518</v>
          </cell>
        </row>
        <row r="118">
          <cell r="A118">
            <v>2012</v>
          </cell>
          <cell r="B118" t="str">
            <v>AUG</v>
          </cell>
          <cell r="D118" t="str">
            <v>GLB4END</v>
          </cell>
          <cell r="E118">
            <v>-28964171.564308599</v>
          </cell>
        </row>
        <row r="119">
          <cell r="A119">
            <v>2012</v>
          </cell>
          <cell r="B119" t="str">
            <v>AUG</v>
          </cell>
          <cell r="D119" t="str">
            <v>MAN4001</v>
          </cell>
          <cell r="E119">
            <v>-45498494</v>
          </cell>
        </row>
        <row r="120">
          <cell r="A120">
            <v>2012</v>
          </cell>
          <cell r="B120" t="str">
            <v>AUG</v>
          </cell>
          <cell r="D120" t="str">
            <v>MAN4002</v>
          </cell>
          <cell r="E120">
            <v>-6301912</v>
          </cell>
        </row>
        <row r="121">
          <cell r="A121">
            <v>2012</v>
          </cell>
          <cell r="B121" t="str">
            <v>AUG</v>
          </cell>
          <cell r="D121" t="str">
            <v>MAN4003</v>
          </cell>
          <cell r="E121">
            <v>0</v>
          </cell>
        </row>
        <row r="122">
          <cell r="A122">
            <v>2012</v>
          </cell>
          <cell r="B122" t="str">
            <v>AUG</v>
          </cell>
          <cell r="D122" t="str">
            <v>MAN4004</v>
          </cell>
          <cell r="E122">
            <v>0</v>
          </cell>
        </row>
        <row r="123">
          <cell r="A123">
            <v>2012</v>
          </cell>
          <cell r="B123" t="str">
            <v>AUG</v>
          </cell>
          <cell r="D123" t="str">
            <v>MAN4005</v>
          </cell>
          <cell r="E123">
            <v>0</v>
          </cell>
        </row>
        <row r="124">
          <cell r="A124">
            <v>2012</v>
          </cell>
          <cell r="B124" t="str">
            <v>AUG</v>
          </cell>
          <cell r="D124" t="str">
            <v>MAN4006</v>
          </cell>
          <cell r="E124">
            <v>0</v>
          </cell>
        </row>
        <row r="125">
          <cell r="A125">
            <v>2012</v>
          </cell>
          <cell r="B125" t="str">
            <v>AUG</v>
          </cell>
          <cell r="D125" t="str">
            <v>MAN4007</v>
          </cell>
          <cell r="E125">
            <v>0</v>
          </cell>
        </row>
        <row r="126">
          <cell r="A126">
            <v>2012</v>
          </cell>
          <cell r="B126" t="str">
            <v>AUG</v>
          </cell>
          <cell r="D126" t="str">
            <v>MAN4008</v>
          </cell>
          <cell r="E126">
            <v>0</v>
          </cell>
        </row>
        <row r="127">
          <cell r="A127">
            <v>2012</v>
          </cell>
          <cell r="B127" t="str">
            <v>AUG</v>
          </cell>
          <cell r="D127" t="str">
            <v>MAN4009</v>
          </cell>
          <cell r="E127">
            <v>0</v>
          </cell>
        </row>
        <row r="128">
          <cell r="A128">
            <v>2012</v>
          </cell>
          <cell r="B128" t="str">
            <v>AUG</v>
          </cell>
          <cell r="D128" t="str">
            <v>MAN400B</v>
          </cell>
          <cell r="E128">
            <v>-51121025</v>
          </cell>
        </row>
        <row r="129">
          <cell r="A129">
            <v>2012</v>
          </cell>
          <cell r="B129" t="str">
            <v>AUG</v>
          </cell>
          <cell r="D129" t="str">
            <v>MAN400G</v>
          </cell>
          <cell r="E129">
            <v>-6571449</v>
          </cell>
        </row>
        <row r="130">
          <cell r="A130">
            <v>2012</v>
          </cell>
          <cell r="B130" t="str">
            <v>AUG</v>
          </cell>
          <cell r="D130" t="str">
            <v>MAN400H</v>
          </cell>
          <cell r="E130">
            <v>0</v>
          </cell>
        </row>
        <row r="131">
          <cell r="A131">
            <v>2012</v>
          </cell>
          <cell r="B131" t="str">
            <v>AUG</v>
          </cell>
          <cell r="D131" t="str">
            <v>MAN400R</v>
          </cell>
          <cell r="E131">
            <v>0</v>
          </cell>
        </row>
        <row r="132">
          <cell r="A132">
            <v>2012</v>
          </cell>
          <cell r="B132" t="str">
            <v>AUG</v>
          </cell>
          <cell r="D132" t="str">
            <v>MAN400W</v>
          </cell>
          <cell r="E132">
            <v>0</v>
          </cell>
        </row>
        <row r="133">
          <cell r="A133">
            <v>2012</v>
          </cell>
          <cell r="B133" t="str">
            <v>AUG</v>
          </cell>
          <cell r="D133" t="str">
            <v>MAN400X</v>
          </cell>
          <cell r="E133">
            <v>0</v>
          </cell>
        </row>
        <row r="134">
          <cell r="A134">
            <v>2012</v>
          </cell>
          <cell r="B134" t="str">
            <v>AUG</v>
          </cell>
          <cell r="D134" t="str">
            <v>MAN4019</v>
          </cell>
          <cell r="E134">
            <v>0</v>
          </cell>
        </row>
        <row r="135">
          <cell r="A135">
            <v>2012</v>
          </cell>
          <cell r="B135" t="str">
            <v>AUG</v>
          </cell>
          <cell r="D135" t="str">
            <v>MAN4100</v>
          </cell>
          <cell r="E135">
            <v>0</v>
          </cell>
        </row>
        <row r="136">
          <cell r="A136">
            <v>2012</v>
          </cell>
          <cell r="B136" t="str">
            <v>AUG</v>
          </cell>
          <cell r="D136" t="str">
            <v>MAN4150</v>
          </cell>
          <cell r="E136">
            <v>8.4999999999999995E-4</v>
          </cell>
        </row>
        <row r="137">
          <cell r="A137">
            <v>2012</v>
          </cell>
          <cell r="B137" t="str">
            <v>AUG</v>
          </cell>
          <cell r="D137" t="str">
            <v>MAN4INV</v>
          </cell>
          <cell r="E137">
            <v>-7020651.5499999998</v>
          </cell>
        </row>
        <row r="138">
          <cell r="A138">
            <v>2012</v>
          </cell>
          <cell r="B138" t="str">
            <v>AUG</v>
          </cell>
          <cell r="D138" t="str">
            <v>XAN4100</v>
          </cell>
          <cell r="E138">
            <v>1.4E-3</v>
          </cell>
        </row>
        <row r="139">
          <cell r="A139">
            <v>2012</v>
          </cell>
          <cell r="B139" t="str">
            <v>AUG</v>
          </cell>
          <cell r="D139" t="str">
            <v>XAN4200</v>
          </cell>
          <cell r="E139">
            <v>7.2000000000000005E-4</v>
          </cell>
        </row>
        <row r="140">
          <cell r="A140">
            <v>2012</v>
          </cell>
          <cell r="B140" t="str">
            <v>AUG</v>
          </cell>
          <cell r="D140" t="str">
            <v>XAN4300</v>
          </cell>
          <cell r="E140">
            <v>1.9473000000000001E-2</v>
          </cell>
        </row>
        <row r="141">
          <cell r="A141">
            <v>2012</v>
          </cell>
          <cell r="B141" t="str">
            <v>AUG</v>
          </cell>
          <cell r="D141" t="str">
            <v>XAN4400</v>
          </cell>
          <cell r="E141">
            <v>4.7018999999999998E-2</v>
          </cell>
        </row>
        <row r="142">
          <cell r="A142">
            <v>2012</v>
          </cell>
          <cell r="B142" t="str">
            <v>AUG</v>
          </cell>
          <cell r="D142" t="str">
            <v>XAN4500</v>
          </cell>
          <cell r="E142">
            <v>0.35</v>
          </cell>
        </row>
        <row r="143">
          <cell r="A143">
            <v>2012</v>
          </cell>
          <cell r="B143" t="str">
            <v>AUG</v>
          </cell>
          <cell r="D143" t="str">
            <v>XAN4600</v>
          </cell>
          <cell r="E143">
            <v>5.5E-2</v>
          </cell>
        </row>
        <row r="144">
          <cell r="A144">
            <v>2012</v>
          </cell>
          <cell r="B144" t="str">
            <v>AUG</v>
          </cell>
          <cell r="D144" t="str">
            <v>AM14111</v>
          </cell>
          <cell r="E144">
            <v>0</v>
          </cell>
        </row>
        <row r="145">
          <cell r="A145">
            <v>2012</v>
          </cell>
          <cell r="B145" t="str">
            <v>AUG</v>
          </cell>
          <cell r="D145" t="str">
            <v>CIN4001</v>
          </cell>
          <cell r="E145">
            <v>0</v>
          </cell>
        </row>
        <row r="146">
          <cell r="A146">
            <v>2012</v>
          </cell>
          <cell r="B146" t="str">
            <v>AUG</v>
          </cell>
          <cell r="D146" t="str">
            <v>CIP4001</v>
          </cell>
          <cell r="E146">
            <v>33369368.789999999</v>
          </cell>
        </row>
        <row r="147">
          <cell r="A147">
            <v>2012</v>
          </cell>
          <cell r="B147" t="str">
            <v>AUG</v>
          </cell>
          <cell r="D147" t="str">
            <v>CIQ4001</v>
          </cell>
          <cell r="E147">
            <v>33369368.789999999</v>
          </cell>
        </row>
        <row r="148">
          <cell r="A148">
            <v>2012</v>
          </cell>
          <cell r="B148" t="str">
            <v>AUG</v>
          </cell>
          <cell r="D148" t="str">
            <v>XAN4700</v>
          </cell>
          <cell r="E148">
            <v>1.5E-3</v>
          </cell>
        </row>
        <row r="149">
          <cell r="A149">
            <v>2012</v>
          </cell>
          <cell r="B149" t="str">
            <v>AUG</v>
          </cell>
          <cell r="D149" t="str">
            <v>AM44111</v>
          </cell>
          <cell r="E149">
            <v>-56</v>
          </cell>
        </row>
        <row r="150">
          <cell r="A150">
            <v>2012</v>
          </cell>
          <cell r="B150" t="str">
            <v>AUG</v>
          </cell>
          <cell r="D150" t="str">
            <v>GLB4BEG</v>
          </cell>
          <cell r="E150">
            <v>-24184088.2346518</v>
          </cell>
        </row>
        <row r="151">
          <cell r="A151">
            <v>2012</v>
          </cell>
          <cell r="B151" t="str">
            <v>AUG</v>
          </cell>
          <cell r="D151" t="str">
            <v>O/U4YTD</v>
          </cell>
          <cell r="E151">
            <v>48542866.449833699</v>
          </cell>
        </row>
        <row r="152">
          <cell r="A152">
            <v>2012</v>
          </cell>
          <cell r="B152" t="str">
            <v>AUG</v>
          </cell>
          <cell r="D152" t="str">
            <v>TRU4YTD</v>
          </cell>
          <cell r="E152">
            <v>-30216903.5</v>
          </cell>
        </row>
        <row r="153">
          <cell r="A153">
            <v>2012</v>
          </cell>
          <cell r="B153" t="str">
            <v>AUG</v>
          </cell>
          <cell r="D153" t="str">
            <v>1MC4YTD</v>
          </cell>
          <cell r="E153">
            <v>0</v>
          </cell>
        </row>
        <row r="154">
          <cell r="A154">
            <v>2012</v>
          </cell>
          <cell r="B154" t="str">
            <v>AUG</v>
          </cell>
          <cell r="D154" t="str">
            <v>2MC4YTD</v>
          </cell>
          <cell r="E154">
            <v>0</v>
          </cell>
        </row>
        <row r="155">
          <cell r="A155">
            <v>2012</v>
          </cell>
          <cell r="B155" t="str">
            <v>AUG</v>
          </cell>
          <cell r="D155" t="str">
            <v>3MC4YTD</v>
          </cell>
          <cell r="E155">
            <v>0</v>
          </cell>
        </row>
        <row r="156">
          <cell r="A156">
            <v>2012</v>
          </cell>
          <cell r="B156" t="str">
            <v>AUG</v>
          </cell>
          <cell r="D156" t="str">
            <v>INT4YTD</v>
          </cell>
          <cell r="E156">
            <v>-22426.204060751199</v>
          </cell>
        </row>
        <row r="157">
          <cell r="A157">
            <v>2012</v>
          </cell>
          <cell r="B157" t="str">
            <v>AUG</v>
          </cell>
          <cell r="D157" t="str">
            <v>RRT9102</v>
          </cell>
          <cell r="E157">
            <v>871758.95348331903</v>
          </cell>
        </row>
        <row r="158">
          <cell r="A158">
            <v>2012</v>
          </cell>
          <cell r="B158" t="str">
            <v>AUG</v>
          </cell>
          <cell r="D158" t="str">
            <v>RRD9002</v>
          </cell>
          <cell r="E158">
            <v>0</v>
          </cell>
        </row>
        <row r="159">
          <cell r="A159">
            <v>2012</v>
          </cell>
          <cell r="B159" t="str">
            <v>AUG</v>
          </cell>
          <cell r="D159" t="str">
            <v>RRT9103</v>
          </cell>
          <cell r="E159">
            <v>359553.49029018602</v>
          </cell>
        </row>
        <row r="160">
          <cell r="A160">
            <v>2012</v>
          </cell>
          <cell r="B160" t="str">
            <v>AUG</v>
          </cell>
          <cell r="D160" t="str">
            <v>RRT9003</v>
          </cell>
          <cell r="E160">
            <v>513218.78543099202</v>
          </cell>
        </row>
        <row r="161">
          <cell r="A161">
            <v>2012</v>
          </cell>
          <cell r="B161" t="str">
            <v>AUG</v>
          </cell>
          <cell r="D161" t="str">
            <v>RRD9103</v>
          </cell>
          <cell r="E161">
            <v>0</v>
          </cell>
        </row>
        <row r="162">
          <cell r="A162">
            <v>2012</v>
          </cell>
          <cell r="B162" t="str">
            <v>AUG</v>
          </cell>
          <cell r="D162" t="str">
            <v>RRD9003</v>
          </cell>
          <cell r="E162">
            <v>0</v>
          </cell>
        </row>
        <row r="163">
          <cell r="A163">
            <v>2012</v>
          </cell>
          <cell r="B163" t="str">
            <v>AUG</v>
          </cell>
          <cell r="D163" t="str">
            <v>RRD9102</v>
          </cell>
          <cell r="E163">
            <v>0</v>
          </cell>
        </row>
        <row r="164">
          <cell r="A164">
            <v>2012</v>
          </cell>
          <cell r="B164" t="str">
            <v>AUG</v>
          </cell>
          <cell r="D164" t="str">
            <v>RRT9002</v>
          </cell>
          <cell r="E164">
            <v>1771778.52596282</v>
          </cell>
        </row>
        <row r="165">
          <cell r="A165">
            <v>2012</v>
          </cell>
          <cell r="B165" t="str">
            <v>AUG</v>
          </cell>
          <cell r="D165" t="str">
            <v>JUR4FA1</v>
          </cell>
          <cell r="E165">
            <v>0.98076949999999996</v>
          </cell>
        </row>
        <row r="166">
          <cell r="A166">
            <v>2012</v>
          </cell>
          <cell r="B166" t="str">
            <v>AUG</v>
          </cell>
          <cell r="D166" t="str">
            <v>TRU4TOT</v>
          </cell>
          <cell r="E166">
            <v>-51800406</v>
          </cell>
        </row>
        <row r="167">
          <cell r="A167">
            <v>2012</v>
          </cell>
          <cell r="B167" t="str">
            <v>AUG</v>
          </cell>
          <cell r="D167" t="str">
            <v>2MC4MON</v>
          </cell>
          <cell r="E167">
            <v>0</v>
          </cell>
        </row>
        <row r="168">
          <cell r="A168">
            <v>2012</v>
          </cell>
          <cell r="B168" t="str">
            <v>AUG</v>
          </cell>
          <cell r="D168" t="str">
            <v>2MC4TOT</v>
          </cell>
          <cell r="E168">
            <v>0</v>
          </cell>
        </row>
        <row r="169">
          <cell r="A169">
            <v>2012</v>
          </cell>
          <cell r="B169" t="str">
            <v>AUG</v>
          </cell>
          <cell r="D169" t="str">
            <v>TRU4MON</v>
          </cell>
          <cell r="E169">
            <v>-4316700.5</v>
          </cell>
        </row>
        <row r="170">
          <cell r="A170">
            <v>2012</v>
          </cell>
          <cell r="B170" t="str">
            <v>AUG</v>
          </cell>
          <cell r="D170" t="str">
            <v>1MC4TOT</v>
          </cell>
          <cell r="E170">
            <v>0</v>
          </cell>
        </row>
        <row r="171">
          <cell r="A171">
            <v>2012</v>
          </cell>
          <cell r="B171" t="str">
            <v>AUG</v>
          </cell>
          <cell r="D171" t="str">
            <v>1MC4MON</v>
          </cell>
          <cell r="E171">
            <v>0</v>
          </cell>
        </row>
        <row r="172">
          <cell r="A172">
            <v>2012</v>
          </cell>
          <cell r="B172" t="str">
            <v>AUG</v>
          </cell>
          <cell r="D172" t="str">
            <v>PIF4MON</v>
          </cell>
          <cell r="E172">
            <v>-547226.46305999998</v>
          </cell>
        </row>
        <row r="173">
          <cell r="A173">
            <v>2012</v>
          </cell>
          <cell r="B173" t="str">
            <v>AUG</v>
          </cell>
          <cell r="D173" t="str">
            <v>PIF4GRS</v>
          </cell>
          <cell r="E173">
            <v>0</v>
          </cell>
        </row>
        <row r="174">
          <cell r="A174">
            <v>2012</v>
          </cell>
          <cell r="B174" t="str">
            <v>AUG</v>
          </cell>
          <cell r="D174" t="str">
            <v>PIF4NET</v>
          </cell>
          <cell r="E174">
            <v>-6566717.5567199998</v>
          </cell>
        </row>
        <row r="175">
          <cell r="A175">
            <v>2012</v>
          </cell>
          <cell r="B175" t="str">
            <v>AUG</v>
          </cell>
          <cell r="D175" t="str">
            <v>INT4YER</v>
          </cell>
          <cell r="E175">
            <v>1.4499999999999999E-3</v>
          </cell>
        </row>
        <row r="176">
          <cell r="A176">
            <v>2012</v>
          </cell>
          <cell r="B176" t="str">
            <v>AUG</v>
          </cell>
          <cell r="D176" t="str">
            <v>ADJ4PRI</v>
          </cell>
          <cell r="E176">
            <v>0</v>
          </cell>
        </row>
        <row r="177">
          <cell r="A177">
            <v>2012</v>
          </cell>
          <cell r="B177" t="str">
            <v>AUG</v>
          </cell>
          <cell r="D177" t="str">
            <v>RES4PRI</v>
          </cell>
          <cell r="E177">
            <v>0</v>
          </cell>
        </row>
        <row r="178">
          <cell r="A178">
            <v>2012</v>
          </cell>
          <cell r="B178" t="str">
            <v>AUG</v>
          </cell>
          <cell r="D178" t="str">
            <v>TRU4END</v>
          </cell>
          <cell r="E178">
            <v>-28960961.6032984</v>
          </cell>
        </row>
        <row r="179">
          <cell r="A179">
            <v>2012</v>
          </cell>
          <cell r="B179" t="str">
            <v>AUG</v>
          </cell>
          <cell r="D179" t="str">
            <v>SHT4REM</v>
          </cell>
          <cell r="E179">
            <v>17266802</v>
          </cell>
        </row>
        <row r="180">
          <cell r="A180">
            <v>2012</v>
          </cell>
          <cell r="B180" t="str">
            <v>AUG</v>
          </cell>
          <cell r="D180" t="str">
            <v>LNG4MON</v>
          </cell>
          <cell r="E180">
            <v>-17040341.666666601</v>
          </cell>
        </row>
        <row r="181">
          <cell r="A181">
            <v>2012</v>
          </cell>
          <cell r="B181" t="str">
            <v>AUG</v>
          </cell>
          <cell r="D181" t="str">
            <v>3MC4MON</v>
          </cell>
          <cell r="E181">
            <v>0</v>
          </cell>
        </row>
        <row r="182">
          <cell r="A182">
            <v>2012</v>
          </cell>
          <cell r="B182" t="str">
            <v>AUG</v>
          </cell>
          <cell r="D182" t="str">
            <v>SHT4DEF</v>
          </cell>
          <cell r="E182">
            <v>34080683.333333299</v>
          </cell>
        </row>
        <row r="183">
          <cell r="A183">
            <v>2012</v>
          </cell>
          <cell r="B183" t="str">
            <v>AUG</v>
          </cell>
          <cell r="D183" t="str">
            <v>AMC4111</v>
          </cell>
          <cell r="E183">
            <v>0</v>
          </cell>
        </row>
        <row r="184">
          <cell r="A184">
            <v>2012</v>
          </cell>
          <cell r="B184" t="str">
            <v>AUG</v>
          </cell>
          <cell r="D184" t="str">
            <v>AM54111</v>
          </cell>
          <cell r="E184">
            <v>0</v>
          </cell>
        </row>
        <row r="185">
          <cell r="A185">
            <v>2012</v>
          </cell>
          <cell r="B185" t="str">
            <v>AUG</v>
          </cell>
          <cell r="D185" t="str">
            <v>AM74111</v>
          </cell>
          <cell r="E185">
            <v>1.4E-3</v>
          </cell>
        </row>
        <row r="186">
          <cell r="A186">
            <v>2012</v>
          </cell>
          <cell r="B186" t="str">
            <v>AUG</v>
          </cell>
          <cell r="D186" t="str">
            <v>AM34111</v>
          </cell>
          <cell r="E186">
            <v>0</v>
          </cell>
        </row>
        <row r="187">
          <cell r="A187">
            <v>2012</v>
          </cell>
          <cell r="B187" t="str">
            <v>AUG</v>
          </cell>
          <cell r="D187" t="str">
            <v>AM84111</v>
          </cell>
          <cell r="E187">
            <v>1.4499999999999999E-3</v>
          </cell>
        </row>
        <row r="188">
          <cell r="A188">
            <v>2012</v>
          </cell>
          <cell r="B188" t="str">
            <v>AUG</v>
          </cell>
          <cell r="D188" t="str">
            <v>AM94111</v>
          </cell>
          <cell r="E188">
            <v>1.208E-4</v>
          </cell>
        </row>
        <row r="189">
          <cell r="A189">
            <v>2012</v>
          </cell>
          <cell r="B189" t="str">
            <v>AUG</v>
          </cell>
          <cell r="D189" t="str">
            <v>CIR4001</v>
          </cell>
          <cell r="E189">
            <v>33369368.789999999</v>
          </cell>
        </row>
        <row r="190">
          <cell r="A190">
            <v>2012</v>
          </cell>
          <cell r="B190" t="str">
            <v>AUG</v>
          </cell>
          <cell r="D190" t="str">
            <v>COD4001</v>
          </cell>
          <cell r="E190">
            <v>0</v>
          </cell>
        </row>
        <row r="191">
          <cell r="A191">
            <v>2012</v>
          </cell>
          <cell r="B191" t="str">
            <v>AUG</v>
          </cell>
          <cell r="D191" t="str">
            <v>COC4001</v>
          </cell>
          <cell r="E191">
            <v>0</v>
          </cell>
        </row>
        <row r="192">
          <cell r="A192">
            <v>2012</v>
          </cell>
          <cell r="B192" t="str">
            <v>AUG</v>
          </cell>
          <cell r="D192" t="str">
            <v>COB4001</v>
          </cell>
          <cell r="E192">
            <v>0</v>
          </cell>
        </row>
        <row r="193">
          <cell r="A193">
            <v>2012</v>
          </cell>
          <cell r="B193" t="str">
            <v>AUG</v>
          </cell>
          <cell r="D193" t="str">
            <v>CIS4001</v>
          </cell>
          <cell r="E193">
            <v>33369368.789999999</v>
          </cell>
        </row>
        <row r="194">
          <cell r="A194">
            <v>2012</v>
          </cell>
          <cell r="B194" t="str">
            <v>AUG</v>
          </cell>
          <cell r="D194" t="str">
            <v>CI54001</v>
          </cell>
          <cell r="E194">
            <v>0</v>
          </cell>
        </row>
        <row r="195">
          <cell r="A195">
            <v>2012</v>
          </cell>
          <cell r="B195" t="str">
            <v>AUG</v>
          </cell>
          <cell r="D195" t="str">
            <v>COA4001</v>
          </cell>
          <cell r="E195">
            <v>0</v>
          </cell>
        </row>
        <row r="196">
          <cell r="A196">
            <v>2012</v>
          </cell>
          <cell r="B196" t="str">
            <v>AUG</v>
          </cell>
          <cell r="D196" t="str">
            <v>COE4001</v>
          </cell>
          <cell r="E196">
            <v>0</v>
          </cell>
        </row>
        <row r="197">
          <cell r="A197">
            <v>2012</v>
          </cell>
          <cell r="B197" t="str">
            <v>AUG</v>
          </cell>
          <cell r="D197" t="str">
            <v>FC14151</v>
          </cell>
          <cell r="E197">
            <v>0</v>
          </cell>
        </row>
        <row r="198">
          <cell r="A198">
            <v>2012</v>
          </cell>
          <cell r="B198" t="str">
            <v>AUG</v>
          </cell>
          <cell r="D198" t="str">
            <v>FC24191</v>
          </cell>
          <cell r="E198">
            <v>0.98076949999999996</v>
          </cell>
        </row>
        <row r="199">
          <cell r="A199">
            <v>2012</v>
          </cell>
          <cell r="B199" t="str">
            <v>AUG</v>
          </cell>
          <cell r="D199" t="str">
            <v>FC14116</v>
          </cell>
          <cell r="E199">
            <v>29698.240000000002</v>
          </cell>
        </row>
        <row r="200">
          <cell r="A200">
            <v>2012</v>
          </cell>
          <cell r="B200" t="str">
            <v>AUG</v>
          </cell>
          <cell r="D200" t="str">
            <v>FC24125</v>
          </cell>
          <cell r="E200">
            <v>0.98076949999999996</v>
          </cell>
        </row>
        <row r="201">
          <cell r="A201">
            <v>2012</v>
          </cell>
          <cell r="B201" t="str">
            <v>AUG</v>
          </cell>
          <cell r="D201" t="str">
            <v>FC24121</v>
          </cell>
          <cell r="E201">
            <v>0.98076949999999996</v>
          </cell>
        </row>
        <row r="202">
          <cell r="A202">
            <v>2012</v>
          </cell>
          <cell r="B202" t="str">
            <v>AUG</v>
          </cell>
          <cell r="D202" t="str">
            <v>FC14125</v>
          </cell>
          <cell r="E202">
            <v>0</v>
          </cell>
        </row>
        <row r="203">
          <cell r="A203">
            <v>2012</v>
          </cell>
          <cell r="B203" t="str">
            <v>AUG</v>
          </cell>
          <cell r="D203" t="str">
            <v>FC14128</v>
          </cell>
          <cell r="E203">
            <v>0</v>
          </cell>
        </row>
        <row r="204">
          <cell r="A204">
            <v>2012</v>
          </cell>
          <cell r="B204" t="str">
            <v>AUG</v>
          </cell>
          <cell r="D204" t="str">
            <v>FC34151</v>
          </cell>
          <cell r="E204">
            <v>0</v>
          </cell>
        </row>
        <row r="205">
          <cell r="A205">
            <v>2012</v>
          </cell>
          <cell r="B205" t="str">
            <v>AUG</v>
          </cell>
          <cell r="D205" t="str">
            <v>FC24152</v>
          </cell>
          <cell r="E205">
            <v>1</v>
          </cell>
        </row>
        <row r="206">
          <cell r="A206">
            <v>2012</v>
          </cell>
          <cell r="B206" t="str">
            <v>AUG</v>
          </cell>
          <cell r="D206" t="str">
            <v>FC14120</v>
          </cell>
          <cell r="E206">
            <v>-19618.46</v>
          </cell>
        </row>
        <row r="207">
          <cell r="A207">
            <v>2012</v>
          </cell>
          <cell r="B207" t="str">
            <v>AUG</v>
          </cell>
          <cell r="D207" t="str">
            <v>FC24123</v>
          </cell>
          <cell r="E207">
            <v>0.98076949999999996</v>
          </cell>
        </row>
        <row r="208">
          <cell r="A208">
            <v>2012</v>
          </cell>
          <cell r="B208" t="str">
            <v>AUG</v>
          </cell>
          <cell r="D208" t="str">
            <v>FC14127</v>
          </cell>
          <cell r="E208">
            <v>8173347.7000000002</v>
          </cell>
        </row>
        <row r="209">
          <cell r="A209">
            <v>2012</v>
          </cell>
          <cell r="B209" t="str">
            <v>AUG</v>
          </cell>
          <cell r="D209" t="str">
            <v>FC34124</v>
          </cell>
          <cell r="E209">
            <v>9771471.7202486601</v>
          </cell>
        </row>
        <row r="210">
          <cell r="A210">
            <v>2012</v>
          </cell>
          <cell r="B210" t="str">
            <v>AUG</v>
          </cell>
          <cell r="D210" t="str">
            <v>FC34128</v>
          </cell>
          <cell r="E210">
            <v>0</v>
          </cell>
        </row>
        <row r="211">
          <cell r="A211">
            <v>2012</v>
          </cell>
          <cell r="B211" t="str">
            <v>AUG</v>
          </cell>
          <cell r="D211" t="str">
            <v>FC34122</v>
          </cell>
          <cell r="E211">
            <v>326588923.39933598</v>
          </cell>
        </row>
        <row r="212">
          <cell r="A212">
            <v>2012</v>
          </cell>
          <cell r="B212" t="str">
            <v>AUG</v>
          </cell>
          <cell r="D212" t="str">
            <v>FC34129</v>
          </cell>
          <cell r="E212">
            <v>-855988.42847292195</v>
          </cell>
        </row>
        <row r="213">
          <cell r="A213">
            <v>2012</v>
          </cell>
          <cell r="B213" t="str">
            <v>AUG</v>
          </cell>
          <cell r="D213" t="str">
            <v>FC34119</v>
          </cell>
          <cell r="E213">
            <v>-370660.69694227498</v>
          </cell>
        </row>
        <row r="214">
          <cell r="A214">
            <v>2012</v>
          </cell>
          <cell r="B214" t="str">
            <v>AUG</v>
          </cell>
          <cell r="D214" t="str">
            <v>FC34125</v>
          </cell>
          <cell r="E214">
            <v>0</v>
          </cell>
        </row>
        <row r="215">
          <cell r="A215">
            <v>2012</v>
          </cell>
          <cell r="B215" t="str">
            <v>AUG</v>
          </cell>
          <cell r="D215" t="str">
            <v>FC24129</v>
          </cell>
          <cell r="E215">
            <v>0.98076949999999996</v>
          </cell>
        </row>
        <row r="216">
          <cell r="A216">
            <v>2012</v>
          </cell>
          <cell r="B216" t="str">
            <v>AUG</v>
          </cell>
          <cell r="D216" t="str">
            <v>FC34152</v>
          </cell>
          <cell r="E216">
            <v>0</v>
          </cell>
        </row>
        <row r="217">
          <cell r="A217">
            <v>2012</v>
          </cell>
          <cell r="B217" t="str">
            <v>AUG</v>
          </cell>
          <cell r="D217" t="str">
            <v>FC24122</v>
          </cell>
          <cell r="E217">
            <v>0.98076949999999996</v>
          </cell>
        </row>
        <row r="218">
          <cell r="A218">
            <v>2012</v>
          </cell>
          <cell r="B218" t="str">
            <v>AUG</v>
          </cell>
          <cell r="D218" t="str">
            <v>FC24118</v>
          </cell>
          <cell r="E218">
            <v>0.98076949999999996</v>
          </cell>
        </row>
        <row r="219">
          <cell r="A219">
            <v>2012</v>
          </cell>
          <cell r="B219" t="str">
            <v>AUG</v>
          </cell>
          <cell r="D219" t="str">
            <v>FC14191</v>
          </cell>
          <cell r="E219">
            <v>0</v>
          </cell>
        </row>
        <row r="220">
          <cell r="A220">
            <v>2012</v>
          </cell>
          <cell r="B220" t="str">
            <v>AUG</v>
          </cell>
          <cell r="D220" t="str">
            <v>FC14119</v>
          </cell>
          <cell r="E220">
            <v>-377928.45</v>
          </cell>
        </row>
        <row r="221">
          <cell r="A221">
            <v>2012</v>
          </cell>
          <cell r="B221" t="str">
            <v>AUG</v>
          </cell>
          <cell r="D221" t="str">
            <v>FC14152</v>
          </cell>
          <cell r="E221">
            <v>0</v>
          </cell>
        </row>
        <row r="222">
          <cell r="A222">
            <v>2012</v>
          </cell>
          <cell r="B222" t="str">
            <v>AUG</v>
          </cell>
          <cell r="D222" t="str">
            <v>FC24112</v>
          </cell>
          <cell r="E222">
            <v>0.98076949999999996</v>
          </cell>
        </row>
        <row r="223">
          <cell r="A223">
            <v>2012</v>
          </cell>
          <cell r="B223" t="str">
            <v>AUG</v>
          </cell>
          <cell r="D223" t="str">
            <v>FC34115</v>
          </cell>
          <cell r="E223">
            <v>0</v>
          </cell>
        </row>
        <row r="224">
          <cell r="A224">
            <v>2012</v>
          </cell>
          <cell r="B224" t="str">
            <v>AUG</v>
          </cell>
          <cell r="D224" t="str">
            <v>FC34112</v>
          </cell>
          <cell r="E224">
            <v>0</v>
          </cell>
        </row>
        <row r="225">
          <cell r="A225">
            <v>2012</v>
          </cell>
          <cell r="B225" t="str">
            <v>AUG</v>
          </cell>
          <cell r="D225" t="str">
            <v>FC34114</v>
          </cell>
          <cell r="E225">
            <v>1194724.5429635099</v>
          </cell>
        </row>
        <row r="226">
          <cell r="A226">
            <v>2012</v>
          </cell>
          <cell r="B226" t="str">
            <v>AUG</v>
          </cell>
          <cell r="D226" t="str">
            <v>FC14118</v>
          </cell>
          <cell r="E226">
            <v>-115211.04</v>
          </cell>
        </row>
        <row r="227">
          <cell r="A227">
            <v>2012</v>
          </cell>
          <cell r="B227" t="str">
            <v>AUG</v>
          </cell>
          <cell r="D227" t="str">
            <v>FC14115</v>
          </cell>
          <cell r="E227">
            <v>0</v>
          </cell>
        </row>
        <row r="228">
          <cell r="A228">
            <v>2012</v>
          </cell>
          <cell r="B228" t="str">
            <v>AUG</v>
          </cell>
          <cell r="D228" t="str">
            <v>FC14121</v>
          </cell>
          <cell r="E228">
            <v>16215742.15</v>
          </cell>
        </row>
        <row r="229">
          <cell r="A229">
            <v>2012</v>
          </cell>
          <cell r="B229" t="str">
            <v>AUG</v>
          </cell>
          <cell r="D229" t="str">
            <v>FC24151</v>
          </cell>
          <cell r="E229">
            <v>1</v>
          </cell>
        </row>
        <row r="230">
          <cell r="A230">
            <v>2012</v>
          </cell>
          <cell r="B230" t="str">
            <v>AUG</v>
          </cell>
          <cell r="D230" t="str">
            <v>FC24119</v>
          </cell>
          <cell r="E230">
            <v>0.98076949999999996</v>
          </cell>
        </row>
        <row r="231">
          <cell r="A231">
            <v>2012</v>
          </cell>
          <cell r="B231" t="str">
            <v>AUG</v>
          </cell>
          <cell r="D231" t="str">
            <v>FC14112</v>
          </cell>
          <cell r="E231">
            <v>0</v>
          </cell>
        </row>
        <row r="232">
          <cell r="A232">
            <v>2012</v>
          </cell>
          <cell r="B232" t="str">
            <v>AUG</v>
          </cell>
          <cell r="D232" t="str">
            <v>FC24124</v>
          </cell>
          <cell r="E232">
            <v>0.98076949999999996</v>
          </cell>
        </row>
        <row r="233">
          <cell r="A233">
            <v>2012</v>
          </cell>
          <cell r="B233" t="str">
            <v>AUG</v>
          </cell>
          <cell r="D233" t="str">
            <v>FC34127</v>
          </cell>
          <cell r="E233">
            <v>8016170.1370551502</v>
          </cell>
        </row>
        <row r="234">
          <cell r="A234">
            <v>2012</v>
          </cell>
          <cell r="B234" t="str">
            <v>AUG</v>
          </cell>
          <cell r="D234" t="str">
            <v>FC14113</v>
          </cell>
          <cell r="E234">
            <v>0</v>
          </cell>
        </row>
        <row r="235">
          <cell r="A235">
            <v>2012</v>
          </cell>
          <cell r="B235" t="str">
            <v>AUG</v>
          </cell>
          <cell r="D235" t="str">
            <v>FC24114</v>
          </cell>
          <cell r="E235">
            <v>0.98076949999999996</v>
          </cell>
        </row>
        <row r="236">
          <cell r="A236">
            <v>2012</v>
          </cell>
          <cell r="B236" t="str">
            <v>AUG</v>
          </cell>
          <cell r="D236" t="str">
            <v>FC34113</v>
          </cell>
          <cell r="E236">
            <v>0</v>
          </cell>
        </row>
        <row r="237">
          <cell r="A237">
            <v>2012</v>
          </cell>
          <cell r="B237" t="str">
            <v>AUG</v>
          </cell>
          <cell r="D237" t="str">
            <v>FC24128</v>
          </cell>
          <cell r="E237">
            <v>0.98076949999999996</v>
          </cell>
        </row>
        <row r="238">
          <cell r="A238">
            <v>2012</v>
          </cell>
          <cell r="B238" t="str">
            <v>AUG</v>
          </cell>
          <cell r="D238" t="str">
            <v>FC34123</v>
          </cell>
          <cell r="E238">
            <v>29865672.2426483</v>
          </cell>
        </row>
        <row r="239">
          <cell r="A239">
            <v>2012</v>
          </cell>
          <cell r="B239" t="str">
            <v>AUG</v>
          </cell>
          <cell r="D239" t="str">
            <v>FC34120</v>
          </cell>
          <cell r="E239">
            <v>-19241.18720497</v>
          </cell>
        </row>
        <row r="240">
          <cell r="A240">
            <v>2012</v>
          </cell>
          <cell r="B240" t="str">
            <v>AUG</v>
          </cell>
          <cell r="D240" t="str">
            <v>FC34116</v>
          </cell>
          <cell r="E240">
            <v>29127.127995679999</v>
          </cell>
        </row>
        <row r="241">
          <cell r="A241">
            <v>2012</v>
          </cell>
          <cell r="B241" t="str">
            <v>AUG</v>
          </cell>
          <cell r="D241" t="str">
            <v>FC14117</v>
          </cell>
          <cell r="E241">
            <v>-7294497.4900000002</v>
          </cell>
        </row>
        <row r="242">
          <cell r="A242">
            <v>2012</v>
          </cell>
          <cell r="B242" t="str">
            <v>AUG</v>
          </cell>
          <cell r="D242" t="str">
            <v>FC14124</v>
          </cell>
          <cell r="E242">
            <v>9963066.4700000007</v>
          </cell>
        </row>
        <row r="243">
          <cell r="A243">
            <v>2012</v>
          </cell>
          <cell r="B243" t="str">
            <v>AUG</v>
          </cell>
          <cell r="D243" t="str">
            <v>FC14129</v>
          </cell>
          <cell r="E243">
            <v>-872772.27572117804</v>
          </cell>
        </row>
        <row r="244">
          <cell r="A244">
            <v>2012</v>
          </cell>
          <cell r="B244" t="str">
            <v>AUG</v>
          </cell>
          <cell r="D244" t="str">
            <v>FC24120</v>
          </cell>
          <cell r="E244">
            <v>0.98076949999999996</v>
          </cell>
        </row>
        <row r="245">
          <cell r="A245">
            <v>2012</v>
          </cell>
          <cell r="B245" t="str">
            <v>AUG</v>
          </cell>
          <cell r="D245" t="str">
            <v>FC24115</v>
          </cell>
          <cell r="E245">
            <v>0.98076949999999996</v>
          </cell>
        </row>
        <row r="246">
          <cell r="A246">
            <v>2012</v>
          </cell>
          <cell r="B246" t="str">
            <v>AUG</v>
          </cell>
          <cell r="D246" t="str">
            <v>FC14123</v>
          </cell>
          <cell r="E246">
            <v>30451265.300000001</v>
          </cell>
        </row>
        <row r="247">
          <cell r="A247">
            <v>2012</v>
          </cell>
          <cell r="B247" t="str">
            <v>AUG</v>
          </cell>
          <cell r="D247" t="str">
            <v>FC24113</v>
          </cell>
          <cell r="E247">
            <v>0.98076949999999996</v>
          </cell>
        </row>
        <row r="248">
          <cell r="A248">
            <v>2012</v>
          </cell>
          <cell r="B248" t="str">
            <v>AUG</v>
          </cell>
          <cell r="D248" t="str">
            <v>FC34191</v>
          </cell>
          <cell r="E248">
            <v>0</v>
          </cell>
        </row>
        <row r="249">
          <cell r="A249">
            <v>2012</v>
          </cell>
          <cell r="B249" t="str">
            <v>AUG</v>
          </cell>
          <cell r="D249" t="str">
            <v>FC24116</v>
          </cell>
          <cell r="E249">
            <v>0.98076949999999996</v>
          </cell>
        </row>
        <row r="250">
          <cell r="A250">
            <v>2012</v>
          </cell>
          <cell r="B250" t="str">
            <v>JUL</v>
          </cell>
          <cell r="D250" t="str">
            <v>CI94001</v>
          </cell>
          <cell r="E250">
            <v>0</v>
          </cell>
        </row>
        <row r="251">
          <cell r="A251">
            <v>2012</v>
          </cell>
          <cell r="B251" t="str">
            <v>JUL</v>
          </cell>
          <cell r="D251" t="str">
            <v>CI14001</v>
          </cell>
          <cell r="E251">
            <v>0</v>
          </cell>
        </row>
        <row r="252">
          <cell r="A252">
            <v>2012</v>
          </cell>
          <cell r="B252" t="str">
            <v>JUL</v>
          </cell>
          <cell r="D252" t="str">
            <v>CI84001</v>
          </cell>
          <cell r="E252">
            <v>0</v>
          </cell>
        </row>
        <row r="253">
          <cell r="A253">
            <v>2012</v>
          </cell>
          <cell r="B253" t="str">
            <v>JUL</v>
          </cell>
          <cell r="D253" t="str">
            <v>CIA4001</v>
          </cell>
          <cell r="E253">
            <v>0</v>
          </cell>
        </row>
        <row r="254">
          <cell r="A254">
            <v>2012</v>
          </cell>
          <cell r="B254" t="str">
            <v>JUL</v>
          </cell>
          <cell r="D254" t="str">
            <v>CIB4001</v>
          </cell>
          <cell r="E254">
            <v>0</v>
          </cell>
        </row>
        <row r="255">
          <cell r="A255">
            <v>2012</v>
          </cell>
          <cell r="B255" t="str">
            <v>JUL</v>
          </cell>
          <cell r="D255" t="str">
            <v>CIC4001</v>
          </cell>
          <cell r="E255">
            <v>0</v>
          </cell>
        </row>
        <row r="256">
          <cell r="A256">
            <v>2012</v>
          </cell>
          <cell r="B256" t="str">
            <v>JUL</v>
          </cell>
          <cell r="D256" t="str">
            <v>MAN4001</v>
          </cell>
          <cell r="E256">
            <v>-45498494</v>
          </cell>
        </row>
        <row r="257">
          <cell r="A257">
            <v>2012</v>
          </cell>
          <cell r="B257" t="str">
            <v>JUL</v>
          </cell>
          <cell r="D257" t="str">
            <v>MAN4002</v>
          </cell>
          <cell r="E257">
            <v>-6301912</v>
          </cell>
        </row>
        <row r="258">
          <cell r="A258">
            <v>2012</v>
          </cell>
          <cell r="B258" t="str">
            <v>JUL</v>
          </cell>
          <cell r="D258" t="str">
            <v>MAN4003</v>
          </cell>
          <cell r="E258">
            <v>0</v>
          </cell>
        </row>
        <row r="259">
          <cell r="A259">
            <v>2012</v>
          </cell>
          <cell r="B259" t="str">
            <v>JUL</v>
          </cell>
          <cell r="D259" t="str">
            <v>MAN4004</v>
          </cell>
          <cell r="E259">
            <v>0</v>
          </cell>
        </row>
        <row r="260">
          <cell r="A260">
            <v>2012</v>
          </cell>
          <cell r="B260" t="str">
            <v>JUL</v>
          </cell>
          <cell r="D260" t="str">
            <v>MAN4005</v>
          </cell>
          <cell r="E260">
            <v>0</v>
          </cell>
        </row>
        <row r="261">
          <cell r="A261">
            <v>2012</v>
          </cell>
          <cell r="B261" t="str">
            <v>JUL</v>
          </cell>
          <cell r="D261" t="str">
            <v>MAN4006</v>
          </cell>
          <cell r="E261">
            <v>0</v>
          </cell>
        </row>
        <row r="262">
          <cell r="A262">
            <v>2012</v>
          </cell>
          <cell r="B262" t="str">
            <v>JUL</v>
          </cell>
          <cell r="D262" t="str">
            <v>MAN4007</v>
          </cell>
          <cell r="E262">
            <v>0</v>
          </cell>
        </row>
        <row r="263">
          <cell r="A263">
            <v>2012</v>
          </cell>
          <cell r="B263" t="str">
            <v>JUL</v>
          </cell>
          <cell r="D263" t="str">
            <v>MAN4008</v>
          </cell>
          <cell r="E263">
            <v>0</v>
          </cell>
        </row>
        <row r="264">
          <cell r="A264">
            <v>2012</v>
          </cell>
          <cell r="B264" t="str">
            <v>JUL</v>
          </cell>
          <cell r="D264" t="str">
            <v>MAN4009</v>
          </cell>
          <cell r="E264">
            <v>0</v>
          </cell>
        </row>
        <row r="265">
          <cell r="A265">
            <v>2012</v>
          </cell>
          <cell r="B265" t="str">
            <v>JUL</v>
          </cell>
          <cell r="D265" t="str">
            <v>MAN400B</v>
          </cell>
          <cell r="E265">
            <v>-51121025</v>
          </cell>
        </row>
        <row r="266">
          <cell r="A266">
            <v>2012</v>
          </cell>
          <cell r="B266" t="str">
            <v>JUL</v>
          </cell>
          <cell r="D266" t="str">
            <v>MAN400G</v>
          </cell>
          <cell r="E266">
            <v>-6571449</v>
          </cell>
        </row>
        <row r="267">
          <cell r="A267">
            <v>2012</v>
          </cell>
          <cell r="B267" t="str">
            <v>JUL</v>
          </cell>
          <cell r="D267" t="str">
            <v>MAN400H</v>
          </cell>
          <cell r="E267">
            <v>0</v>
          </cell>
        </row>
        <row r="268">
          <cell r="A268">
            <v>2012</v>
          </cell>
          <cell r="B268" t="str">
            <v>JUL</v>
          </cell>
          <cell r="D268" t="str">
            <v>MAN400R</v>
          </cell>
          <cell r="E268">
            <v>0</v>
          </cell>
        </row>
        <row r="269">
          <cell r="A269">
            <v>2012</v>
          </cell>
          <cell r="B269" t="str">
            <v>JUL</v>
          </cell>
          <cell r="D269" t="str">
            <v>MAN400W</v>
          </cell>
          <cell r="E269">
            <v>0</v>
          </cell>
        </row>
        <row r="270">
          <cell r="A270">
            <v>2012</v>
          </cell>
          <cell r="B270" t="str">
            <v>JUL</v>
          </cell>
          <cell r="D270" t="str">
            <v>MAN400X</v>
          </cell>
          <cell r="E270">
            <v>0</v>
          </cell>
        </row>
        <row r="271">
          <cell r="A271">
            <v>2012</v>
          </cell>
          <cell r="B271" t="str">
            <v>JUL</v>
          </cell>
          <cell r="D271" t="str">
            <v>MAN4019</v>
          </cell>
          <cell r="E271">
            <v>0</v>
          </cell>
        </row>
        <row r="272">
          <cell r="A272">
            <v>2012</v>
          </cell>
          <cell r="B272" t="str">
            <v>JUL</v>
          </cell>
          <cell r="D272" t="str">
            <v>MAN4100</v>
          </cell>
          <cell r="E272">
            <v>0</v>
          </cell>
        </row>
        <row r="273">
          <cell r="A273">
            <v>2012</v>
          </cell>
          <cell r="B273" t="str">
            <v>JUL</v>
          </cell>
          <cell r="D273" t="str">
            <v>MAN4150</v>
          </cell>
          <cell r="E273">
            <v>8.4999999999999995E-4</v>
          </cell>
        </row>
        <row r="274">
          <cell r="A274">
            <v>2012</v>
          </cell>
          <cell r="B274" t="str">
            <v>JUL</v>
          </cell>
          <cell r="D274" t="str">
            <v>XAN4100</v>
          </cell>
          <cell r="E274">
            <v>1.5E-3</v>
          </cell>
        </row>
        <row r="275">
          <cell r="A275">
            <v>2012</v>
          </cell>
          <cell r="B275" t="str">
            <v>JUL</v>
          </cell>
          <cell r="D275" t="str">
            <v>XAN4200</v>
          </cell>
          <cell r="E275">
            <v>7.2000000000000005E-4</v>
          </cell>
        </row>
        <row r="276">
          <cell r="A276">
            <v>2012</v>
          </cell>
          <cell r="B276" t="str">
            <v>JUL</v>
          </cell>
          <cell r="D276" t="str">
            <v>XAN4300</v>
          </cell>
          <cell r="E276">
            <v>1.9473000000000001E-2</v>
          </cell>
        </row>
        <row r="277">
          <cell r="A277">
            <v>2012</v>
          </cell>
          <cell r="B277" t="str">
            <v>JUL</v>
          </cell>
          <cell r="D277" t="str">
            <v>XAN4400</v>
          </cell>
          <cell r="E277">
            <v>4.7018999999999998E-2</v>
          </cell>
        </row>
        <row r="278">
          <cell r="A278">
            <v>2012</v>
          </cell>
          <cell r="B278" t="str">
            <v>JUL</v>
          </cell>
          <cell r="D278" t="str">
            <v>XAN4500</v>
          </cell>
          <cell r="E278">
            <v>0.35</v>
          </cell>
        </row>
        <row r="279">
          <cell r="A279">
            <v>2012</v>
          </cell>
          <cell r="B279" t="str">
            <v>JUL</v>
          </cell>
          <cell r="D279" t="str">
            <v>XAN4600</v>
          </cell>
          <cell r="E279">
            <v>5.5E-2</v>
          </cell>
        </row>
        <row r="280">
          <cell r="A280">
            <v>2012</v>
          </cell>
          <cell r="B280" t="str">
            <v>JUL</v>
          </cell>
          <cell r="D280" t="str">
            <v>AM14111</v>
          </cell>
          <cell r="E280">
            <v>0</v>
          </cell>
        </row>
        <row r="281">
          <cell r="A281">
            <v>2012</v>
          </cell>
          <cell r="B281" t="str">
            <v>JUL</v>
          </cell>
          <cell r="D281" t="str">
            <v>CIN4001</v>
          </cell>
          <cell r="E281">
            <v>0</v>
          </cell>
        </row>
        <row r="282">
          <cell r="A282">
            <v>2012</v>
          </cell>
          <cell r="B282" t="str">
            <v>JUL</v>
          </cell>
          <cell r="D282" t="str">
            <v>CIQ4001</v>
          </cell>
          <cell r="E282">
            <v>33369368.789999999</v>
          </cell>
        </row>
        <row r="283">
          <cell r="A283">
            <v>2012</v>
          </cell>
          <cell r="B283" t="str">
            <v>JUL</v>
          </cell>
          <cell r="D283" t="str">
            <v>CIP4001</v>
          </cell>
          <cell r="E283">
            <v>33369368.789999999</v>
          </cell>
        </row>
        <row r="284">
          <cell r="A284">
            <v>2012</v>
          </cell>
          <cell r="B284" t="str">
            <v>JUL</v>
          </cell>
          <cell r="D284" t="str">
            <v>XAN4700</v>
          </cell>
          <cell r="E284">
            <v>1E-3</v>
          </cell>
        </row>
        <row r="285">
          <cell r="A285">
            <v>2012</v>
          </cell>
          <cell r="B285" t="str">
            <v>JUL</v>
          </cell>
          <cell r="D285" t="str">
            <v>AM44111</v>
          </cell>
          <cell r="E285">
            <v>-55</v>
          </cell>
        </row>
        <row r="286">
          <cell r="A286">
            <v>2012</v>
          </cell>
          <cell r="B286" t="str">
            <v>JUL</v>
          </cell>
          <cell r="D286" t="str">
            <v>GLB4BEG</v>
          </cell>
          <cell r="E286">
            <v>-11185390.733597601</v>
          </cell>
        </row>
        <row r="287">
          <cell r="A287">
            <v>2012</v>
          </cell>
          <cell r="B287" t="str">
            <v>JUL</v>
          </cell>
          <cell r="D287" t="str">
            <v>O/U4YTD</v>
          </cell>
          <cell r="E287">
            <v>65856421.797035798</v>
          </cell>
        </row>
        <row r="288">
          <cell r="A288">
            <v>2012</v>
          </cell>
          <cell r="B288" t="str">
            <v>JUL</v>
          </cell>
          <cell r="D288" t="str">
            <v>TRU4YTD</v>
          </cell>
          <cell r="E288">
            <v>-25900203</v>
          </cell>
        </row>
        <row r="289">
          <cell r="A289">
            <v>2012</v>
          </cell>
          <cell r="B289" t="str">
            <v>JUL</v>
          </cell>
          <cell r="D289" t="str">
            <v>1MC4YTD</v>
          </cell>
          <cell r="E289">
            <v>0</v>
          </cell>
        </row>
        <row r="290">
          <cell r="A290">
            <v>2012</v>
          </cell>
          <cell r="B290" t="str">
            <v>JUL</v>
          </cell>
          <cell r="D290" t="str">
            <v>2MC4YTD</v>
          </cell>
          <cell r="E290">
            <v>0</v>
          </cell>
        </row>
        <row r="291">
          <cell r="A291">
            <v>2012</v>
          </cell>
          <cell r="B291" t="str">
            <v>JUL</v>
          </cell>
          <cell r="D291" t="str">
            <v>3MC4YTD</v>
          </cell>
          <cell r="E291">
            <v>0</v>
          </cell>
        </row>
        <row r="292">
          <cell r="A292">
            <v>2012</v>
          </cell>
          <cell r="B292" t="str">
            <v>JUL</v>
          </cell>
          <cell r="D292" t="str">
            <v>INT4YTD</v>
          </cell>
          <cell r="E292">
            <v>-20583.550208771099</v>
          </cell>
        </row>
        <row r="293">
          <cell r="A293">
            <v>2012</v>
          </cell>
          <cell r="B293" t="str">
            <v>JUL</v>
          </cell>
          <cell r="D293" t="str">
            <v>RRT9102</v>
          </cell>
          <cell r="E293">
            <v>745059.81034031895</v>
          </cell>
        </row>
        <row r="294">
          <cell r="A294">
            <v>2012</v>
          </cell>
          <cell r="B294" t="str">
            <v>JUL</v>
          </cell>
          <cell r="D294" t="str">
            <v>RRD9002</v>
          </cell>
          <cell r="E294">
            <v>0</v>
          </cell>
        </row>
        <row r="295">
          <cell r="A295">
            <v>2012</v>
          </cell>
          <cell r="B295" t="str">
            <v>JUL</v>
          </cell>
          <cell r="D295" t="str">
            <v>RRT9103</v>
          </cell>
          <cell r="E295">
            <v>340638.330531399</v>
          </cell>
        </row>
        <row r="296">
          <cell r="A296">
            <v>2012</v>
          </cell>
          <cell r="B296" t="str">
            <v>JUL</v>
          </cell>
          <cell r="D296" t="str">
            <v>RRT9003</v>
          </cell>
          <cell r="E296">
            <v>465064.99695567798</v>
          </cell>
        </row>
        <row r="297">
          <cell r="A297">
            <v>2012</v>
          </cell>
          <cell r="B297" t="str">
            <v>JUL</v>
          </cell>
          <cell r="D297" t="str">
            <v>RRD9103</v>
          </cell>
          <cell r="E297">
            <v>0</v>
          </cell>
        </row>
        <row r="298">
          <cell r="A298">
            <v>2012</v>
          </cell>
          <cell r="B298" t="str">
            <v>JUL</v>
          </cell>
          <cell r="D298" t="str">
            <v>RRD9003</v>
          </cell>
          <cell r="E298">
            <v>0</v>
          </cell>
        </row>
        <row r="299">
          <cell r="A299">
            <v>2012</v>
          </cell>
          <cell r="B299" t="str">
            <v>JUL</v>
          </cell>
          <cell r="D299" t="str">
            <v>RRD9102</v>
          </cell>
          <cell r="E299">
            <v>0</v>
          </cell>
        </row>
        <row r="300">
          <cell r="A300">
            <v>2012</v>
          </cell>
          <cell r="B300" t="str">
            <v>JUL</v>
          </cell>
          <cell r="D300" t="str">
            <v>RRT9002</v>
          </cell>
          <cell r="E300">
            <v>1534592.0729449501</v>
          </cell>
        </row>
        <row r="301">
          <cell r="A301">
            <v>2012</v>
          </cell>
          <cell r="B301" t="str">
            <v>JUL</v>
          </cell>
          <cell r="D301" t="str">
            <v>JUR4FA1</v>
          </cell>
          <cell r="E301">
            <v>0.98177599999999998</v>
          </cell>
        </row>
        <row r="302">
          <cell r="A302">
            <v>2012</v>
          </cell>
          <cell r="B302" t="str">
            <v>JUL</v>
          </cell>
          <cell r="D302" t="str">
            <v>TRU4TOT</v>
          </cell>
          <cell r="E302">
            <v>-51800406</v>
          </cell>
        </row>
        <row r="303">
          <cell r="A303">
            <v>2012</v>
          </cell>
          <cell r="B303" t="str">
            <v>JUL</v>
          </cell>
          <cell r="D303" t="str">
            <v>2MC4MON</v>
          </cell>
          <cell r="E303">
            <v>0</v>
          </cell>
        </row>
        <row r="304">
          <cell r="A304">
            <v>2012</v>
          </cell>
          <cell r="B304" t="str">
            <v>JUL</v>
          </cell>
          <cell r="D304" t="str">
            <v>2MC4TOT</v>
          </cell>
          <cell r="E304">
            <v>0</v>
          </cell>
        </row>
        <row r="305">
          <cell r="A305">
            <v>2012</v>
          </cell>
          <cell r="B305" t="str">
            <v>JUL</v>
          </cell>
          <cell r="D305" t="str">
            <v>TRU4MON</v>
          </cell>
          <cell r="E305">
            <v>-4316700.5</v>
          </cell>
        </row>
        <row r="306">
          <cell r="A306">
            <v>2012</v>
          </cell>
          <cell r="B306" t="str">
            <v>JUL</v>
          </cell>
          <cell r="D306" t="str">
            <v>1MC4TOT</v>
          </cell>
          <cell r="E306">
            <v>0</v>
          </cell>
        </row>
        <row r="307">
          <cell r="A307">
            <v>2012</v>
          </cell>
          <cell r="B307" t="str">
            <v>JUL</v>
          </cell>
          <cell r="D307" t="str">
            <v>1MC4MON</v>
          </cell>
          <cell r="E307">
            <v>0</v>
          </cell>
        </row>
        <row r="308">
          <cell r="A308">
            <v>2012</v>
          </cell>
          <cell r="B308" t="str">
            <v>JUL</v>
          </cell>
          <cell r="D308" t="str">
            <v>PIF4MON</v>
          </cell>
          <cell r="E308">
            <v>-547226.46305999998</v>
          </cell>
        </row>
        <row r="309">
          <cell r="A309">
            <v>2012</v>
          </cell>
          <cell r="B309" t="str">
            <v>JUL</v>
          </cell>
          <cell r="D309" t="str">
            <v>PIF4GRS</v>
          </cell>
          <cell r="E309">
            <v>0</v>
          </cell>
        </row>
        <row r="310">
          <cell r="A310">
            <v>2012</v>
          </cell>
          <cell r="B310" t="str">
            <v>JUL</v>
          </cell>
          <cell r="D310" t="str">
            <v>PIF4NET</v>
          </cell>
          <cell r="E310">
            <v>-6566717.5567199998</v>
          </cell>
        </row>
        <row r="311">
          <cell r="A311">
            <v>2012</v>
          </cell>
          <cell r="B311" t="str">
            <v>JUL</v>
          </cell>
          <cell r="D311" t="str">
            <v>PIF4FEE</v>
          </cell>
          <cell r="E311">
            <v>4731.4432800000004</v>
          </cell>
        </row>
        <row r="312">
          <cell r="A312">
            <v>2012</v>
          </cell>
          <cell r="B312" t="str">
            <v>JUL</v>
          </cell>
          <cell r="D312" t="str">
            <v>GRT4FEE</v>
          </cell>
          <cell r="E312">
            <v>0</v>
          </cell>
        </row>
        <row r="313">
          <cell r="A313">
            <v>2012</v>
          </cell>
          <cell r="B313" t="str">
            <v>JUL</v>
          </cell>
          <cell r="D313" t="str">
            <v>REV4MON</v>
          </cell>
          <cell r="E313">
            <v>361555440.93339002</v>
          </cell>
        </row>
        <row r="314">
          <cell r="A314">
            <v>2012</v>
          </cell>
          <cell r="B314" t="str">
            <v>JUL</v>
          </cell>
          <cell r="D314" t="str">
            <v>RAF4FEE</v>
          </cell>
          <cell r="E314">
            <v>264012.03354959999</v>
          </cell>
        </row>
        <row r="315">
          <cell r="A315">
            <v>2012</v>
          </cell>
          <cell r="B315" t="str">
            <v>JUL</v>
          </cell>
          <cell r="D315" t="str">
            <v>REV4NET</v>
          </cell>
          <cell r="E315">
            <v>366419367.89644998</v>
          </cell>
        </row>
        <row r="316">
          <cell r="A316">
            <v>2012</v>
          </cell>
          <cell r="B316" t="str">
            <v>JUL</v>
          </cell>
          <cell r="D316" t="str">
            <v>AM24111</v>
          </cell>
          <cell r="E316">
            <v>0</v>
          </cell>
        </row>
        <row r="317">
          <cell r="A317">
            <v>2012</v>
          </cell>
          <cell r="B317" t="str">
            <v>JUL</v>
          </cell>
          <cell r="D317" t="str">
            <v>AM74111</v>
          </cell>
          <cell r="E317">
            <v>1.5E-3</v>
          </cell>
        </row>
        <row r="318">
          <cell r="A318">
            <v>2012</v>
          </cell>
          <cell r="B318" t="str">
            <v>JUL</v>
          </cell>
          <cell r="D318" t="str">
            <v>AMA4111</v>
          </cell>
          <cell r="E318">
            <v>0</v>
          </cell>
        </row>
        <row r="319">
          <cell r="A319">
            <v>2012</v>
          </cell>
          <cell r="B319" t="str">
            <v>JUL</v>
          </cell>
          <cell r="D319" t="str">
            <v>LNG4MON</v>
          </cell>
          <cell r="E319">
            <v>-21300427.083333299</v>
          </cell>
        </row>
        <row r="320">
          <cell r="A320">
            <v>2012</v>
          </cell>
          <cell r="B320" t="str">
            <v>JUL</v>
          </cell>
          <cell r="D320" t="str">
            <v>3MC4MON</v>
          </cell>
          <cell r="E320">
            <v>0</v>
          </cell>
        </row>
        <row r="321">
          <cell r="A321">
            <v>2012</v>
          </cell>
          <cell r="B321" t="str">
            <v>JUL</v>
          </cell>
          <cell r="D321" t="str">
            <v>SHT4DEF</v>
          </cell>
          <cell r="E321">
            <v>29820597.916666601</v>
          </cell>
        </row>
        <row r="322">
          <cell r="A322">
            <v>2012</v>
          </cell>
          <cell r="B322" t="str">
            <v>AUG</v>
          </cell>
          <cell r="D322" t="str">
            <v>INT4MON</v>
          </cell>
          <cell r="E322">
            <v>1.208E-4</v>
          </cell>
        </row>
        <row r="323">
          <cell r="A323">
            <v>2012</v>
          </cell>
          <cell r="B323" t="str">
            <v>AUG</v>
          </cell>
          <cell r="D323" t="str">
            <v>AVG4AMT</v>
          </cell>
          <cell r="E323">
            <v>-26572524.9189751</v>
          </cell>
        </row>
        <row r="324">
          <cell r="A324">
            <v>2012</v>
          </cell>
          <cell r="B324" t="str">
            <v>JUL</v>
          </cell>
          <cell r="D324" t="str">
            <v>REV4TOT</v>
          </cell>
          <cell r="E324">
            <v>361555440.93339002</v>
          </cell>
        </row>
        <row r="325">
          <cell r="A325">
            <v>2012</v>
          </cell>
          <cell r="B325" t="str">
            <v>JUL</v>
          </cell>
          <cell r="D325" t="str">
            <v>O/U4MON</v>
          </cell>
          <cell r="E325">
            <v>-17313555.3472021</v>
          </cell>
        </row>
        <row r="326">
          <cell r="A326">
            <v>2012</v>
          </cell>
          <cell r="B326" t="str">
            <v>JUL</v>
          </cell>
          <cell r="D326" t="str">
            <v>GLE4MON</v>
          </cell>
          <cell r="E326">
            <v>-12998697.501054101</v>
          </cell>
        </row>
        <row r="327">
          <cell r="A327">
            <v>2012</v>
          </cell>
          <cell r="B327" t="str">
            <v>JUL</v>
          </cell>
          <cell r="D327" t="str">
            <v>RES4PMO</v>
          </cell>
          <cell r="E327">
            <v>0</v>
          </cell>
        </row>
        <row r="328">
          <cell r="A328">
            <v>2012</v>
          </cell>
          <cell r="B328" t="str">
            <v>JUL</v>
          </cell>
          <cell r="D328" t="str">
            <v>INT4AMT</v>
          </cell>
          <cell r="E328">
            <v>-1842.6538519801099</v>
          </cell>
        </row>
        <row r="329">
          <cell r="A329">
            <v>2012</v>
          </cell>
          <cell r="B329" t="str">
            <v>JUL</v>
          </cell>
          <cell r="D329" t="str">
            <v>TRU4BEG</v>
          </cell>
          <cell r="E329">
            <v>-11185390.733597601</v>
          </cell>
        </row>
        <row r="330">
          <cell r="A330">
            <v>2012</v>
          </cell>
          <cell r="B330" t="str">
            <v>JUL</v>
          </cell>
          <cell r="D330" t="str">
            <v>GLB4END</v>
          </cell>
          <cell r="E330">
            <v>-24184088.2346518</v>
          </cell>
        </row>
        <row r="331">
          <cell r="A331">
            <v>2012</v>
          </cell>
          <cell r="B331" t="str">
            <v>JUL</v>
          </cell>
          <cell r="D331" t="str">
            <v>INT4MON</v>
          </cell>
          <cell r="E331">
            <v>1.042E-4</v>
          </cell>
        </row>
        <row r="332">
          <cell r="A332">
            <v>2012</v>
          </cell>
          <cell r="B332" t="str">
            <v>JUL</v>
          </cell>
          <cell r="D332" t="str">
            <v>AVG4AMT</v>
          </cell>
          <cell r="E332">
            <v>-17683818.157198701</v>
          </cell>
        </row>
        <row r="333">
          <cell r="A333">
            <v>2012</v>
          </cell>
          <cell r="B333" t="str">
            <v>JUL</v>
          </cell>
          <cell r="D333" t="str">
            <v>INT4YER</v>
          </cell>
          <cell r="E333">
            <v>1.25E-3</v>
          </cell>
        </row>
        <row r="334">
          <cell r="A334">
            <v>2012</v>
          </cell>
          <cell r="B334" t="str">
            <v>JUL</v>
          </cell>
          <cell r="D334" t="str">
            <v>ADJ4PRI</v>
          </cell>
          <cell r="E334">
            <v>0</v>
          </cell>
        </row>
        <row r="335">
          <cell r="A335">
            <v>2012</v>
          </cell>
          <cell r="B335" t="str">
            <v>JUL</v>
          </cell>
          <cell r="D335" t="str">
            <v>RES4PRI</v>
          </cell>
          <cell r="E335">
            <v>0</v>
          </cell>
        </row>
        <row r="336">
          <cell r="A336">
            <v>2012</v>
          </cell>
          <cell r="B336" t="str">
            <v>JUL</v>
          </cell>
          <cell r="D336" t="str">
            <v>TRU4END</v>
          </cell>
          <cell r="E336">
            <v>-24182245.580799799</v>
          </cell>
        </row>
        <row r="337">
          <cell r="A337">
            <v>2012</v>
          </cell>
          <cell r="B337" t="str">
            <v>JUL</v>
          </cell>
          <cell r="D337" t="str">
            <v>SHT4REM</v>
          </cell>
          <cell r="E337">
            <v>21583502.5</v>
          </cell>
        </row>
        <row r="338">
          <cell r="A338">
            <v>2012</v>
          </cell>
          <cell r="B338" t="str">
            <v>JUL</v>
          </cell>
          <cell r="D338" t="str">
            <v>AMC4111</v>
          </cell>
          <cell r="E338">
            <v>0</v>
          </cell>
        </row>
        <row r="339">
          <cell r="A339">
            <v>2012</v>
          </cell>
          <cell r="B339" t="str">
            <v>JUL</v>
          </cell>
          <cell r="D339" t="str">
            <v>UCOR.00000323.01.02.01</v>
          </cell>
          <cell r="E339">
            <v>168775.41</v>
          </cell>
        </row>
        <row r="340">
          <cell r="A340">
            <v>2012</v>
          </cell>
          <cell r="B340" t="str">
            <v>JUL</v>
          </cell>
          <cell r="D340" t="str">
            <v>UCOR.00000320.01.06.12</v>
          </cell>
          <cell r="E340">
            <v>74.819999999999993</v>
          </cell>
        </row>
        <row r="341">
          <cell r="A341">
            <v>2012</v>
          </cell>
          <cell r="B341" t="str">
            <v>JUL</v>
          </cell>
          <cell r="D341" t="str">
            <v>UCOR.00000320.01.06.13</v>
          </cell>
          <cell r="E341">
            <v>770.69</v>
          </cell>
        </row>
        <row r="342">
          <cell r="A342">
            <v>2012</v>
          </cell>
          <cell r="B342" t="str">
            <v>JUL</v>
          </cell>
          <cell r="D342" t="str">
            <v>UCOR.00000320.01.07.01</v>
          </cell>
          <cell r="E342">
            <v>5791896.4500000002</v>
          </cell>
        </row>
        <row r="343">
          <cell r="A343">
            <v>2012</v>
          </cell>
          <cell r="B343" t="str">
            <v>JUL</v>
          </cell>
          <cell r="D343" t="str">
            <v>UCOR.00000320.01.07.02</v>
          </cell>
          <cell r="E343">
            <v>38140402.289999999</v>
          </cell>
        </row>
        <row r="344">
          <cell r="A344">
            <v>2012</v>
          </cell>
          <cell r="B344" t="str">
            <v>JUL</v>
          </cell>
          <cell r="D344" t="str">
            <v>UCOR.00000320.01.07.04</v>
          </cell>
          <cell r="E344">
            <v>14930261.25</v>
          </cell>
        </row>
        <row r="345">
          <cell r="A345">
            <v>2012</v>
          </cell>
          <cell r="B345" t="str">
            <v>JUL</v>
          </cell>
          <cell r="D345" t="str">
            <v>UCOR.00000320.01.07.05</v>
          </cell>
          <cell r="E345">
            <v>568373.25</v>
          </cell>
        </row>
        <row r="346">
          <cell r="A346">
            <v>2012</v>
          </cell>
          <cell r="B346" t="str">
            <v>JUL</v>
          </cell>
          <cell r="D346" t="str">
            <v>UCOR.00000320.01.07.07</v>
          </cell>
          <cell r="E346">
            <v>1226584.28</v>
          </cell>
        </row>
        <row r="347">
          <cell r="A347">
            <v>2012</v>
          </cell>
          <cell r="B347" t="str">
            <v>JUL</v>
          </cell>
          <cell r="D347" t="str">
            <v>UCOR.00000320.01.07.11</v>
          </cell>
          <cell r="E347">
            <v>21461468.219999999</v>
          </cell>
        </row>
        <row r="348">
          <cell r="A348">
            <v>2012</v>
          </cell>
          <cell r="B348" t="str">
            <v>JUL</v>
          </cell>
          <cell r="D348" t="str">
            <v>UCOR.00000320.01.07.12</v>
          </cell>
          <cell r="E348">
            <v>22068726.550000001</v>
          </cell>
        </row>
        <row r="349">
          <cell r="A349">
            <v>2012</v>
          </cell>
          <cell r="B349" t="str">
            <v>JUL</v>
          </cell>
          <cell r="D349" t="str">
            <v>UCOR.00000320.01.07.13</v>
          </cell>
          <cell r="E349">
            <v>22410121.969999999</v>
          </cell>
        </row>
        <row r="350">
          <cell r="A350">
            <v>2012</v>
          </cell>
          <cell r="B350" t="str">
            <v>JUL</v>
          </cell>
          <cell r="D350" t="str">
            <v>UCOR.00000320.01.07.14</v>
          </cell>
          <cell r="E350">
            <v>18135514.32</v>
          </cell>
        </row>
        <row r="351">
          <cell r="A351">
            <v>2012</v>
          </cell>
          <cell r="B351" t="str">
            <v>JUL</v>
          </cell>
          <cell r="D351" t="str">
            <v>UCOR.00000320.01.07.15</v>
          </cell>
          <cell r="E351">
            <v>78137507.980000004</v>
          </cell>
        </row>
        <row r="352">
          <cell r="A352">
            <v>2012</v>
          </cell>
          <cell r="B352" t="str">
            <v>JUL</v>
          </cell>
          <cell r="D352" t="str">
            <v>UCOR.00000320.01.07.16</v>
          </cell>
          <cell r="E352">
            <v>95632.01</v>
          </cell>
        </row>
        <row r="353">
          <cell r="A353">
            <v>2012</v>
          </cell>
          <cell r="B353" t="str">
            <v>JUL</v>
          </cell>
          <cell r="D353" t="str">
            <v>UCOR.00000320.01.07.17</v>
          </cell>
          <cell r="E353">
            <v>28990004.449999999</v>
          </cell>
        </row>
        <row r="354">
          <cell r="A354">
            <v>2012</v>
          </cell>
          <cell r="B354" t="str">
            <v>JUL</v>
          </cell>
          <cell r="D354" t="str">
            <v>UCOR.00000301.01.04.01</v>
          </cell>
          <cell r="E354">
            <v>7567252.9900000002</v>
          </cell>
        </row>
        <row r="355">
          <cell r="A355">
            <v>2012</v>
          </cell>
          <cell r="B355" t="str">
            <v>JUL</v>
          </cell>
          <cell r="D355" t="str">
            <v>UCOR.00000305.01.08.01</v>
          </cell>
          <cell r="E355">
            <v>18165662.649999999</v>
          </cell>
        </row>
        <row r="356">
          <cell r="A356">
            <v>2012</v>
          </cell>
          <cell r="B356" t="str">
            <v>JUL</v>
          </cell>
          <cell r="D356" t="str">
            <v>UCOR.00000305.01.08.02</v>
          </cell>
          <cell r="E356">
            <v>1705243.47</v>
          </cell>
        </row>
        <row r="357">
          <cell r="A357">
            <v>2012</v>
          </cell>
          <cell r="B357" t="str">
            <v>JUL</v>
          </cell>
          <cell r="D357" t="str">
            <v>UCOR.00000305.01.09.01</v>
          </cell>
          <cell r="E357">
            <v>3717573.79</v>
          </cell>
        </row>
        <row r="358">
          <cell r="A358">
            <v>2012</v>
          </cell>
          <cell r="B358" t="str">
            <v>JUL</v>
          </cell>
          <cell r="D358" t="str">
            <v>UCOR.00000305.01.09.02</v>
          </cell>
          <cell r="E358">
            <v>83316.429999999993</v>
          </cell>
        </row>
        <row r="359">
          <cell r="A359">
            <v>2012</v>
          </cell>
          <cell r="B359" t="str">
            <v>JUL</v>
          </cell>
          <cell r="D359" t="str">
            <v>UCOR.00000323.01.01.01</v>
          </cell>
          <cell r="E359">
            <v>-878.78</v>
          </cell>
        </row>
        <row r="360">
          <cell r="A360">
            <v>2012</v>
          </cell>
          <cell r="B360" t="str">
            <v>JUL</v>
          </cell>
          <cell r="D360" t="str">
            <v>UNUC.00000084.01.01.01</v>
          </cell>
          <cell r="E360">
            <v>3637453.09</v>
          </cell>
        </row>
        <row r="361">
          <cell r="A361">
            <v>2012</v>
          </cell>
          <cell r="B361" t="str">
            <v>JUL</v>
          </cell>
          <cell r="D361" t="str">
            <v>UNUC.00000085.01.01.01</v>
          </cell>
          <cell r="E361">
            <v>2552472.16</v>
          </cell>
        </row>
        <row r="362">
          <cell r="A362">
            <v>2012</v>
          </cell>
          <cell r="B362" t="str">
            <v>JUL</v>
          </cell>
          <cell r="D362" t="str">
            <v>UNUC.00000087.01.01.01</v>
          </cell>
          <cell r="E362">
            <v>3184048.09</v>
          </cell>
        </row>
        <row r="363">
          <cell r="A363">
            <v>2012</v>
          </cell>
          <cell r="B363" t="str">
            <v>JUL</v>
          </cell>
          <cell r="D363" t="str">
            <v>4404840</v>
          </cell>
          <cell r="E363">
            <v>1266646.6100000001</v>
          </cell>
        </row>
        <row r="364">
          <cell r="A364">
            <v>2012</v>
          </cell>
          <cell r="B364" t="str">
            <v>JUL</v>
          </cell>
          <cell r="D364" t="str">
            <v>4404940</v>
          </cell>
          <cell r="E364">
            <v>912300.82</v>
          </cell>
        </row>
        <row r="365">
          <cell r="A365">
            <v>2012</v>
          </cell>
          <cell r="B365" t="str">
            <v>JUL</v>
          </cell>
          <cell r="D365" t="str">
            <v>4404810</v>
          </cell>
          <cell r="E365">
            <v>0</v>
          </cell>
        </row>
        <row r="366">
          <cell r="A366">
            <v>2012</v>
          </cell>
          <cell r="B366" t="str">
            <v>JUL</v>
          </cell>
          <cell r="D366" t="str">
            <v>4404840</v>
          </cell>
          <cell r="E366">
            <v>-271497.83</v>
          </cell>
        </row>
        <row r="367">
          <cell r="A367">
            <v>2012</v>
          </cell>
          <cell r="B367" t="str">
            <v>JUL</v>
          </cell>
          <cell r="D367" t="str">
            <v>KWH4000</v>
          </cell>
          <cell r="E367">
            <v>9956736569</v>
          </cell>
        </row>
        <row r="368">
          <cell r="A368">
            <v>2012</v>
          </cell>
          <cell r="B368" t="str">
            <v>JUL</v>
          </cell>
          <cell r="D368" t="str">
            <v>KWH4940</v>
          </cell>
          <cell r="E368">
            <v>79622845</v>
          </cell>
        </row>
        <row r="369">
          <cell r="A369">
            <v>2012</v>
          </cell>
          <cell r="B369" t="str">
            <v>JUL</v>
          </cell>
          <cell r="D369" t="str">
            <v>4404000</v>
          </cell>
          <cell r="E369">
            <v>317350313.19999999</v>
          </cell>
        </row>
        <row r="370">
          <cell r="A370">
            <v>2012</v>
          </cell>
          <cell r="B370" t="str">
            <v>JUL</v>
          </cell>
          <cell r="D370" t="str">
            <v>4404940</v>
          </cell>
          <cell r="E370">
            <v>0</v>
          </cell>
        </row>
        <row r="371">
          <cell r="A371">
            <v>2012</v>
          </cell>
          <cell r="B371" t="str">
            <v>JUL</v>
          </cell>
          <cell r="D371" t="str">
            <v>4404000</v>
          </cell>
          <cell r="E371">
            <v>0</v>
          </cell>
        </row>
        <row r="372">
          <cell r="A372">
            <v>2012</v>
          </cell>
          <cell r="B372" t="str">
            <v>JUL</v>
          </cell>
          <cell r="D372" t="str">
            <v>4404000</v>
          </cell>
          <cell r="E372">
            <v>21182429.329999998</v>
          </cell>
        </row>
        <row r="373">
          <cell r="A373">
            <v>2012</v>
          </cell>
          <cell r="B373" t="str">
            <v>JUL</v>
          </cell>
          <cell r="D373" t="str">
            <v>4404810</v>
          </cell>
          <cell r="E373">
            <v>357550.2</v>
          </cell>
        </row>
        <row r="374">
          <cell r="A374">
            <v>2012</v>
          </cell>
          <cell r="B374" t="str">
            <v>JUL</v>
          </cell>
          <cell r="D374" t="str">
            <v>KWH4840</v>
          </cell>
          <cell r="E374">
            <v>105197075</v>
          </cell>
        </row>
        <row r="375">
          <cell r="A375">
            <v>2012</v>
          </cell>
          <cell r="B375" t="str">
            <v>JUL</v>
          </cell>
          <cell r="D375" t="str">
            <v>4404810</v>
          </cell>
          <cell r="E375">
            <v>0</v>
          </cell>
        </row>
        <row r="376">
          <cell r="A376">
            <v>2012</v>
          </cell>
          <cell r="B376" t="str">
            <v>JUL</v>
          </cell>
          <cell r="D376" t="str">
            <v>4404000</v>
          </cell>
          <cell r="E376">
            <v>28150637.399999999</v>
          </cell>
        </row>
        <row r="377">
          <cell r="A377">
            <v>2012</v>
          </cell>
          <cell r="B377" t="str">
            <v>JUL</v>
          </cell>
          <cell r="D377" t="str">
            <v>4404000</v>
          </cell>
          <cell r="E377">
            <v>0</v>
          </cell>
        </row>
        <row r="378">
          <cell r="A378">
            <v>2012</v>
          </cell>
          <cell r="B378" t="str">
            <v>JUL</v>
          </cell>
          <cell r="D378" t="str">
            <v>4404840</v>
          </cell>
          <cell r="E378">
            <v>0</v>
          </cell>
        </row>
        <row r="379">
          <cell r="A379">
            <v>2012</v>
          </cell>
          <cell r="B379" t="str">
            <v>JUL</v>
          </cell>
          <cell r="D379" t="str">
            <v>4404940</v>
          </cell>
          <cell r="E379">
            <v>0</v>
          </cell>
        </row>
        <row r="380">
          <cell r="A380">
            <v>2012</v>
          </cell>
          <cell r="B380" t="str">
            <v>JUL</v>
          </cell>
          <cell r="D380" t="str">
            <v>4404810</v>
          </cell>
          <cell r="E380">
            <v>-84886.24</v>
          </cell>
        </row>
        <row r="381">
          <cell r="A381">
            <v>2012</v>
          </cell>
          <cell r="B381" t="str">
            <v>JUL</v>
          </cell>
          <cell r="D381" t="str">
            <v>KWH4810</v>
          </cell>
          <cell r="E381">
            <v>21060000</v>
          </cell>
        </row>
        <row r="382">
          <cell r="A382">
            <v>2012</v>
          </cell>
          <cell r="B382" t="str">
            <v>JUL</v>
          </cell>
          <cell r="D382" t="str">
            <v>4404810</v>
          </cell>
          <cell r="E382">
            <v>498935.7</v>
          </cell>
        </row>
        <row r="383">
          <cell r="A383">
            <v>2012</v>
          </cell>
          <cell r="B383" t="str">
            <v>JUL</v>
          </cell>
          <cell r="D383" t="str">
            <v>4404840</v>
          </cell>
          <cell r="E383">
            <v>2335241.3199999998</v>
          </cell>
        </row>
        <row r="384">
          <cell r="A384">
            <v>2012</v>
          </cell>
          <cell r="B384" t="str">
            <v>JUL</v>
          </cell>
          <cell r="D384" t="str">
            <v>4404940</v>
          </cell>
          <cell r="E384">
            <v>1809751.37</v>
          </cell>
        </row>
        <row r="385">
          <cell r="A385">
            <v>2012</v>
          </cell>
          <cell r="B385" t="str">
            <v>JUL</v>
          </cell>
          <cell r="D385" t="str">
            <v>4404840</v>
          </cell>
          <cell r="E385">
            <v>0</v>
          </cell>
        </row>
        <row r="386">
          <cell r="A386">
            <v>2012</v>
          </cell>
          <cell r="B386" t="str">
            <v>JUL</v>
          </cell>
          <cell r="D386" t="str">
            <v>4404940</v>
          </cell>
          <cell r="E386">
            <v>-165167.91</v>
          </cell>
        </row>
        <row r="387">
          <cell r="A387">
            <v>2012</v>
          </cell>
          <cell r="B387" t="str">
            <v>JUL</v>
          </cell>
          <cell r="D387" t="str">
            <v>CI74001</v>
          </cell>
          <cell r="E387">
            <v>0</v>
          </cell>
        </row>
        <row r="388">
          <cell r="A388">
            <v>2012</v>
          </cell>
          <cell r="B388" t="str">
            <v>JUL</v>
          </cell>
          <cell r="D388" t="str">
            <v>AM84111</v>
          </cell>
          <cell r="E388">
            <v>1.25E-3</v>
          </cell>
        </row>
        <row r="389">
          <cell r="A389">
            <v>2012</v>
          </cell>
          <cell r="B389" t="str">
            <v>JUL</v>
          </cell>
          <cell r="D389" t="str">
            <v>AMB4111</v>
          </cell>
          <cell r="E389">
            <v>0.98177599999999998</v>
          </cell>
        </row>
        <row r="390">
          <cell r="A390">
            <v>2012</v>
          </cell>
          <cell r="B390" t="str">
            <v>JUL</v>
          </cell>
          <cell r="D390" t="str">
            <v>AM34111</v>
          </cell>
          <cell r="E390">
            <v>0</v>
          </cell>
        </row>
        <row r="391">
          <cell r="A391">
            <v>2012</v>
          </cell>
          <cell r="B391" t="str">
            <v>JUL</v>
          </cell>
          <cell r="D391" t="str">
            <v>AM94111</v>
          </cell>
          <cell r="E391">
            <v>1.042E-4</v>
          </cell>
        </row>
        <row r="392">
          <cell r="A392">
            <v>2012</v>
          </cell>
          <cell r="B392" t="str">
            <v>JUL</v>
          </cell>
          <cell r="D392" t="str">
            <v>AM54111</v>
          </cell>
          <cell r="E392">
            <v>0</v>
          </cell>
        </row>
        <row r="393">
          <cell r="A393">
            <v>2012</v>
          </cell>
          <cell r="B393" t="str">
            <v>JUL</v>
          </cell>
          <cell r="D393" t="str">
            <v>CI54001</v>
          </cell>
          <cell r="E393">
            <v>0</v>
          </cell>
        </row>
        <row r="394">
          <cell r="A394">
            <v>2012</v>
          </cell>
          <cell r="B394" t="str">
            <v>JUL</v>
          </cell>
          <cell r="D394" t="str">
            <v>COA4001</v>
          </cell>
          <cell r="E394">
            <v>0</v>
          </cell>
        </row>
        <row r="395">
          <cell r="A395">
            <v>2012</v>
          </cell>
          <cell r="B395" t="str">
            <v>JUL</v>
          </cell>
          <cell r="D395" t="str">
            <v>COC4001</v>
          </cell>
          <cell r="E395">
            <v>0</v>
          </cell>
        </row>
        <row r="396">
          <cell r="A396">
            <v>2012</v>
          </cell>
          <cell r="B396" t="str">
            <v>JUL</v>
          </cell>
          <cell r="D396" t="str">
            <v>COE4001</v>
          </cell>
          <cell r="E396">
            <v>0</v>
          </cell>
        </row>
        <row r="397">
          <cell r="A397">
            <v>2012</v>
          </cell>
          <cell r="B397" t="str">
            <v>JUL</v>
          </cell>
          <cell r="D397" t="str">
            <v>COB4001</v>
          </cell>
          <cell r="E397">
            <v>0</v>
          </cell>
        </row>
        <row r="398">
          <cell r="A398">
            <v>2012</v>
          </cell>
          <cell r="B398" t="str">
            <v>JUL</v>
          </cell>
          <cell r="D398" t="str">
            <v>CIR4001</v>
          </cell>
          <cell r="E398">
            <v>33369368.789999999</v>
          </cell>
        </row>
        <row r="399">
          <cell r="A399">
            <v>2012</v>
          </cell>
          <cell r="B399" t="str">
            <v>JUL</v>
          </cell>
          <cell r="D399" t="str">
            <v>CIS4001</v>
          </cell>
          <cell r="E399">
            <v>33369368.789999999</v>
          </cell>
        </row>
        <row r="400">
          <cell r="A400">
            <v>2012</v>
          </cell>
          <cell r="B400" t="str">
            <v>JUL</v>
          </cell>
          <cell r="D400" t="str">
            <v>COD4001</v>
          </cell>
          <cell r="E400">
            <v>0</v>
          </cell>
        </row>
        <row r="401">
          <cell r="A401">
            <v>2012</v>
          </cell>
          <cell r="B401" t="str">
            <v>JUL</v>
          </cell>
          <cell r="D401" t="str">
            <v>FC24191</v>
          </cell>
          <cell r="E401">
            <v>0.98177599999999998</v>
          </cell>
        </row>
        <row r="402">
          <cell r="A402">
            <v>2012</v>
          </cell>
          <cell r="B402" t="str">
            <v>JUL</v>
          </cell>
          <cell r="D402" t="str">
            <v>FC24119</v>
          </cell>
          <cell r="E402">
            <v>0.98177599999999998</v>
          </cell>
        </row>
        <row r="403">
          <cell r="A403">
            <v>2012</v>
          </cell>
          <cell r="B403" t="str">
            <v>JUL</v>
          </cell>
          <cell r="D403" t="str">
            <v>FC14151</v>
          </cell>
          <cell r="E403">
            <v>0</v>
          </cell>
        </row>
        <row r="404">
          <cell r="A404">
            <v>2012</v>
          </cell>
          <cell r="B404" t="str">
            <v>JUL</v>
          </cell>
          <cell r="D404" t="str">
            <v>FC24151</v>
          </cell>
          <cell r="E404">
            <v>1</v>
          </cell>
        </row>
        <row r="405">
          <cell r="A405">
            <v>2012</v>
          </cell>
          <cell r="B405" t="str">
            <v>JUL</v>
          </cell>
          <cell r="D405" t="str">
            <v>FC24121</v>
          </cell>
          <cell r="E405">
            <v>0.98177599999999998</v>
          </cell>
        </row>
        <row r="406">
          <cell r="A406">
            <v>2012</v>
          </cell>
          <cell r="B406" t="str">
            <v>JUL</v>
          </cell>
          <cell r="D406" t="str">
            <v>FC34115</v>
          </cell>
          <cell r="E406">
            <v>0</v>
          </cell>
        </row>
        <row r="407">
          <cell r="A407">
            <v>2012</v>
          </cell>
          <cell r="B407" t="str">
            <v>JUL</v>
          </cell>
          <cell r="D407" t="str">
            <v>FC24122</v>
          </cell>
          <cell r="E407">
            <v>0.98177599999999998</v>
          </cell>
        </row>
        <row r="408">
          <cell r="A408">
            <v>2012</v>
          </cell>
          <cell r="B408" t="str">
            <v>JUL</v>
          </cell>
          <cell r="D408" t="str">
            <v>FC34128</v>
          </cell>
          <cell r="E408">
            <v>0</v>
          </cell>
        </row>
        <row r="409">
          <cell r="A409">
            <v>2012</v>
          </cell>
          <cell r="B409" t="str">
            <v>JUL</v>
          </cell>
          <cell r="D409" t="str">
            <v>FC34120</v>
          </cell>
          <cell r="E409">
            <v>-132234.98727632</v>
          </cell>
        </row>
        <row r="410">
          <cell r="A410">
            <v>2012</v>
          </cell>
          <cell r="B410" t="str">
            <v>JUL</v>
          </cell>
          <cell r="D410" t="str">
            <v>FC24129</v>
          </cell>
          <cell r="E410">
            <v>0.98177599999999998</v>
          </cell>
        </row>
        <row r="411">
          <cell r="A411">
            <v>2012</v>
          </cell>
          <cell r="B411" t="str">
            <v>JUL</v>
          </cell>
          <cell r="D411" t="str">
            <v>FC24152</v>
          </cell>
          <cell r="E411">
            <v>1</v>
          </cell>
        </row>
        <row r="412">
          <cell r="A412">
            <v>2012</v>
          </cell>
          <cell r="B412" t="str">
            <v>JUL</v>
          </cell>
          <cell r="D412" t="str">
            <v>FC34129</v>
          </cell>
          <cell r="E412">
            <v>-791020.19004695304</v>
          </cell>
        </row>
        <row r="413">
          <cell r="A413">
            <v>2012</v>
          </cell>
          <cell r="B413" t="str">
            <v>JUL</v>
          </cell>
          <cell r="D413" t="str">
            <v>FC14129</v>
          </cell>
          <cell r="E413">
            <v>-805703.32748707803</v>
          </cell>
        </row>
        <row r="414">
          <cell r="A414">
            <v>2012</v>
          </cell>
          <cell r="B414" t="str">
            <v>JUL</v>
          </cell>
          <cell r="D414" t="str">
            <v>FC24116</v>
          </cell>
          <cell r="E414">
            <v>0.98177599999999998</v>
          </cell>
        </row>
        <row r="415">
          <cell r="A415">
            <v>2012</v>
          </cell>
          <cell r="B415" t="str">
            <v>JUL</v>
          </cell>
          <cell r="D415" t="str">
            <v>FC34114</v>
          </cell>
          <cell r="E415">
            <v>1354065.8126393601</v>
          </cell>
        </row>
        <row r="416">
          <cell r="A416">
            <v>2012</v>
          </cell>
          <cell r="B416" t="str">
            <v>JUL</v>
          </cell>
          <cell r="D416" t="str">
            <v>FC24114</v>
          </cell>
          <cell r="E416">
            <v>0.98177599999999998</v>
          </cell>
        </row>
        <row r="417">
          <cell r="A417">
            <v>2012</v>
          </cell>
          <cell r="B417" t="str">
            <v>JUL</v>
          </cell>
          <cell r="D417" t="str">
            <v>FC24115</v>
          </cell>
          <cell r="E417">
            <v>0.98177599999999998</v>
          </cell>
        </row>
        <row r="418">
          <cell r="A418">
            <v>2012</v>
          </cell>
          <cell r="B418" t="str">
            <v>JUL</v>
          </cell>
          <cell r="D418" t="str">
            <v>FC24112</v>
          </cell>
          <cell r="E418">
            <v>0.98177599999999998</v>
          </cell>
        </row>
        <row r="419">
          <cell r="A419">
            <v>2012</v>
          </cell>
          <cell r="B419" t="str">
            <v>JUL</v>
          </cell>
          <cell r="D419" t="str">
            <v>FC14191</v>
          </cell>
          <cell r="E419">
            <v>0</v>
          </cell>
        </row>
        <row r="420">
          <cell r="A420">
            <v>2012</v>
          </cell>
          <cell r="B420" t="str">
            <v>JUL</v>
          </cell>
          <cell r="D420" t="str">
            <v>FC14118</v>
          </cell>
          <cell r="E420">
            <v>549227.15</v>
          </cell>
        </row>
        <row r="421">
          <cell r="A421">
            <v>2012</v>
          </cell>
          <cell r="B421" t="str">
            <v>JUL</v>
          </cell>
          <cell r="D421" t="str">
            <v>FC34112</v>
          </cell>
          <cell r="E421">
            <v>0</v>
          </cell>
        </row>
        <row r="422">
          <cell r="A422">
            <v>2012</v>
          </cell>
          <cell r="B422" t="str">
            <v>JUL</v>
          </cell>
          <cell r="D422" t="str">
            <v>FC14117</v>
          </cell>
          <cell r="E422">
            <v>103354.1</v>
          </cell>
        </row>
        <row r="423">
          <cell r="A423">
            <v>2012</v>
          </cell>
          <cell r="B423" t="str">
            <v>JUL</v>
          </cell>
          <cell r="D423" t="str">
            <v>FC24123</v>
          </cell>
          <cell r="E423">
            <v>0.98177599999999998</v>
          </cell>
        </row>
        <row r="424">
          <cell r="A424">
            <v>2012</v>
          </cell>
          <cell r="B424" t="str">
            <v>JUL</v>
          </cell>
          <cell r="D424" t="str">
            <v>FC24120</v>
          </cell>
          <cell r="E424">
            <v>0.98177599999999998</v>
          </cell>
        </row>
        <row r="425">
          <cell r="A425">
            <v>2012</v>
          </cell>
          <cell r="B425" t="str">
            <v>JUL</v>
          </cell>
          <cell r="D425" t="str">
            <v>FC34124</v>
          </cell>
          <cell r="E425">
            <v>3731622.7966307201</v>
          </cell>
        </row>
        <row r="426">
          <cell r="A426">
            <v>2012</v>
          </cell>
          <cell r="B426" t="str">
            <v>JUL</v>
          </cell>
          <cell r="D426" t="str">
            <v>FC14121</v>
          </cell>
          <cell r="E426">
            <v>13928524.73</v>
          </cell>
        </row>
        <row r="427">
          <cell r="A427">
            <v>2012</v>
          </cell>
          <cell r="B427" t="str">
            <v>JUL</v>
          </cell>
          <cell r="D427" t="str">
            <v>FC24125</v>
          </cell>
          <cell r="E427">
            <v>0.98177599999999998</v>
          </cell>
        </row>
        <row r="428">
          <cell r="A428">
            <v>2012</v>
          </cell>
          <cell r="B428" t="str">
            <v>JUL</v>
          </cell>
          <cell r="D428" t="str">
            <v>FC14114</v>
          </cell>
          <cell r="E428">
            <v>1379200.36</v>
          </cell>
        </row>
        <row r="429">
          <cell r="A429">
            <v>2012</v>
          </cell>
          <cell r="B429" t="str">
            <v>JUL</v>
          </cell>
          <cell r="D429" t="str">
            <v>FC14122</v>
          </cell>
          <cell r="E429">
            <v>329323586.72000003</v>
          </cell>
        </row>
        <row r="430">
          <cell r="A430">
            <v>2012</v>
          </cell>
          <cell r="B430" t="str">
            <v>JUL</v>
          </cell>
          <cell r="D430" t="str">
            <v>FC34113</v>
          </cell>
          <cell r="E430">
            <v>0</v>
          </cell>
        </row>
        <row r="431">
          <cell r="A431">
            <v>2012</v>
          </cell>
          <cell r="B431" t="str">
            <v>JUL</v>
          </cell>
          <cell r="D431" t="str">
            <v>FC24124</v>
          </cell>
          <cell r="E431">
            <v>0.98177599999999998</v>
          </cell>
        </row>
        <row r="432">
          <cell r="A432">
            <v>2012</v>
          </cell>
          <cell r="B432" t="str">
            <v>JUL</v>
          </cell>
          <cell r="D432" t="str">
            <v>FC34191</v>
          </cell>
          <cell r="E432">
            <v>0</v>
          </cell>
        </row>
        <row r="433">
          <cell r="A433">
            <v>2012</v>
          </cell>
          <cell r="B433" t="str">
            <v>JUL</v>
          </cell>
          <cell r="D433" t="str">
            <v>FC24127</v>
          </cell>
          <cell r="E433">
            <v>0.98177599999999998</v>
          </cell>
        </row>
        <row r="434">
          <cell r="A434">
            <v>2012</v>
          </cell>
          <cell r="B434" t="str">
            <v>JUL</v>
          </cell>
          <cell r="D434" t="str">
            <v>FC14116</v>
          </cell>
          <cell r="E434">
            <v>1283800.3600000001</v>
          </cell>
        </row>
        <row r="435">
          <cell r="A435">
            <v>2012</v>
          </cell>
          <cell r="B435" t="str">
            <v>JUL</v>
          </cell>
          <cell r="D435" t="str">
            <v>FC34116</v>
          </cell>
          <cell r="E435">
            <v>1260404.3822393599</v>
          </cell>
        </row>
        <row r="436">
          <cell r="A436">
            <v>2012</v>
          </cell>
          <cell r="B436" t="str">
            <v>JUL</v>
          </cell>
          <cell r="D436" t="str">
            <v>FC14115</v>
          </cell>
          <cell r="E436">
            <v>0</v>
          </cell>
        </row>
        <row r="437">
          <cell r="A437">
            <v>2012</v>
          </cell>
          <cell r="B437" t="str">
            <v>JUL</v>
          </cell>
          <cell r="D437" t="str">
            <v>FC34118</v>
          </cell>
          <cell r="E437">
            <v>539218.03441840003</v>
          </cell>
        </row>
        <row r="438">
          <cell r="A438">
            <v>2012</v>
          </cell>
          <cell r="B438" t="str">
            <v>JUL</v>
          </cell>
          <cell r="D438" t="str">
            <v>FC14113</v>
          </cell>
          <cell r="E438">
            <v>0</v>
          </cell>
        </row>
        <row r="439">
          <cell r="A439">
            <v>2012</v>
          </cell>
          <cell r="B439" t="str">
            <v>JUL</v>
          </cell>
          <cell r="D439" t="str">
            <v>FC14152</v>
          </cell>
          <cell r="E439">
            <v>0</v>
          </cell>
        </row>
        <row r="440">
          <cell r="A440">
            <v>2012</v>
          </cell>
          <cell r="B440" t="str">
            <v>JUL</v>
          </cell>
          <cell r="D440" t="str">
            <v>FC24128</v>
          </cell>
          <cell r="E440">
            <v>0.98177599999999998</v>
          </cell>
        </row>
        <row r="441">
          <cell r="A441">
            <v>2012</v>
          </cell>
          <cell r="B441" t="str">
            <v>JUL</v>
          </cell>
          <cell r="D441" t="str">
            <v>FC34119</v>
          </cell>
          <cell r="E441">
            <v>-653385.64341072005</v>
          </cell>
        </row>
        <row r="442">
          <cell r="A442">
            <v>2012</v>
          </cell>
          <cell r="B442" t="str">
            <v>JUL</v>
          </cell>
          <cell r="D442" t="str">
            <v>FC34117</v>
          </cell>
          <cell r="E442">
            <v>101470.5748816</v>
          </cell>
        </row>
        <row r="443">
          <cell r="A443">
            <v>2012</v>
          </cell>
          <cell r="B443" t="str">
            <v>JUL</v>
          </cell>
          <cell r="D443" t="str">
            <v>FC34152</v>
          </cell>
          <cell r="E443">
            <v>0</v>
          </cell>
        </row>
        <row r="444">
          <cell r="A444">
            <v>2012</v>
          </cell>
          <cell r="B444" t="str">
            <v>JUL</v>
          </cell>
          <cell r="D444" t="str">
            <v>FC34121</v>
          </cell>
          <cell r="E444">
            <v>13674691.295320399</v>
          </cell>
        </row>
        <row r="445">
          <cell r="A445">
            <v>2012</v>
          </cell>
          <cell r="B445" t="str">
            <v>JUL</v>
          </cell>
          <cell r="D445" t="str">
            <v>FC14128</v>
          </cell>
          <cell r="E445">
            <v>0</v>
          </cell>
        </row>
        <row r="446">
          <cell r="A446">
            <v>2012</v>
          </cell>
          <cell r="B446" t="str">
            <v>JUL</v>
          </cell>
          <cell r="D446" t="str">
            <v>FC14125</v>
          </cell>
          <cell r="E446">
            <v>-878.78</v>
          </cell>
        </row>
        <row r="447">
          <cell r="A447">
            <v>2012</v>
          </cell>
          <cell r="B447" t="str">
            <v>JUL</v>
          </cell>
          <cell r="D447" t="str">
            <v>FC34122</v>
          </cell>
          <cell r="E447">
            <v>323321993.675614</v>
          </cell>
        </row>
        <row r="448">
          <cell r="A448">
            <v>2012</v>
          </cell>
          <cell r="B448" t="str">
            <v>JUL</v>
          </cell>
          <cell r="D448" t="str">
            <v>FC14123</v>
          </cell>
          <cell r="E448">
            <v>27438159.109999999</v>
          </cell>
        </row>
        <row r="449">
          <cell r="A449">
            <v>2012</v>
          </cell>
          <cell r="B449" t="str">
            <v>JUL</v>
          </cell>
          <cell r="D449" t="str">
            <v>FC34125</v>
          </cell>
          <cell r="E449">
            <v>-862.76511328000004</v>
          </cell>
        </row>
        <row r="450">
          <cell r="A450">
            <v>2012</v>
          </cell>
          <cell r="B450" t="str">
            <v>JUL</v>
          </cell>
          <cell r="D450" t="str">
            <v>FC14127</v>
          </cell>
          <cell r="E450">
            <v>9373973.3399999999</v>
          </cell>
        </row>
        <row r="451">
          <cell r="A451">
            <v>2012</v>
          </cell>
          <cell r="B451" t="str">
            <v>JUL</v>
          </cell>
          <cell r="D451" t="str">
            <v>FC14112</v>
          </cell>
          <cell r="E451">
            <v>0</v>
          </cell>
        </row>
        <row r="452">
          <cell r="A452">
            <v>2012</v>
          </cell>
          <cell r="B452" t="str">
            <v>JUL</v>
          </cell>
          <cell r="D452" t="str">
            <v>FC14120</v>
          </cell>
          <cell r="E452">
            <v>-134689.57</v>
          </cell>
        </row>
        <row r="453">
          <cell r="A453">
            <v>2012</v>
          </cell>
          <cell r="B453" t="str">
            <v>JUL</v>
          </cell>
          <cell r="D453" t="str">
            <v>FC34123</v>
          </cell>
          <cell r="E453">
            <v>26938126.098379299</v>
          </cell>
        </row>
        <row r="454">
          <cell r="A454">
            <v>2012</v>
          </cell>
          <cell r="B454" t="str">
            <v>JUL</v>
          </cell>
          <cell r="D454" t="str">
            <v>FC24113</v>
          </cell>
          <cell r="E454">
            <v>0.98177599999999998</v>
          </cell>
        </row>
        <row r="455">
          <cell r="A455">
            <v>2012</v>
          </cell>
          <cell r="B455" t="str">
            <v>JUL</v>
          </cell>
          <cell r="D455" t="str">
            <v>FC34151</v>
          </cell>
          <cell r="E455">
            <v>0</v>
          </cell>
        </row>
        <row r="456">
          <cell r="A456">
            <v>2012</v>
          </cell>
          <cell r="B456" t="str">
            <v>JUL</v>
          </cell>
          <cell r="D456" t="str">
            <v>FC24117</v>
          </cell>
          <cell r="E456">
            <v>0.98177599999999998</v>
          </cell>
        </row>
        <row r="457">
          <cell r="A457">
            <v>2012</v>
          </cell>
          <cell r="B457" t="str">
            <v>JUL</v>
          </cell>
          <cell r="D457" t="str">
            <v>FC34127</v>
          </cell>
          <cell r="E457">
            <v>9203142.0498518404</v>
          </cell>
        </row>
        <row r="458">
          <cell r="A458">
            <v>2012</v>
          </cell>
          <cell r="B458" t="str">
            <v>JUL</v>
          </cell>
          <cell r="D458" t="str">
            <v>FC14119</v>
          </cell>
          <cell r="E458">
            <v>-665513.97</v>
          </cell>
        </row>
        <row r="459">
          <cell r="A459">
            <v>2012</v>
          </cell>
          <cell r="B459" t="str">
            <v>JUL</v>
          </cell>
          <cell r="D459" t="str">
            <v>FC24118</v>
          </cell>
          <cell r="E459">
            <v>0.98177599999999998</v>
          </cell>
        </row>
        <row r="460">
          <cell r="A460">
            <v>2012</v>
          </cell>
          <cell r="B460" t="str">
            <v>JUL</v>
          </cell>
          <cell r="D460" t="str">
            <v>FC14124</v>
          </cell>
          <cell r="E460">
            <v>3800890.22</v>
          </cell>
        </row>
        <row r="461">
          <cell r="A461">
            <v>2012</v>
          </cell>
          <cell r="B461" t="str">
            <v>JUL</v>
          </cell>
          <cell r="D461" t="str">
            <v>EXP4TOT</v>
          </cell>
          <cell r="E461">
            <v>378868996.28059202</v>
          </cell>
        </row>
        <row r="462">
          <cell r="A462">
            <v>2012</v>
          </cell>
          <cell r="B462" t="str">
            <v>JUL</v>
          </cell>
          <cell r="D462" t="str">
            <v>LIN4LOS</v>
          </cell>
          <cell r="E462">
            <v>321765.14646400901</v>
          </cell>
        </row>
        <row r="463">
          <cell r="A463">
            <v>2012</v>
          </cell>
          <cell r="B463" t="str">
            <v>JUN</v>
          </cell>
          <cell r="D463" t="str">
            <v>UCOR.00000320.01.07.05</v>
          </cell>
          <cell r="E463">
            <v>277669.83</v>
          </cell>
        </row>
        <row r="464">
          <cell r="A464">
            <v>2012</v>
          </cell>
          <cell r="B464" t="str">
            <v>JUN</v>
          </cell>
          <cell r="D464" t="str">
            <v>UCOR.00000320.01.07.07</v>
          </cell>
          <cell r="E464">
            <v>768950.97</v>
          </cell>
        </row>
        <row r="465">
          <cell r="A465">
            <v>2012</v>
          </cell>
          <cell r="B465" t="str">
            <v>JUN</v>
          </cell>
          <cell r="D465" t="str">
            <v>UCOR.00000320.01.07.11</v>
          </cell>
          <cell r="E465">
            <v>18965778.940000001</v>
          </cell>
        </row>
        <row r="466">
          <cell r="A466">
            <v>2012</v>
          </cell>
          <cell r="B466" t="str">
            <v>JUN</v>
          </cell>
          <cell r="D466" t="str">
            <v>UCOR.00000320.01.07.12</v>
          </cell>
          <cell r="E466">
            <v>20134290.359999999</v>
          </cell>
        </row>
        <row r="467">
          <cell r="A467">
            <v>2012</v>
          </cell>
          <cell r="B467" t="str">
            <v>JUN</v>
          </cell>
          <cell r="D467" t="str">
            <v>UCOR.00000320.01.07.13</v>
          </cell>
          <cell r="E467">
            <v>21215613.300000001</v>
          </cell>
        </row>
        <row r="468">
          <cell r="A468">
            <v>2012</v>
          </cell>
          <cell r="B468" t="str">
            <v>JUN</v>
          </cell>
          <cell r="D468" t="str">
            <v>UCOR.00000320.01.07.14</v>
          </cell>
          <cell r="E468">
            <v>14553585.85</v>
          </cell>
        </row>
        <row r="469">
          <cell r="A469">
            <v>2012</v>
          </cell>
          <cell r="B469" t="str">
            <v>JUN</v>
          </cell>
          <cell r="D469" t="str">
            <v>UCOR.00000320.01.07.15</v>
          </cell>
          <cell r="E469">
            <v>71860653.040000007</v>
          </cell>
        </row>
        <row r="470">
          <cell r="A470">
            <v>2012</v>
          </cell>
          <cell r="B470" t="str">
            <v>JUN</v>
          </cell>
          <cell r="D470" t="str">
            <v>UCOR.00000320.01.07.16</v>
          </cell>
          <cell r="E470">
            <v>100138.98</v>
          </cell>
        </row>
        <row r="471">
          <cell r="A471">
            <v>2012</v>
          </cell>
          <cell r="B471" t="str">
            <v>JUN</v>
          </cell>
          <cell r="D471" t="str">
            <v>RES4PMO</v>
          </cell>
          <cell r="E471">
            <v>0</v>
          </cell>
        </row>
        <row r="472">
          <cell r="A472">
            <v>2012</v>
          </cell>
          <cell r="B472" t="str">
            <v>JUN</v>
          </cell>
          <cell r="D472" t="str">
            <v>INT4AMT</v>
          </cell>
          <cell r="E472">
            <v>-2076.55793882236</v>
          </cell>
        </row>
        <row r="473">
          <cell r="A473">
            <v>2012</v>
          </cell>
          <cell r="B473" t="str">
            <v>JUN</v>
          </cell>
          <cell r="D473" t="str">
            <v>TRU4BEG</v>
          </cell>
          <cell r="E473">
            <v>-32168626.0920313</v>
          </cell>
        </row>
        <row r="474">
          <cell r="A474">
            <v>2012</v>
          </cell>
          <cell r="B474" t="str">
            <v>JUN</v>
          </cell>
          <cell r="D474" t="str">
            <v>GLB4END</v>
          </cell>
          <cell r="E474">
            <v>-11185390.733597601</v>
          </cell>
        </row>
        <row r="475">
          <cell r="A475">
            <v>2012</v>
          </cell>
          <cell r="B475" t="str">
            <v>JUN</v>
          </cell>
          <cell r="D475" t="str">
            <v>INT4MON</v>
          </cell>
          <cell r="E475">
            <v>9.5799999999999998E-5</v>
          </cell>
        </row>
        <row r="476">
          <cell r="A476">
            <v>2012</v>
          </cell>
          <cell r="B476" t="str">
            <v>JUN</v>
          </cell>
          <cell r="D476" t="str">
            <v>AVG4AMT</v>
          </cell>
          <cell r="E476">
            <v>-21675970.133845098</v>
          </cell>
        </row>
        <row r="477">
          <cell r="A477">
            <v>2012</v>
          </cell>
          <cell r="B477" t="str">
            <v>JUN</v>
          </cell>
          <cell r="D477" t="str">
            <v>INT4YER</v>
          </cell>
          <cell r="E477">
            <v>1.15E-3</v>
          </cell>
        </row>
        <row r="478">
          <cell r="A478">
            <v>2012</v>
          </cell>
          <cell r="B478" t="str">
            <v>JUN</v>
          </cell>
          <cell r="D478" t="str">
            <v>ADJ4PRI</v>
          </cell>
          <cell r="E478">
            <v>0</v>
          </cell>
        </row>
        <row r="479">
          <cell r="A479">
            <v>2012</v>
          </cell>
          <cell r="B479" t="str">
            <v>JUN</v>
          </cell>
          <cell r="D479" t="str">
            <v>RES4PRI</v>
          </cell>
          <cell r="E479">
            <v>0</v>
          </cell>
        </row>
        <row r="480">
          <cell r="A480">
            <v>2012</v>
          </cell>
          <cell r="B480" t="str">
            <v>JUN</v>
          </cell>
          <cell r="D480" t="str">
            <v>TRU4END</v>
          </cell>
          <cell r="E480">
            <v>-11183314.1756588</v>
          </cell>
        </row>
        <row r="481">
          <cell r="A481">
            <v>2012</v>
          </cell>
          <cell r="B481" t="str">
            <v>JUN</v>
          </cell>
          <cell r="D481" t="str">
            <v>SHT4REM</v>
          </cell>
          <cell r="E481">
            <v>25900203</v>
          </cell>
        </row>
        <row r="482">
          <cell r="A482">
            <v>2012</v>
          </cell>
          <cell r="B482" t="str">
            <v>JUN</v>
          </cell>
          <cell r="D482" t="str">
            <v>LNG4MON</v>
          </cell>
          <cell r="E482">
            <v>-25560512.5</v>
          </cell>
        </row>
        <row r="483">
          <cell r="A483">
            <v>2012</v>
          </cell>
          <cell r="B483" t="str">
            <v>JUN</v>
          </cell>
          <cell r="D483" t="str">
            <v>3MC4MON</v>
          </cell>
          <cell r="E483">
            <v>0</v>
          </cell>
        </row>
        <row r="484">
          <cell r="A484">
            <v>2012</v>
          </cell>
          <cell r="B484" t="str">
            <v>JUN</v>
          </cell>
          <cell r="D484" t="str">
            <v>SHT4DEF</v>
          </cell>
          <cell r="E484">
            <v>25560512.5</v>
          </cell>
        </row>
        <row r="485">
          <cell r="A485">
            <v>2012</v>
          </cell>
          <cell r="B485" t="str">
            <v>JUL</v>
          </cell>
          <cell r="D485" t="str">
            <v>UNUC.00000580.01.01.01</v>
          </cell>
          <cell r="E485">
            <v>471482.22</v>
          </cell>
        </row>
        <row r="486">
          <cell r="A486">
            <v>2012</v>
          </cell>
          <cell r="B486" t="str">
            <v>JUL</v>
          </cell>
          <cell r="D486" t="str">
            <v>UNUC.00000581.01.01.01</v>
          </cell>
          <cell r="E486">
            <v>422852.29</v>
          </cell>
        </row>
        <row r="487">
          <cell r="A487">
            <v>2012</v>
          </cell>
          <cell r="B487" t="str">
            <v>JUL</v>
          </cell>
          <cell r="D487" t="str">
            <v>UNUC.00000582.01.01.01</v>
          </cell>
          <cell r="E487">
            <v>-2843</v>
          </cell>
        </row>
        <row r="488">
          <cell r="A488">
            <v>2012</v>
          </cell>
          <cell r="B488" t="str">
            <v>JUL</v>
          </cell>
          <cell r="D488" t="str">
            <v>UNUC.00000583.01.01.01</v>
          </cell>
          <cell r="E488">
            <v>487708.85</v>
          </cell>
        </row>
        <row r="489">
          <cell r="A489">
            <v>2012</v>
          </cell>
          <cell r="B489" t="str">
            <v>JUL</v>
          </cell>
          <cell r="D489" t="str">
            <v>6350000933</v>
          </cell>
          <cell r="E489">
            <v>616639.13</v>
          </cell>
        </row>
        <row r="490">
          <cell r="A490">
            <v>2012</v>
          </cell>
          <cell r="B490" t="str">
            <v>JUL</v>
          </cell>
          <cell r="D490" t="str">
            <v>6350000934</v>
          </cell>
          <cell r="E490">
            <v>666238.09</v>
          </cell>
        </row>
        <row r="491">
          <cell r="A491">
            <v>2012</v>
          </cell>
          <cell r="B491" t="str">
            <v>JUL</v>
          </cell>
          <cell r="D491" t="str">
            <v>6350000935</v>
          </cell>
          <cell r="E491">
            <v>923.14</v>
          </cell>
        </row>
        <row r="492">
          <cell r="A492">
            <v>2012</v>
          </cell>
          <cell r="B492" t="str">
            <v>JUL</v>
          </cell>
          <cell r="D492" t="str">
            <v>UCOR.00000321.01.01.02</v>
          </cell>
          <cell r="E492">
            <v>-5089.5200000000004</v>
          </cell>
        </row>
        <row r="493">
          <cell r="A493">
            <v>2012</v>
          </cell>
          <cell r="B493" t="str">
            <v>JUL</v>
          </cell>
          <cell r="D493" t="str">
            <v>UCOR.00000321.01.01.07</v>
          </cell>
          <cell r="E493">
            <v>-101788.18</v>
          </cell>
        </row>
        <row r="494">
          <cell r="A494">
            <v>2012</v>
          </cell>
          <cell r="B494" t="str">
            <v>JUL</v>
          </cell>
          <cell r="D494" t="str">
            <v>UCOR.00000321.01.01.09</v>
          </cell>
          <cell r="E494">
            <v>-29540.07</v>
          </cell>
        </row>
        <row r="495">
          <cell r="A495">
            <v>2012</v>
          </cell>
          <cell r="B495" t="str">
            <v>JUL</v>
          </cell>
          <cell r="D495" t="str">
            <v>UCOR.00000321.01.01.10</v>
          </cell>
          <cell r="E495">
            <v>125374.66</v>
          </cell>
        </row>
        <row r="496">
          <cell r="A496">
            <v>2012</v>
          </cell>
          <cell r="B496" t="str">
            <v>JUL</v>
          </cell>
          <cell r="D496" t="str">
            <v>UCOR.00000321.01.01.12</v>
          </cell>
          <cell r="E496">
            <v>104417.13</v>
          </cell>
        </row>
        <row r="497">
          <cell r="A497">
            <v>2012</v>
          </cell>
          <cell r="B497" t="str">
            <v>JUL</v>
          </cell>
          <cell r="D497" t="str">
            <v>UCOR.00000321.01.03.02</v>
          </cell>
          <cell r="E497">
            <v>-15035.71</v>
          </cell>
        </row>
        <row r="498">
          <cell r="A498">
            <v>2012</v>
          </cell>
          <cell r="B498" t="str">
            <v>JUL</v>
          </cell>
          <cell r="D498" t="str">
            <v>UCOR.00000321.01.03.03</v>
          </cell>
          <cell r="E498">
            <v>2622.73</v>
          </cell>
        </row>
        <row r="499">
          <cell r="A499">
            <v>2012</v>
          </cell>
          <cell r="B499" t="str">
            <v>JUL</v>
          </cell>
          <cell r="D499" t="str">
            <v>UCOR.00000321.01.03.04</v>
          </cell>
          <cell r="E499">
            <v>78319.47</v>
          </cell>
        </row>
        <row r="500">
          <cell r="A500">
            <v>2012</v>
          </cell>
          <cell r="B500" t="str">
            <v>JUL</v>
          </cell>
          <cell r="D500" t="str">
            <v>UCOR.00000321.01.03.05</v>
          </cell>
          <cell r="E500">
            <v>-770.69</v>
          </cell>
        </row>
        <row r="501">
          <cell r="A501">
            <v>2012</v>
          </cell>
          <cell r="B501" t="str">
            <v>JUL</v>
          </cell>
          <cell r="D501" t="str">
            <v>UCOR.00000321.01.03.06</v>
          </cell>
          <cell r="E501">
            <v>-26653.27</v>
          </cell>
        </row>
        <row r="502">
          <cell r="A502">
            <v>2012</v>
          </cell>
          <cell r="B502" t="str">
            <v>JUL</v>
          </cell>
          <cell r="D502" t="str">
            <v>UCOR.00000321.01.03.07</v>
          </cell>
          <cell r="E502">
            <v>-8570.01</v>
          </cell>
        </row>
        <row r="503">
          <cell r="A503">
            <v>2012</v>
          </cell>
          <cell r="B503" t="str">
            <v>JUL</v>
          </cell>
          <cell r="D503" t="str">
            <v>UCOR.00000321.01.03.09</v>
          </cell>
          <cell r="E503">
            <v>-9170.3799999999992</v>
          </cell>
        </row>
        <row r="504">
          <cell r="A504">
            <v>2012</v>
          </cell>
          <cell r="B504" t="str">
            <v>JUL</v>
          </cell>
          <cell r="D504" t="str">
            <v>UCOR.00000321.01.03.11</v>
          </cell>
          <cell r="E504">
            <v>-10762.06</v>
          </cell>
        </row>
        <row r="505">
          <cell r="A505">
            <v>2012</v>
          </cell>
          <cell r="B505" t="str">
            <v>JUL</v>
          </cell>
          <cell r="D505" t="str">
            <v>UCOR.00000322.01.01.10</v>
          </cell>
          <cell r="E505">
            <v>549227.15</v>
          </cell>
        </row>
        <row r="506">
          <cell r="A506">
            <v>2012</v>
          </cell>
          <cell r="B506" t="str">
            <v>JUL</v>
          </cell>
          <cell r="D506" t="str">
            <v>6350000864</v>
          </cell>
          <cell r="E506">
            <v>-665513.97</v>
          </cell>
        </row>
        <row r="507">
          <cell r="A507">
            <v>2012</v>
          </cell>
          <cell r="B507" t="str">
            <v>JUL</v>
          </cell>
          <cell r="D507" t="str">
            <v>6350000865</v>
          </cell>
          <cell r="E507">
            <v>-134689.57</v>
          </cell>
        </row>
        <row r="508">
          <cell r="A508">
            <v>2012</v>
          </cell>
          <cell r="B508" t="str">
            <v>JUL</v>
          </cell>
          <cell r="D508" t="str">
            <v>UCOR.00000301.01.02.01</v>
          </cell>
          <cell r="E508">
            <v>13928524.73</v>
          </cell>
        </row>
        <row r="509">
          <cell r="A509">
            <v>2012</v>
          </cell>
          <cell r="B509" t="str">
            <v>JUL</v>
          </cell>
          <cell r="D509" t="str">
            <v>UCOR.00000320.01.01.05</v>
          </cell>
          <cell r="E509">
            <v>2873979.94</v>
          </cell>
        </row>
        <row r="510">
          <cell r="A510">
            <v>2012</v>
          </cell>
          <cell r="B510" t="str">
            <v>JUL</v>
          </cell>
          <cell r="D510" t="str">
            <v>UCOR.00000320.01.01.07</v>
          </cell>
          <cell r="E510">
            <v>3600500.39</v>
          </cell>
        </row>
        <row r="511">
          <cell r="A511">
            <v>2012</v>
          </cell>
          <cell r="B511" t="str">
            <v>JUL</v>
          </cell>
          <cell r="D511" t="str">
            <v>UCOR.00000320.01.01.08</v>
          </cell>
          <cell r="E511">
            <v>7389717.4800000004</v>
          </cell>
        </row>
        <row r="512">
          <cell r="A512">
            <v>2012</v>
          </cell>
          <cell r="B512" t="str">
            <v>JUL</v>
          </cell>
          <cell r="D512" t="str">
            <v>UCOR.00000320.01.01.09</v>
          </cell>
          <cell r="E512">
            <v>562743.44999999995</v>
          </cell>
        </row>
        <row r="513">
          <cell r="A513">
            <v>2012</v>
          </cell>
          <cell r="B513" t="str">
            <v>JUL</v>
          </cell>
          <cell r="D513" t="str">
            <v>UCOR.00000320.01.02.05</v>
          </cell>
          <cell r="E513">
            <v>8108083.0099999998</v>
          </cell>
        </row>
        <row r="514">
          <cell r="A514">
            <v>2012</v>
          </cell>
          <cell r="B514" t="str">
            <v>JUL</v>
          </cell>
          <cell r="D514" t="str">
            <v>UCOR.00000320.01.02.07</v>
          </cell>
          <cell r="E514">
            <v>3353907.5</v>
          </cell>
        </row>
        <row r="515">
          <cell r="A515">
            <v>2012</v>
          </cell>
          <cell r="B515" t="str">
            <v>JUL</v>
          </cell>
          <cell r="D515" t="str">
            <v>UCOR.00000320.01.02.08</v>
          </cell>
          <cell r="E515">
            <v>14521133.08</v>
          </cell>
        </row>
        <row r="516">
          <cell r="A516">
            <v>2012</v>
          </cell>
          <cell r="B516" t="str">
            <v>JUL</v>
          </cell>
          <cell r="D516" t="str">
            <v>UCOR.00000320.01.02.09</v>
          </cell>
          <cell r="E516">
            <v>19148892.559999999</v>
          </cell>
        </row>
        <row r="517">
          <cell r="A517">
            <v>2012</v>
          </cell>
          <cell r="B517" t="str">
            <v>JUL</v>
          </cell>
          <cell r="D517" t="str">
            <v>UCOR.00000320.01.02.10</v>
          </cell>
          <cell r="E517">
            <v>67275.179999999993</v>
          </cell>
        </row>
        <row r="518">
          <cell r="A518">
            <v>2012</v>
          </cell>
          <cell r="B518" t="str">
            <v>JUL</v>
          </cell>
          <cell r="D518" t="str">
            <v>UCOR.00000320.01.03.01</v>
          </cell>
          <cell r="E518">
            <v>5121962.9400000004</v>
          </cell>
        </row>
        <row r="519">
          <cell r="A519">
            <v>2012</v>
          </cell>
          <cell r="B519" t="str">
            <v>JUL</v>
          </cell>
          <cell r="D519" t="str">
            <v>UCOR.00000320.01.03.02</v>
          </cell>
          <cell r="E519">
            <v>12053126.84</v>
          </cell>
        </row>
        <row r="520">
          <cell r="A520">
            <v>2012</v>
          </cell>
          <cell r="B520" t="str">
            <v>JUL</v>
          </cell>
          <cell r="D520" t="str">
            <v>UCOR.00000320.01.04.04</v>
          </cell>
          <cell r="E520">
            <v>84071.24</v>
          </cell>
        </row>
        <row r="521">
          <cell r="A521">
            <v>2012</v>
          </cell>
          <cell r="B521" t="str">
            <v>JUL</v>
          </cell>
          <cell r="D521" t="str">
            <v>UCOR.00000320.01.06.01</v>
          </cell>
          <cell r="E521">
            <v>92232.73</v>
          </cell>
        </row>
        <row r="522">
          <cell r="A522">
            <v>2012</v>
          </cell>
          <cell r="B522" t="str">
            <v>JUL</v>
          </cell>
          <cell r="D522" t="str">
            <v>UCOR.00000320.01.06.03</v>
          </cell>
          <cell r="E522">
            <v>16352.71</v>
          </cell>
        </row>
        <row r="523">
          <cell r="A523">
            <v>2012</v>
          </cell>
          <cell r="B523" t="str">
            <v>JUL</v>
          </cell>
          <cell r="D523" t="str">
            <v>UCOR.00000320.01.06.06</v>
          </cell>
          <cell r="E523">
            <v>31210.89</v>
          </cell>
        </row>
        <row r="524">
          <cell r="A524">
            <v>2012</v>
          </cell>
          <cell r="B524" t="str">
            <v>JUL</v>
          </cell>
          <cell r="D524" t="str">
            <v>UCOR.00000320.01.06.07</v>
          </cell>
          <cell r="E524">
            <v>17417.310000000001</v>
          </cell>
        </row>
        <row r="525">
          <cell r="A525">
            <v>2012</v>
          </cell>
          <cell r="B525" t="str">
            <v>JUL</v>
          </cell>
          <cell r="D525" t="str">
            <v>UCOR.00000320.01.06.09</v>
          </cell>
          <cell r="E525">
            <v>117450.13</v>
          </cell>
        </row>
        <row r="526">
          <cell r="A526">
            <v>2012</v>
          </cell>
          <cell r="B526" t="str">
            <v>JUL</v>
          </cell>
          <cell r="D526" t="str">
            <v>UCOR.00000320.01.06.10</v>
          </cell>
          <cell r="E526">
            <v>37415.4</v>
          </cell>
        </row>
        <row r="527">
          <cell r="A527">
            <v>2012</v>
          </cell>
          <cell r="B527" t="str">
            <v>JUL</v>
          </cell>
          <cell r="D527" t="str">
            <v>AM64111</v>
          </cell>
          <cell r="E527">
            <v>1E-3</v>
          </cell>
        </row>
        <row r="528">
          <cell r="A528">
            <v>2012</v>
          </cell>
          <cell r="B528" t="str">
            <v>JUN</v>
          </cell>
          <cell r="D528" t="str">
            <v>INT4YTD</v>
          </cell>
          <cell r="E528">
            <v>-18506.992269948802</v>
          </cell>
        </row>
        <row r="529">
          <cell r="A529">
            <v>2012</v>
          </cell>
          <cell r="B529" t="str">
            <v>JUN</v>
          </cell>
          <cell r="D529" t="str">
            <v>RRT9102</v>
          </cell>
          <cell r="E529">
            <v>688413.12173795002</v>
          </cell>
        </row>
        <row r="530">
          <cell r="A530">
            <v>2012</v>
          </cell>
          <cell r="B530" t="str">
            <v>JUN</v>
          </cell>
          <cell r="D530" t="str">
            <v>RRD9002</v>
          </cell>
          <cell r="E530">
            <v>0</v>
          </cell>
        </row>
        <row r="531">
          <cell r="A531">
            <v>2012</v>
          </cell>
          <cell r="B531" t="str">
            <v>JUN</v>
          </cell>
          <cell r="D531" t="str">
            <v>RRT9103</v>
          </cell>
          <cell r="E531">
            <v>338082.97249619401</v>
          </cell>
        </row>
        <row r="532">
          <cell r="A532">
            <v>2012</v>
          </cell>
          <cell r="B532" t="str">
            <v>JUN</v>
          </cell>
          <cell r="D532" t="str">
            <v>RRT9003</v>
          </cell>
          <cell r="E532">
            <v>397008.88924209698</v>
          </cell>
        </row>
        <row r="533">
          <cell r="A533">
            <v>2012</v>
          </cell>
          <cell r="B533" t="str">
            <v>JUN</v>
          </cell>
          <cell r="D533" t="str">
            <v>RRD9103</v>
          </cell>
          <cell r="E533">
            <v>0</v>
          </cell>
        </row>
        <row r="534">
          <cell r="A534">
            <v>2012</v>
          </cell>
          <cell r="B534" t="str">
            <v>JUN</v>
          </cell>
          <cell r="D534" t="str">
            <v>RRD9003</v>
          </cell>
          <cell r="E534">
            <v>0</v>
          </cell>
        </row>
        <row r="535">
          <cell r="A535">
            <v>2012</v>
          </cell>
          <cell r="B535" t="str">
            <v>JUN</v>
          </cell>
          <cell r="D535" t="str">
            <v>RRD9102</v>
          </cell>
          <cell r="E535">
            <v>0</v>
          </cell>
        </row>
        <row r="536">
          <cell r="A536">
            <v>2012</v>
          </cell>
          <cell r="B536" t="str">
            <v>JUN</v>
          </cell>
          <cell r="D536" t="str">
            <v>RRT9002</v>
          </cell>
          <cell r="E536">
            <v>1398968.2524111699</v>
          </cell>
        </row>
        <row r="537">
          <cell r="A537">
            <v>2012</v>
          </cell>
          <cell r="B537" t="str">
            <v>JUN</v>
          </cell>
          <cell r="D537" t="str">
            <v>UCOR.00000320.01.04.04</v>
          </cell>
          <cell r="E537">
            <v>-82862.83</v>
          </cell>
        </row>
        <row r="538">
          <cell r="A538">
            <v>2012</v>
          </cell>
          <cell r="B538" t="str">
            <v>JUN</v>
          </cell>
          <cell r="D538" t="str">
            <v>JUR4FA1</v>
          </cell>
          <cell r="E538">
            <v>0.98098030000000003</v>
          </cell>
        </row>
        <row r="539">
          <cell r="A539">
            <v>2012</v>
          </cell>
          <cell r="B539" t="str">
            <v>JUN</v>
          </cell>
          <cell r="D539" t="str">
            <v>TRU4TOT</v>
          </cell>
          <cell r="E539">
            <v>-51800406</v>
          </cell>
        </row>
        <row r="540">
          <cell r="A540">
            <v>2012</v>
          </cell>
          <cell r="B540" t="str">
            <v>JUN</v>
          </cell>
          <cell r="D540" t="str">
            <v>2MC4MON</v>
          </cell>
          <cell r="E540">
            <v>0</v>
          </cell>
        </row>
        <row r="541">
          <cell r="A541">
            <v>2012</v>
          </cell>
          <cell r="B541" t="str">
            <v>JUN</v>
          </cell>
          <cell r="D541" t="str">
            <v>2MC4TOT</v>
          </cell>
          <cell r="E541">
            <v>0</v>
          </cell>
        </row>
        <row r="542">
          <cell r="A542">
            <v>2012</v>
          </cell>
          <cell r="B542" t="str">
            <v>JUN</v>
          </cell>
          <cell r="D542" t="str">
            <v>TRU4MON</v>
          </cell>
          <cell r="E542">
            <v>-4316700.5</v>
          </cell>
        </row>
        <row r="543">
          <cell r="A543">
            <v>2012</v>
          </cell>
          <cell r="B543" t="str">
            <v>JUN</v>
          </cell>
          <cell r="D543" t="str">
            <v>1MC4TOT</v>
          </cell>
          <cell r="E543">
            <v>0</v>
          </cell>
        </row>
        <row r="544">
          <cell r="A544">
            <v>2012</v>
          </cell>
          <cell r="B544" t="str">
            <v>JUN</v>
          </cell>
          <cell r="D544" t="str">
            <v>1MC4MON</v>
          </cell>
          <cell r="E544">
            <v>0</v>
          </cell>
        </row>
        <row r="545">
          <cell r="A545">
            <v>2012</v>
          </cell>
          <cell r="B545" t="str">
            <v>JUN</v>
          </cell>
          <cell r="D545" t="str">
            <v>PIF4MON</v>
          </cell>
          <cell r="E545">
            <v>-547226.46305999998</v>
          </cell>
        </row>
        <row r="546">
          <cell r="A546">
            <v>2012</v>
          </cell>
          <cell r="B546" t="str">
            <v>JUN</v>
          </cell>
          <cell r="D546" t="str">
            <v>PIF4GRS</v>
          </cell>
          <cell r="E546">
            <v>0</v>
          </cell>
        </row>
        <row r="547">
          <cell r="A547">
            <v>2012</v>
          </cell>
          <cell r="B547" t="str">
            <v>JUN</v>
          </cell>
          <cell r="D547" t="str">
            <v>PIF4NET</v>
          </cell>
          <cell r="E547">
            <v>-6566717.5567199998</v>
          </cell>
        </row>
        <row r="548">
          <cell r="A548">
            <v>2012</v>
          </cell>
          <cell r="B548" t="str">
            <v>JUN</v>
          </cell>
          <cell r="D548" t="str">
            <v>PIF4FEE</v>
          </cell>
          <cell r="E548">
            <v>4731.4432800000004</v>
          </cell>
        </row>
        <row r="549">
          <cell r="A549">
            <v>2012</v>
          </cell>
          <cell r="B549" t="str">
            <v>JUN</v>
          </cell>
          <cell r="D549" t="str">
            <v>GRT4FEE</v>
          </cell>
          <cell r="E549">
            <v>0</v>
          </cell>
        </row>
        <row r="550">
          <cell r="A550">
            <v>2012</v>
          </cell>
          <cell r="B550" t="str">
            <v>JUN</v>
          </cell>
          <cell r="D550" t="str">
            <v>UNUC.00000580.01.01.01</v>
          </cell>
          <cell r="E550">
            <v>499148.72</v>
          </cell>
        </row>
        <row r="551">
          <cell r="A551">
            <v>2012</v>
          </cell>
          <cell r="B551" t="str">
            <v>JUN</v>
          </cell>
          <cell r="D551" t="str">
            <v>UNUC.00000581.01.01.01</v>
          </cell>
          <cell r="E551">
            <v>490373.63</v>
          </cell>
        </row>
        <row r="552">
          <cell r="A552">
            <v>2012</v>
          </cell>
          <cell r="B552" t="str">
            <v>JUN</v>
          </cell>
          <cell r="D552" t="str">
            <v>UNUC.00000583.01.01.01</v>
          </cell>
          <cell r="E552">
            <v>475639.72</v>
          </cell>
        </row>
        <row r="553">
          <cell r="A553">
            <v>2012</v>
          </cell>
          <cell r="B553" t="str">
            <v>JUN</v>
          </cell>
          <cell r="D553" t="str">
            <v>6350000933</v>
          </cell>
          <cell r="E553">
            <v>-44780.34</v>
          </cell>
        </row>
        <row r="554">
          <cell r="A554">
            <v>2012</v>
          </cell>
          <cell r="B554" t="str">
            <v>JUN</v>
          </cell>
          <cell r="D554" t="str">
            <v>6350000934</v>
          </cell>
          <cell r="E554">
            <v>-28327.05</v>
          </cell>
        </row>
        <row r="555">
          <cell r="A555">
            <v>2012</v>
          </cell>
          <cell r="B555" t="str">
            <v>JUN</v>
          </cell>
          <cell r="D555" t="str">
            <v>6350000935</v>
          </cell>
          <cell r="E555">
            <v>1984.34</v>
          </cell>
        </row>
        <row r="556">
          <cell r="A556">
            <v>2012</v>
          </cell>
          <cell r="B556" t="str">
            <v>JUN</v>
          </cell>
          <cell r="D556" t="str">
            <v>UCOR.00000321.01.01.02</v>
          </cell>
          <cell r="E556">
            <v>-2414.0500000000002</v>
          </cell>
        </row>
        <row r="557">
          <cell r="A557">
            <v>2012</v>
          </cell>
          <cell r="B557" t="str">
            <v>JUN</v>
          </cell>
          <cell r="D557" t="str">
            <v>UCOR.00000321.01.01.07</v>
          </cell>
          <cell r="E557">
            <v>-300534.93</v>
          </cell>
        </row>
        <row r="558">
          <cell r="A558">
            <v>2012</v>
          </cell>
          <cell r="B558" t="str">
            <v>JUN</v>
          </cell>
          <cell r="D558" t="str">
            <v>UCOR.00000321.01.01.09</v>
          </cell>
          <cell r="E558">
            <v>-81630.17</v>
          </cell>
        </row>
        <row r="559">
          <cell r="A559">
            <v>2012</v>
          </cell>
          <cell r="B559" t="str">
            <v>JUN</v>
          </cell>
          <cell r="D559" t="str">
            <v>UCOR.00000321.01.01.10</v>
          </cell>
          <cell r="E559">
            <v>18592.86</v>
          </cell>
        </row>
        <row r="560">
          <cell r="A560">
            <v>2012</v>
          </cell>
          <cell r="B560" t="str">
            <v>JUN</v>
          </cell>
          <cell r="D560" t="str">
            <v>UCOR.00000321.01.01.12</v>
          </cell>
          <cell r="E560">
            <v>48568.26</v>
          </cell>
        </row>
        <row r="561">
          <cell r="A561">
            <v>2012</v>
          </cell>
          <cell r="B561" t="str">
            <v>JUN</v>
          </cell>
          <cell r="D561" t="str">
            <v>UCOR.00000321.01.03.02</v>
          </cell>
          <cell r="E561">
            <v>10755.47</v>
          </cell>
        </row>
        <row r="562">
          <cell r="A562">
            <v>2012</v>
          </cell>
          <cell r="B562" t="str">
            <v>JUN</v>
          </cell>
          <cell r="D562" t="str">
            <v>UCOR.00000321.01.03.03</v>
          </cell>
          <cell r="E562">
            <v>-813.95</v>
          </cell>
        </row>
        <row r="563">
          <cell r="A563">
            <v>2012</v>
          </cell>
          <cell r="B563" t="str">
            <v>JUN</v>
          </cell>
          <cell r="D563" t="str">
            <v>UCOR.00000321.01.03.04</v>
          </cell>
          <cell r="E563">
            <v>8767.1</v>
          </cell>
        </row>
        <row r="564">
          <cell r="A564">
            <v>2012</v>
          </cell>
          <cell r="B564" t="str">
            <v>JUN</v>
          </cell>
          <cell r="D564" t="str">
            <v>UCOR.00000321.01.03.05</v>
          </cell>
          <cell r="E564">
            <v>660.59</v>
          </cell>
        </row>
        <row r="565">
          <cell r="A565">
            <v>2012</v>
          </cell>
          <cell r="B565" t="str">
            <v>JUN</v>
          </cell>
          <cell r="D565" t="str">
            <v>UCOR.00000321.01.03.06</v>
          </cell>
          <cell r="E565">
            <v>-21966.98</v>
          </cell>
        </row>
        <row r="566">
          <cell r="A566">
            <v>2012</v>
          </cell>
          <cell r="B566" t="str">
            <v>JUN</v>
          </cell>
          <cell r="D566" t="str">
            <v>UCOR.00000321.01.03.07</v>
          </cell>
          <cell r="E566">
            <v>-9092.57</v>
          </cell>
        </row>
        <row r="567">
          <cell r="A567">
            <v>2012</v>
          </cell>
          <cell r="B567" t="str">
            <v>JUN</v>
          </cell>
          <cell r="D567" t="str">
            <v>UCOR.00000321.01.03.09</v>
          </cell>
          <cell r="E567">
            <v>1549.58</v>
          </cell>
        </row>
        <row r="568">
          <cell r="A568">
            <v>2012</v>
          </cell>
          <cell r="B568" t="str">
            <v>JUN</v>
          </cell>
          <cell r="D568" t="str">
            <v>UCOR.00000321.01.03.11</v>
          </cell>
          <cell r="E568">
            <v>-4059.37</v>
          </cell>
        </row>
        <row r="569">
          <cell r="A569">
            <v>2012</v>
          </cell>
          <cell r="B569" t="str">
            <v>JUN</v>
          </cell>
          <cell r="D569" t="str">
            <v>6350000864</v>
          </cell>
          <cell r="E569">
            <v>-907993.82</v>
          </cell>
        </row>
        <row r="570">
          <cell r="A570">
            <v>2012</v>
          </cell>
          <cell r="B570" t="str">
            <v>JUN</v>
          </cell>
          <cell r="D570" t="str">
            <v>6350000865</v>
          </cell>
          <cell r="E570">
            <v>-222303.41</v>
          </cell>
        </row>
        <row r="571">
          <cell r="A571">
            <v>2012</v>
          </cell>
          <cell r="B571" t="str">
            <v>JUN</v>
          </cell>
          <cell r="D571" t="str">
            <v>UCOR.00000301.01.02.01</v>
          </cell>
          <cell r="E571">
            <v>9876551.9600000009</v>
          </cell>
        </row>
        <row r="572">
          <cell r="A572">
            <v>2012</v>
          </cell>
          <cell r="B572" t="str">
            <v>JUN</v>
          </cell>
          <cell r="D572" t="str">
            <v>UCOR.00000320.01.01.05</v>
          </cell>
          <cell r="E572">
            <v>602238.03</v>
          </cell>
        </row>
        <row r="573">
          <cell r="A573">
            <v>2012</v>
          </cell>
          <cell r="B573" t="str">
            <v>JUN</v>
          </cell>
          <cell r="D573" t="str">
            <v>UCOR.00000320.01.01.07</v>
          </cell>
          <cell r="E573">
            <v>807378.72</v>
          </cell>
        </row>
        <row r="574">
          <cell r="A574">
            <v>2012</v>
          </cell>
          <cell r="B574" t="str">
            <v>JUN</v>
          </cell>
          <cell r="D574" t="str">
            <v>UCOR.00000320.01.01.08</v>
          </cell>
          <cell r="E574">
            <v>16776267.970000001</v>
          </cell>
        </row>
        <row r="575">
          <cell r="A575">
            <v>2012</v>
          </cell>
          <cell r="B575" t="str">
            <v>JUN</v>
          </cell>
          <cell r="D575" t="str">
            <v>UCOR.00000320.01.01.09</v>
          </cell>
          <cell r="E575">
            <v>319110.78000000003</v>
          </cell>
        </row>
        <row r="576">
          <cell r="A576">
            <v>2012</v>
          </cell>
          <cell r="B576" t="str">
            <v>JUN</v>
          </cell>
          <cell r="D576" t="str">
            <v>UCOR.00000320.01.02.05</v>
          </cell>
          <cell r="E576">
            <v>7581253.9000000004</v>
          </cell>
        </row>
        <row r="577">
          <cell r="A577">
            <v>2012</v>
          </cell>
          <cell r="B577" t="str">
            <v>JUN</v>
          </cell>
          <cell r="D577" t="str">
            <v>UCOR.00000320.01.02.07</v>
          </cell>
          <cell r="E577">
            <v>3385132.04</v>
          </cell>
        </row>
        <row r="578">
          <cell r="A578">
            <v>2012</v>
          </cell>
          <cell r="B578" t="str">
            <v>JUN</v>
          </cell>
          <cell r="D578" t="str">
            <v>UCOR.00000320.01.02.08</v>
          </cell>
          <cell r="E578">
            <v>12100300.51</v>
          </cell>
        </row>
        <row r="579">
          <cell r="A579">
            <v>2012</v>
          </cell>
          <cell r="B579" t="str">
            <v>JUN</v>
          </cell>
          <cell r="D579" t="str">
            <v>UCOR.00000320.01.02.09</v>
          </cell>
          <cell r="E579">
            <v>16072856.49</v>
          </cell>
        </row>
        <row r="580">
          <cell r="A580">
            <v>2012</v>
          </cell>
          <cell r="B580" t="str">
            <v>JUN</v>
          </cell>
          <cell r="D580" t="str">
            <v>UCOR.00000320.01.02.10</v>
          </cell>
          <cell r="E580">
            <v>67079.61</v>
          </cell>
        </row>
        <row r="581">
          <cell r="A581">
            <v>2012</v>
          </cell>
          <cell r="B581" t="str">
            <v>JUN</v>
          </cell>
          <cell r="D581" t="str">
            <v>UCOR.00000320.01.03.01</v>
          </cell>
          <cell r="E581">
            <v>4692299.74</v>
          </cell>
        </row>
        <row r="582">
          <cell r="A582">
            <v>2012</v>
          </cell>
          <cell r="B582" t="str">
            <v>JUN</v>
          </cell>
          <cell r="D582" t="str">
            <v>UCOR.00000320.01.03.02</v>
          </cell>
          <cell r="E582">
            <v>10013095.1</v>
          </cell>
        </row>
        <row r="583">
          <cell r="A583">
            <v>2012</v>
          </cell>
          <cell r="B583" t="str">
            <v>JUN</v>
          </cell>
          <cell r="D583" t="str">
            <v>UCOR.00000320.01.04.04</v>
          </cell>
          <cell r="E583">
            <v>-15289.88</v>
          </cell>
        </row>
        <row r="584">
          <cell r="A584">
            <v>2012</v>
          </cell>
          <cell r="B584" t="str">
            <v>JUN</v>
          </cell>
          <cell r="D584" t="str">
            <v>UCOR.00000320.01.06.04</v>
          </cell>
          <cell r="E584">
            <v>452.19</v>
          </cell>
        </row>
        <row r="585">
          <cell r="A585">
            <v>2012</v>
          </cell>
          <cell r="B585" t="str">
            <v>JUN</v>
          </cell>
          <cell r="D585" t="str">
            <v>UCOR.00000320.01.06.06</v>
          </cell>
          <cell r="E585">
            <v>25366.16</v>
          </cell>
        </row>
        <row r="586">
          <cell r="A586">
            <v>2012</v>
          </cell>
          <cell r="B586" t="str">
            <v>JUN</v>
          </cell>
          <cell r="D586" t="str">
            <v>UCOR.00000320.01.06.07</v>
          </cell>
          <cell r="E586">
            <v>11806.37</v>
          </cell>
        </row>
        <row r="587">
          <cell r="A587">
            <v>2012</v>
          </cell>
          <cell r="B587" t="str">
            <v>JUN</v>
          </cell>
          <cell r="D587" t="str">
            <v>UCOR.00000320.01.06.09</v>
          </cell>
          <cell r="E587">
            <v>100169.43</v>
          </cell>
        </row>
        <row r="588">
          <cell r="A588">
            <v>2012</v>
          </cell>
          <cell r="B588" t="str">
            <v>JUN</v>
          </cell>
          <cell r="D588" t="str">
            <v>UCOR.00000320.01.06.10</v>
          </cell>
          <cell r="E588">
            <v>57586.28</v>
          </cell>
        </row>
        <row r="589">
          <cell r="A589">
            <v>2012</v>
          </cell>
          <cell r="B589" t="str">
            <v>JUN</v>
          </cell>
          <cell r="D589" t="str">
            <v>UCOR.00000320.01.06.12</v>
          </cell>
          <cell r="E589">
            <v>287963.76</v>
          </cell>
        </row>
        <row r="590">
          <cell r="A590">
            <v>2012</v>
          </cell>
          <cell r="B590" t="str">
            <v>JUN</v>
          </cell>
          <cell r="D590" t="str">
            <v>UCOR.00000320.01.07.01</v>
          </cell>
          <cell r="E590">
            <v>4008138.73</v>
          </cell>
        </row>
        <row r="591">
          <cell r="A591">
            <v>2012</v>
          </cell>
          <cell r="B591" t="str">
            <v>JUN</v>
          </cell>
          <cell r="D591" t="str">
            <v>UCOR.00000320.01.07.02</v>
          </cell>
          <cell r="E591">
            <v>34243319.25</v>
          </cell>
        </row>
        <row r="592">
          <cell r="A592">
            <v>2012</v>
          </cell>
          <cell r="B592" t="str">
            <v>JUN</v>
          </cell>
          <cell r="D592" t="str">
            <v>UCOR.00000320.01.07.04</v>
          </cell>
          <cell r="E592">
            <v>9087554.9100000001</v>
          </cell>
        </row>
        <row r="593">
          <cell r="A593">
            <v>2012</v>
          </cell>
          <cell r="B593" t="str">
            <v>JUN</v>
          </cell>
          <cell r="D593" t="str">
            <v>UCOR.00000305.01.08.02</v>
          </cell>
          <cell r="E593">
            <v>1201474.43</v>
          </cell>
        </row>
        <row r="594">
          <cell r="A594">
            <v>2012</v>
          </cell>
          <cell r="B594" t="str">
            <v>JUN</v>
          </cell>
          <cell r="D594" t="str">
            <v>UCOR.00000305.01.09.01</v>
          </cell>
          <cell r="E594">
            <v>1468427.94</v>
          </cell>
        </row>
        <row r="595">
          <cell r="A595">
            <v>2012</v>
          </cell>
          <cell r="B595" t="str">
            <v>JUN</v>
          </cell>
          <cell r="D595" t="str">
            <v>UCOR.00000305.01.09.02</v>
          </cell>
          <cell r="E595">
            <v>12123.35</v>
          </cell>
        </row>
        <row r="596">
          <cell r="A596">
            <v>2012</v>
          </cell>
          <cell r="B596" t="str">
            <v>JUN</v>
          </cell>
          <cell r="D596" t="str">
            <v>UNUC.00000084.01.01.01</v>
          </cell>
          <cell r="E596">
            <v>4026471.5</v>
          </cell>
        </row>
        <row r="597">
          <cell r="A597">
            <v>2012</v>
          </cell>
          <cell r="B597" t="str">
            <v>JUN</v>
          </cell>
          <cell r="D597" t="str">
            <v>UNUC.00000085.01.01.01</v>
          </cell>
          <cell r="E597">
            <v>3181831.43</v>
          </cell>
        </row>
        <row r="598">
          <cell r="A598">
            <v>2012</v>
          </cell>
          <cell r="B598" t="str">
            <v>JUN</v>
          </cell>
          <cell r="D598" t="str">
            <v>UNUC.00000087.01.01.01</v>
          </cell>
          <cell r="E598">
            <v>3078702.89</v>
          </cell>
        </row>
        <row r="599">
          <cell r="A599">
            <v>2012</v>
          </cell>
          <cell r="B599" t="str">
            <v>JUN</v>
          </cell>
          <cell r="D599" t="str">
            <v>4404840</v>
          </cell>
          <cell r="E599">
            <v>1354338.95</v>
          </cell>
        </row>
        <row r="600">
          <cell r="A600">
            <v>2012</v>
          </cell>
          <cell r="B600" t="str">
            <v>JUN</v>
          </cell>
          <cell r="D600" t="str">
            <v>4404940</v>
          </cell>
          <cell r="E600">
            <v>887463.9</v>
          </cell>
        </row>
        <row r="601">
          <cell r="A601">
            <v>2012</v>
          </cell>
          <cell r="B601" t="str">
            <v>JUN</v>
          </cell>
          <cell r="D601" t="str">
            <v>4404810</v>
          </cell>
          <cell r="E601">
            <v>0</v>
          </cell>
        </row>
        <row r="602">
          <cell r="A602">
            <v>2012</v>
          </cell>
          <cell r="B602" t="str">
            <v>JUN</v>
          </cell>
          <cell r="D602" t="str">
            <v>4404840</v>
          </cell>
          <cell r="E602">
            <v>-142361.56</v>
          </cell>
        </row>
        <row r="603">
          <cell r="A603">
            <v>2012</v>
          </cell>
          <cell r="B603" t="str">
            <v>JUN</v>
          </cell>
          <cell r="D603" t="str">
            <v>KWH4000</v>
          </cell>
          <cell r="E603">
            <v>9555068717</v>
          </cell>
        </row>
        <row r="604">
          <cell r="A604">
            <v>2012</v>
          </cell>
          <cell r="B604" t="str">
            <v>JUN</v>
          </cell>
          <cell r="D604" t="str">
            <v>KWH4940</v>
          </cell>
          <cell r="E604">
            <v>75993810</v>
          </cell>
        </row>
        <row r="605">
          <cell r="A605">
            <v>2012</v>
          </cell>
          <cell r="B605" t="str">
            <v>JUN</v>
          </cell>
          <cell r="D605" t="str">
            <v>4404000</v>
          </cell>
          <cell r="E605">
            <v>300962025.70999998</v>
          </cell>
        </row>
        <row r="606">
          <cell r="A606">
            <v>2012</v>
          </cell>
          <cell r="B606" t="str">
            <v>JUN</v>
          </cell>
          <cell r="D606" t="str">
            <v>4404940</v>
          </cell>
          <cell r="E606">
            <v>0</v>
          </cell>
        </row>
        <row r="607">
          <cell r="A607">
            <v>2012</v>
          </cell>
          <cell r="B607" t="str">
            <v>JUN</v>
          </cell>
          <cell r="D607" t="str">
            <v>4404000</v>
          </cell>
          <cell r="E607">
            <v>0</v>
          </cell>
        </row>
        <row r="608">
          <cell r="A608">
            <v>2012</v>
          </cell>
          <cell r="B608" t="str">
            <v>JUN</v>
          </cell>
          <cell r="D608" t="str">
            <v>4404000</v>
          </cell>
          <cell r="E608">
            <v>20761147.850000001</v>
          </cell>
        </row>
        <row r="609">
          <cell r="A609">
            <v>2012</v>
          </cell>
          <cell r="B609" t="str">
            <v>JUN</v>
          </cell>
          <cell r="D609" t="str">
            <v>4404810</v>
          </cell>
          <cell r="E609">
            <v>374576.4</v>
          </cell>
        </row>
        <row r="610">
          <cell r="A610">
            <v>2012</v>
          </cell>
          <cell r="B610" t="str">
            <v>JUN</v>
          </cell>
          <cell r="D610" t="str">
            <v>KWH4840</v>
          </cell>
          <cell r="E610">
            <v>109264155</v>
          </cell>
        </row>
        <row r="611">
          <cell r="A611">
            <v>2012</v>
          </cell>
          <cell r="B611" t="str">
            <v>JUN</v>
          </cell>
          <cell r="D611" t="str">
            <v>4404810</v>
          </cell>
          <cell r="E611">
            <v>0</v>
          </cell>
        </row>
        <row r="612">
          <cell r="A612">
            <v>2012</v>
          </cell>
          <cell r="B612" t="str">
            <v>JUN</v>
          </cell>
          <cell r="D612" t="str">
            <v>4404000</v>
          </cell>
          <cell r="E612">
            <v>28457191.690000001</v>
          </cell>
        </row>
        <row r="613">
          <cell r="A613">
            <v>2012</v>
          </cell>
          <cell r="B613" t="str">
            <v>JUN</v>
          </cell>
          <cell r="D613" t="str">
            <v>4404000</v>
          </cell>
          <cell r="E613">
            <v>0</v>
          </cell>
        </row>
        <row r="614">
          <cell r="A614">
            <v>2012</v>
          </cell>
          <cell r="B614" t="str">
            <v>JUN</v>
          </cell>
          <cell r="D614" t="str">
            <v>4404840</v>
          </cell>
          <cell r="E614">
            <v>0</v>
          </cell>
        </row>
        <row r="615">
          <cell r="A615">
            <v>2012</v>
          </cell>
          <cell r="B615" t="str">
            <v>JUN</v>
          </cell>
          <cell r="D615" t="str">
            <v>4404940</v>
          </cell>
          <cell r="E615">
            <v>0</v>
          </cell>
        </row>
        <row r="616">
          <cell r="A616">
            <v>2012</v>
          </cell>
          <cell r="B616" t="str">
            <v>JUN</v>
          </cell>
          <cell r="D616" t="str">
            <v>4404810</v>
          </cell>
          <cell r="E616">
            <v>-53389.17</v>
          </cell>
        </row>
        <row r="617">
          <cell r="A617">
            <v>2012</v>
          </cell>
          <cell r="B617" t="str">
            <v>JUN</v>
          </cell>
          <cell r="D617" t="str">
            <v>KWH4810</v>
          </cell>
          <cell r="E617">
            <v>20115000</v>
          </cell>
        </row>
        <row r="618">
          <cell r="A618">
            <v>2012</v>
          </cell>
          <cell r="B618" t="str">
            <v>JUN</v>
          </cell>
          <cell r="D618" t="str">
            <v>4404810</v>
          </cell>
          <cell r="E618">
            <v>445286.7</v>
          </cell>
        </row>
        <row r="619">
          <cell r="A619">
            <v>2012</v>
          </cell>
          <cell r="B619" t="str">
            <v>JUN</v>
          </cell>
          <cell r="D619" t="str">
            <v>4404840</v>
          </cell>
          <cell r="E619">
            <v>2390596.4</v>
          </cell>
        </row>
        <row r="620">
          <cell r="A620">
            <v>2012</v>
          </cell>
          <cell r="B620" t="str">
            <v>JUN</v>
          </cell>
          <cell r="D620" t="str">
            <v>4404940</v>
          </cell>
          <cell r="E620">
            <v>1712171.47</v>
          </cell>
        </row>
        <row r="621">
          <cell r="A621">
            <v>2012</v>
          </cell>
          <cell r="B621" t="str">
            <v>JUN</v>
          </cell>
          <cell r="D621" t="str">
            <v>4404840</v>
          </cell>
          <cell r="E621">
            <v>0</v>
          </cell>
        </row>
        <row r="622">
          <cell r="A622">
            <v>2012</v>
          </cell>
          <cell r="B622" t="str">
            <v>JUN</v>
          </cell>
          <cell r="D622" t="str">
            <v>4404940</v>
          </cell>
          <cell r="E622">
            <v>-83670.2</v>
          </cell>
        </row>
        <row r="623">
          <cell r="A623">
            <v>2012</v>
          </cell>
          <cell r="B623" t="str">
            <v>JUN</v>
          </cell>
          <cell r="D623" t="str">
            <v>CI74001</v>
          </cell>
          <cell r="E623">
            <v>0</v>
          </cell>
        </row>
        <row r="624">
          <cell r="A624">
            <v>2012</v>
          </cell>
          <cell r="B624" t="str">
            <v>JUN</v>
          </cell>
          <cell r="D624" t="str">
            <v>CI94001</v>
          </cell>
          <cell r="E624">
            <v>0</v>
          </cell>
        </row>
        <row r="625">
          <cell r="A625">
            <v>2012</v>
          </cell>
          <cell r="B625" t="str">
            <v>JUN</v>
          </cell>
          <cell r="D625" t="str">
            <v>CI14001</v>
          </cell>
          <cell r="E625">
            <v>0</v>
          </cell>
        </row>
        <row r="626">
          <cell r="A626">
            <v>2012</v>
          </cell>
          <cell r="B626" t="str">
            <v>JUN</v>
          </cell>
          <cell r="D626" t="str">
            <v>CI84001</v>
          </cell>
          <cell r="E626">
            <v>0</v>
          </cell>
        </row>
        <row r="627">
          <cell r="A627">
            <v>2012</v>
          </cell>
          <cell r="B627" t="str">
            <v>JUN</v>
          </cell>
          <cell r="D627" t="str">
            <v>CIA4001</v>
          </cell>
          <cell r="E627">
            <v>0</v>
          </cell>
        </row>
        <row r="628">
          <cell r="A628">
            <v>2012</v>
          </cell>
          <cell r="B628" t="str">
            <v>JUN</v>
          </cell>
          <cell r="D628" t="str">
            <v>CIB4001</v>
          </cell>
          <cell r="E628">
            <v>0</v>
          </cell>
        </row>
        <row r="629">
          <cell r="A629">
            <v>2012</v>
          </cell>
          <cell r="B629" t="str">
            <v>JUN</v>
          </cell>
          <cell r="D629" t="str">
            <v>CIC4001</v>
          </cell>
          <cell r="E629">
            <v>0</v>
          </cell>
        </row>
        <row r="630">
          <cell r="A630">
            <v>2012</v>
          </cell>
          <cell r="B630" t="str">
            <v>JUN</v>
          </cell>
          <cell r="D630" t="str">
            <v>MAN4001</v>
          </cell>
          <cell r="E630">
            <v>-45498494</v>
          </cell>
        </row>
        <row r="631">
          <cell r="A631">
            <v>2012</v>
          </cell>
          <cell r="B631" t="str">
            <v>JUN</v>
          </cell>
          <cell r="D631" t="str">
            <v>MAN4002</v>
          </cell>
          <cell r="E631">
            <v>-6301912</v>
          </cell>
        </row>
        <row r="632">
          <cell r="A632">
            <v>2012</v>
          </cell>
          <cell r="B632" t="str">
            <v>JUN</v>
          </cell>
          <cell r="D632" t="str">
            <v>MAN4003</v>
          </cell>
          <cell r="E632">
            <v>0</v>
          </cell>
        </row>
        <row r="633">
          <cell r="A633">
            <v>2012</v>
          </cell>
          <cell r="B633" t="str">
            <v>JUN</v>
          </cell>
          <cell r="D633" t="str">
            <v>MAN4004</v>
          </cell>
          <cell r="E633">
            <v>0</v>
          </cell>
        </row>
        <row r="634">
          <cell r="A634">
            <v>2012</v>
          </cell>
          <cell r="B634" t="str">
            <v>JUN</v>
          </cell>
          <cell r="D634" t="str">
            <v>MAN4005</v>
          </cell>
          <cell r="E634">
            <v>0</v>
          </cell>
        </row>
        <row r="635">
          <cell r="A635">
            <v>2012</v>
          </cell>
          <cell r="B635" t="str">
            <v>JUN</v>
          </cell>
          <cell r="D635" t="str">
            <v>MAN4006</v>
          </cell>
          <cell r="E635">
            <v>0</v>
          </cell>
        </row>
        <row r="636">
          <cell r="A636">
            <v>2012</v>
          </cell>
          <cell r="B636" t="str">
            <v>JUN</v>
          </cell>
          <cell r="D636" t="str">
            <v>MAN4007</v>
          </cell>
          <cell r="E636">
            <v>0</v>
          </cell>
        </row>
        <row r="637">
          <cell r="A637">
            <v>2012</v>
          </cell>
          <cell r="B637" t="str">
            <v>JUN</v>
          </cell>
          <cell r="D637" t="str">
            <v>MAN4008</v>
          </cell>
          <cell r="E637">
            <v>0</v>
          </cell>
        </row>
        <row r="638">
          <cell r="A638">
            <v>2012</v>
          </cell>
          <cell r="B638" t="str">
            <v>JUN</v>
          </cell>
          <cell r="D638" t="str">
            <v>MAN4009</v>
          </cell>
          <cell r="E638">
            <v>0</v>
          </cell>
        </row>
        <row r="639">
          <cell r="A639">
            <v>2012</v>
          </cell>
          <cell r="B639" t="str">
            <v>JUN</v>
          </cell>
          <cell r="D639" t="str">
            <v>MAN400B</v>
          </cell>
          <cell r="E639">
            <v>-51121025</v>
          </cell>
        </row>
        <row r="640">
          <cell r="A640">
            <v>2012</v>
          </cell>
          <cell r="B640" t="str">
            <v>JUN</v>
          </cell>
          <cell r="D640" t="str">
            <v>MAN400G</v>
          </cell>
          <cell r="E640">
            <v>-6571449</v>
          </cell>
        </row>
        <row r="641">
          <cell r="A641">
            <v>2012</v>
          </cell>
          <cell r="B641" t="str">
            <v>JUN</v>
          </cell>
          <cell r="D641" t="str">
            <v>MAN400H</v>
          </cell>
          <cell r="E641">
            <v>0</v>
          </cell>
        </row>
        <row r="642">
          <cell r="A642">
            <v>2012</v>
          </cell>
          <cell r="B642" t="str">
            <v>JUN</v>
          </cell>
          <cell r="D642" t="str">
            <v>MAN400R</v>
          </cell>
          <cell r="E642">
            <v>0</v>
          </cell>
        </row>
        <row r="643">
          <cell r="A643">
            <v>2012</v>
          </cell>
          <cell r="B643" t="str">
            <v>JUN</v>
          </cell>
          <cell r="D643" t="str">
            <v>MAN400W</v>
          </cell>
          <cell r="E643">
            <v>0</v>
          </cell>
        </row>
        <row r="644">
          <cell r="A644">
            <v>2012</v>
          </cell>
          <cell r="B644" t="str">
            <v>JUN</v>
          </cell>
          <cell r="D644" t="str">
            <v>MAN400X</v>
          </cell>
          <cell r="E644">
            <v>0</v>
          </cell>
        </row>
        <row r="645">
          <cell r="A645">
            <v>2012</v>
          </cell>
          <cell r="B645" t="str">
            <v>JUN</v>
          </cell>
          <cell r="D645" t="str">
            <v>MAN4019</v>
          </cell>
          <cell r="E645">
            <v>0</v>
          </cell>
        </row>
        <row r="646">
          <cell r="A646">
            <v>2012</v>
          </cell>
          <cell r="B646" t="str">
            <v>JUN</v>
          </cell>
          <cell r="D646" t="str">
            <v>MAN4100</v>
          </cell>
          <cell r="E646">
            <v>0</v>
          </cell>
        </row>
        <row r="647">
          <cell r="A647">
            <v>2012</v>
          </cell>
          <cell r="B647" t="str">
            <v>JUN</v>
          </cell>
          <cell r="D647" t="str">
            <v>MAN4150</v>
          </cell>
          <cell r="E647">
            <v>8.4999999999999995E-4</v>
          </cell>
        </row>
        <row r="648">
          <cell r="A648">
            <v>2012</v>
          </cell>
          <cell r="B648" t="str">
            <v>JUN</v>
          </cell>
          <cell r="D648" t="str">
            <v>XAN4100</v>
          </cell>
          <cell r="E648">
            <v>1E-3</v>
          </cell>
        </row>
        <row r="649">
          <cell r="A649">
            <v>2012</v>
          </cell>
          <cell r="B649" t="str">
            <v>JUN</v>
          </cell>
          <cell r="D649" t="str">
            <v>XAN4200</v>
          </cell>
          <cell r="E649">
            <v>7.2000000000000005E-4</v>
          </cell>
        </row>
        <row r="650">
          <cell r="A650">
            <v>2012</v>
          </cell>
          <cell r="B650" t="str">
            <v>JUN</v>
          </cell>
          <cell r="D650" t="str">
            <v>XAN4300</v>
          </cell>
          <cell r="E650">
            <v>1.9473000000000001E-2</v>
          </cell>
        </row>
        <row r="651">
          <cell r="A651">
            <v>2012</v>
          </cell>
          <cell r="B651" t="str">
            <v>JUN</v>
          </cell>
          <cell r="D651" t="str">
            <v>XAN4400</v>
          </cell>
          <cell r="E651">
            <v>4.7018999999999998E-2</v>
          </cell>
        </row>
        <row r="652">
          <cell r="A652">
            <v>2012</v>
          </cell>
          <cell r="B652" t="str">
            <v>JUN</v>
          </cell>
          <cell r="D652" t="str">
            <v>XAN4500</v>
          </cell>
          <cell r="E652">
            <v>0.35</v>
          </cell>
        </row>
        <row r="653">
          <cell r="A653">
            <v>2012</v>
          </cell>
          <cell r="B653" t="str">
            <v>JUN</v>
          </cell>
          <cell r="D653" t="str">
            <v>XAN4600</v>
          </cell>
          <cell r="E653">
            <v>5.5E-2</v>
          </cell>
        </row>
        <row r="654">
          <cell r="A654">
            <v>2012</v>
          </cell>
          <cell r="B654" t="str">
            <v>JUN</v>
          </cell>
          <cell r="D654" t="str">
            <v>XAN4700</v>
          </cell>
          <cell r="E654">
            <v>1.2999999999999999E-3</v>
          </cell>
        </row>
        <row r="655">
          <cell r="A655">
            <v>2012</v>
          </cell>
          <cell r="B655" t="str">
            <v>JUN</v>
          </cell>
          <cell r="D655" t="str">
            <v>AM44111</v>
          </cell>
          <cell r="E655">
            <v>-54</v>
          </cell>
        </row>
        <row r="656">
          <cell r="A656">
            <v>2012</v>
          </cell>
          <cell r="B656" t="str">
            <v>JUN</v>
          </cell>
          <cell r="D656" t="str">
            <v>AM14111</v>
          </cell>
          <cell r="E656">
            <v>0</v>
          </cell>
        </row>
        <row r="657">
          <cell r="A657">
            <v>2012</v>
          </cell>
          <cell r="B657" t="str">
            <v>JUN</v>
          </cell>
          <cell r="D657" t="str">
            <v>CIP4001</v>
          </cell>
          <cell r="E657">
            <v>33369368.789999999</v>
          </cell>
        </row>
        <row r="658">
          <cell r="A658">
            <v>2012</v>
          </cell>
          <cell r="B658" t="str">
            <v>JUN</v>
          </cell>
          <cell r="D658" t="str">
            <v>CIN4001</v>
          </cell>
          <cell r="E658">
            <v>0</v>
          </cell>
        </row>
        <row r="659">
          <cell r="A659">
            <v>2012</v>
          </cell>
          <cell r="B659" t="str">
            <v>JUN</v>
          </cell>
          <cell r="D659" t="str">
            <v>CIQ4001</v>
          </cell>
          <cell r="E659">
            <v>33369368.789999999</v>
          </cell>
        </row>
        <row r="660">
          <cell r="A660">
            <v>2012</v>
          </cell>
          <cell r="B660" t="str">
            <v>JUN</v>
          </cell>
          <cell r="D660" t="str">
            <v>GLB4BEG</v>
          </cell>
          <cell r="E660">
            <v>-32168626.0920313</v>
          </cell>
        </row>
        <row r="661">
          <cell r="A661">
            <v>2012</v>
          </cell>
          <cell r="B661" t="str">
            <v>JUN</v>
          </cell>
          <cell r="D661" t="str">
            <v>O/U4YTD</v>
          </cell>
          <cell r="E661">
            <v>49187810.380663298</v>
          </cell>
        </row>
        <row r="662">
          <cell r="A662">
            <v>2012</v>
          </cell>
          <cell r="B662" t="str">
            <v>JUN</v>
          </cell>
          <cell r="D662" t="str">
            <v>TRU4YTD</v>
          </cell>
          <cell r="E662">
            <v>-21583502.5</v>
          </cell>
        </row>
        <row r="663">
          <cell r="A663">
            <v>2012</v>
          </cell>
          <cell r="B663" t="str">
            <v>JUN</v>
          </cell>
          <cell r="D663" t="str">
            <v>1MC4YTD</v>
          </cell>
          <cell r="E663">
            <v>0</v>
          </cell>
        </row>
        <row r="664">
          <cell r="A664">
            <v>2012</v>
          </cell>
          <cell r="B664" t="str">
            <v>JUN</v>
          </cell>
          <cell r="D664" t="str">
            <v>2MC4YTD</v>
          </cell>
          <cell r="E664">
            <v>0</v>
          </cell>
        </row>
        <row r="665">
          <cell r="A665">
            <v>2012</v>
          </cell>
          <cell r="B665" t="str">
            <v>JUN</v>
          </cell>
          <cell r="D665" t="str">
            <v>3MC4YTD</v>
          </cell>
          <cell r="E665">
            <v>0</v>
          </cell>
        </row>
        <row r="666">
          <cell r="A666">
            <v>2012</v>
          </cell>
          <cell r="B666" t="str">
            <v>JUN</v>
          </cell>
          <cell r="D666" t="str">
            <v>CI54001</v>
          </cell>
          <cell r="E666">
            <v>0</v>
          </cell>
        </row>
        <row r="667">
          <cell r="A667">
            <v>2012</v>
          </cell>
          <cell r="B667" t="str">
            <v>JUN</v>
          </cell>
          <cell r="D667" t="str">
            <v>CIS4001</v>
          </cell>
          <cell r="E667">
            <v>33369368.789999999</v>
          </cell>
        </row>
        <row r="668">
          <cell r="A668">
            <v>2012</v>
          </cell>
          <cell r="B668" t="str">
            <v>JUN</v>
          </cell>
          <cell r="D668" t="str">
            <v>COB4001</v>
          </cell>
          <cell r="E668">
            <v>0</v>
          </cell>
        </row>
        <row r="669">
          <cell r="A669">
            <v>2012</v>
          </cell>
          <cell r="B669" t="str">
            <v>JUN</v>
          </cell>
          <cell r="D669" t="str">
            <v>CIR4001</v>
          </cell>
          <cell r="E669">
            <v>33369368.789999999</v>
          </cell>
        </row>
        <row r="670">
          <cell r="A670">
            <v>2012</v>
          </cell>
          <cell r="B670" t="str">
            <v>JUN</v>
          </cell>
          <cell r="D670" t="str">
            <v>FC34114</v>
          </cell>
          <cell r="E670">
            <v>1437295.1269772199</v>
          </cell>
        </row>
        <row r="671">
          <cell r="A671">
            <v>2012</v>
          </cell>
          <cell r="B671" t="str">
            <v>JUN</v>
          </cell>
          <cell r="D671" t="str">
            <v>FC24117</v>
          </cell>
          <cell r="E671">
            <v>0.98098030000000003</v>
          </cell>
        </row>
        <row r="672">
          <cell r="A672">
            <v>2012</v>
          </cell>
          <cell r="B672" t="str">
            <v>JUN</v>
          </cell>
          <cell r="D672" t="str">
            <v>FC34120</v>
          </cell>
          <cell r="E672">
            <v>-218075.265832823</v>
          </cell>
        </row>
        <row r="673">
          <cell r="A673">
            <v>2012</v>
          </cell>
          <cell r="B673" t="str">
            <v>JUN</v>
          </cell>
          <cell r="D673" t="str">
            <v>FC24151</v>
          </cell>
          <cell r="E673">
            <v>1</v>
          </cell>
        </row>
        <row r="674">
          <cell r="A674">
            <v>2012</v>
          </cell>
          <cell r="B674" t="str">
            <v>JUN</v>
          </cell>
          <cell r="D674" t="str">
            <v>FC14124</v>
          </cell>
          <cell r="E674">
            <v>1480551.29</v>
          </cell>
        </row>
        <row r="675">
          <cell r="A675">
            <v>2012</v>
          </cell>
          <cell r="B675" t="str">
            <v>JUN</v>
          </cell>
          <cell r="D675" t="str">
            <v>FC24113</v>
          </cell>
          <cell r="E675">
            <v>0.98098030000000003</v>
          </cell>
        </row>
        <row r="676">
          <cell r="A676">
            <v>2012</v>
          </cell>
          <cell r="B676" t="str">
            <v>JUN</v>
          </cell>
          <cell r="D676" t="str">
            <v>FC14121</v>
          </cell>
          <cell r="E676">
            <v>9876551.9600000009</v>
          </cell>
        </row>
        <row r="677">
          <cell r="A677">
            <v>2012</v>
          </cell>
          <cell r="B677" t="str">
            <v>JUN</v>
          </cell>
          <cell r="D677" t="str">
            <v>FC34128</v>
          </cell>
          <cell r="E677">
            <v>0</v>
          </cell>
        </row>
        <row r="678">
          <cell r="A678">
            <v>2012</v>
          </cell>
          <cell r="B678" t="str">
            <v>JUN</v>
          </cell>
          <cell r="D678" t="str">
            <v>FC24128</v>
          </cell>
          <cell r="E678">
            <v>0.98098030000000003</v>
          </cell>
        </row>
        <row r="679">
          <cell r="A679">
            <v>2012</v>
          </cell>
          <cell r="B679" t="str">
            <v>JUN</v>
          </cell>
          <cell r="D679" t="str">
            <v>FC34125</v>
          </cell>
          <cell r="E679">
            <v>0</v>
          </cell>
        </row>
        <row r="680">
          <cell r="A680">
            <v>2012</v>
          </cell>
          <cell r="B680" t="str">
            <v>JUN</v>
          </cell>
          <cell r="D680" t="str">
            <v>FC14129</v>
          </cell>
          <cell r="E680">
            <v>-735091.86173829099</v>
          </cell>
        </row>
        <row r="681">
          <cell r="A681">
            <v>2012</v>
          </cell>
          <cell r="B681" t="str">
            <v>JUN</v>
          </cell>
          <cell r="D681" t="str">
            <v>FC24152</v>
          </cell>
          <cell r="E681">
            <v>1</v>
          </cell>
        </row>
        <row r="682">
          <cell r="A682">
            <v>2012</v>
          </cell>
          <cell r="B682" t="str">
            <v>JUN</v>
          </cell>
          <cell r="D682" t="str">
            <v>FC14152</v>
          </cell>
          <cell r="E682">
            <v>0</v>
          </cell>
        </row>
        <row r="683">
          <cell r="A683">
            <v>2012</v>
          </cell>
          <cell r="B683" t="str">
            <v>JUN</v>
          </cell>
          <cell r="D683" t="str">
            <v>FC24124</v>
          </cell>
          <cell r="E683">
            <v>0.98098030000000003</v>
          </cell>
        </row>
        <row r="684">
          <cell r="A684">
            <v>2012</v>
          </cell>
          <cell r="B684" t="str">
            <v>JUN</v>
          </cell>
          <cell r="D684" t="str">
            <v>FC24119</v>
          </cell>
          <cell r="E684">
            <v>0.98098030000000003</v>
          </cell>
        </row>
        <row r="685">
          <cell r="A685">
            <v>2012</v>
          </cell>
          <cell r="B685" t="str">
            <v>JUN</v>
          </cell>
          <cell r="D685" t="str">
            <v>FC34116</v>
          </cell>
          <cell r="E685">
            <v>-69770.310925914993</v>
          </cell>
        </row>
        <row r="686">
          <cell r="A686">
            <v>2012</v>
          </cell>
          <cell r="B686" t="str">
            <v>JUN</v>
          </cell>
          <cell r="D686" t="str">
            <v>FC24122</v>
          </cell>
          <cell r="E686">
            <v>0.98098030000000003</v>
          </cell>
        </row>
        <row r="687">
          <cell r="A687">
            <v>2012</v>
          </cell>
          <cell r="B687" t="str">
            <v>JUN</v>
          </cell>
          <cell r="D687" t="str">
            <v>FC14125</v>
          </cell>
          <cell r="E687">
            <v>0</v>
          </cell>
        </row>
        <row r="688">
          <cell r="A688">
            <v>2012</v>
          </cell>
          <cell r="B688" t="str">
            <v>JUN</v>
          </cell>
          <cell r="D688" t="str">
            <v>FC34152</v>
          </cell>
          <cell r="E688">
            <v>0</v>
          </cell>
        </row>
        <row r="689">
          <cell r="A689">
            <v>2012</v>
          </cell>
          <cell r="B689" t="str">
            <v>JUN</v>
          </cell>
          <cell r="D689" t="str">
            <v>FC34117</v>
          </cell>
          <cell r="E689">
            <v>-325310.88208224799</v>
          </cell>
        </row>
        <row r="690">
          <cell r="A690">
            <v>2012</v>
          </cell>
          <cell r="B690" t="str">
            <v>JUN</v>
          </cell>
          <cell r="D690" t="str">
            <v>FC34115</v>
          </cell>
          <cell r="E690">
            <v>0</v>
          </cell>
        </row>
        <row r="691">
          <cell r="A691">
            <v>2012</v>
          </cell>
          <cell r="B691" t="str">
            <v>JUN</v>
          </cell>
          <cell r="D691" t="str">
            <v>FC14151</v>
          </cell>
          <cell r="E691">
            <v>0</v>
          </cell>
        </row>
        <row r="692">
          <cell r="A692">
            <v>2012</v>
          </cell>
          <cell r="B692" t="str">
            <v>JUN</v>
          </cell>
          <cell r="D692" t="str">
            <v>FC34129</v>
          </cell>
          <cell r="E692">
            <v>-721110.63505558798</v>
          </cell>
        </row>
        <row r="693">
          <cell r="A693">
            <v>2012</v>
          </cell>
          <cell r="B693" t="str">
            <v>JUN</v>
          </cell>
          <cell r="D693" t="str">
            <v>FC14115</v>
          </cell>
          <cell r="E693">
            <v>0</v>
          </cell>
        </row>
        <row r="694">
          <cell r="A694">
            <v>2012</v>
          </cell>
          <cell r="B694" t="str">
            <v>JUN</v>
          </cell>
          <cell r="D694" t="str">
            <v>FC24121</v>
          </cell>
          <cell r="E694">
            <v>0.98098030000000003</v>
          </cell>
        </row>
        <row r="695">
          <cell r="A695">
            <v>2012</v>
          </cell>
          <cell r="B695" t="str">
            <v>JUN</v>
          </cell>
          <cell r="D695" t="str">
            <v>FC24125</v>
          </cell>
          <cell r="E695">
            <v>0.98098030000000003</v>
          </cell>
        </row>
        <row r="696">
          <cell r="A696">
            <v>2012</v>
          </cell>
          <cell r="B696" t="str">
            <v>JUN</v>
          </cell>
          <cell r="D696" t="str">
            <v>FC24114</v>
          </cell>
          <cell r="E696">
            <v>0.98098030000000003</v>
          </cell>
        </row>
        <row r="697">
          <cell r="A697">
            <v>2012</v>
          </cell>
          <cell r="B697" t="str">
            <v>JUN</v>
          </cell>
          <cell r="D697" t="str">
            <v>FC34124</v>
          </cell>
          <cell r="E697">
            <v>1452391.6486295799</v>
          </cell>
        </row>
        <row r="698">
          <cell r="A698">
            <v>2012</v>
          </cell>
          <cell r="B698" t="str">
            <v>JUN</v>
          </cell>
          <cell r="D698" t="str">
            <v>FC14113</v>
          </cell>
          <cell r="E698">
            <v>0</v>
          </cell>
        </row>
        <row r="699">
          <cell r="A699">
            <v>2012</v>
          </cell>
          <cell r="B699" t="str">
            <v>JUN</v>
          </cell>
          <cell r="D699" t="str">
            <v>FC34151</v>
          </cell>
          <cell r="E699">
            <v>0</v>
          </cell>
        </row>
        <row r="700">
          <cell r="A700">
            <v>2012</v>
          </cell>
          <cell r="B700" t="str">
            <v>JUN</v>
          </cell>
          <cell r="D700" t="str">
            <v>FC24123</v>
          </cell>
          <cell r="E700">
            <v>0.98098030000000003</v>
          </cell>
        </row>
        <row r="701">
          <cell r="A701">
            <v>2012</v>
          </cell>
          <cell r="B701" t="str">
            <v>JUN</v>
          </cell>
          <cell r="D701" t="str">
            <v>FC34121</v>
          </cell>
          <cell r="E701">
            <v>9688702.9046863802</v>
          </cell>
        </row>
        <row r="702">
          <cell r="A702">
            <v>2012</v>
          </cell>
          <cell r="B702" t="str">
            <v>JUN</v>
          </cell>
          <cell r="D702" t="str">
            <v>FC24115</v>
          </cell>
          <cell r="E702">
            <v>0.98098030000000003</v>
          </cell>
        </row>
        <row r="703">
          <cell r="A703">
            <v>2012</v>
          </cell>
          <cell r="B703" t="str">
            <v>JUN</v>
          </cell>
          <cell r="D703" t="str">
            <v>FC14119</v>
          </cell>
          <cell r="E703">
            <v>-907993.82</v>
          </cell>
        </row>
        <row r="704">
          <cell r="A704">
            <v>2012</v>
          </cell>
          <cell r="B704" t="str">
            <v>JUN</v>
          </cell>
          <cell r="D704" t="str">
            <v>FC14118</v>
          </cell>
          <cell r="E704">
            <v>0</v>
          </cell>
        </row>
        <row r="705">
          <cell r="A705">
            <v>2012</v>
          </cell>
          <cell r="B705" t="str">
            <v>JUN</v>
          </cell>
          <cell r="D705" t="str">
            <v>FC14123</v>
          </cell>
          <cell r="E705">
            <v>18503612.16</v>
          </cell>
        </row>
        <row r="706">
          <cell r="A706">
            <v>2012</v>
          </cell>
          <cell r="B706" t="str">
            <v>JUN</v>
          </cell>
          <cell r="D706" t="str">
            <v>FC24118</v>
          </cell>
          <cell r="E706">
            <v>0.98098030000000003</v>
          </cell>
        </row>
        <row r="707">
          <cell r="A707">
            <v>2012</v>
          </cell>
          <cell r="B707" t="str">
            <v>JUN</v>
          </cell>
          <cell r="D707" t="str">
            <v>FC14117</v>
          </cell>
          <cell r="E707">
            <v>-331618.15999999997</v>
          </cell>
        </row>
        <row r="708">
          <cell r="A708">
            <v>2012</v>
          </cell>
          <cell r="B708" t="str">
            <v>JUN</v>
          </cell>
          <cell r="D708" t="str">
            <v>FC14127</v>
          </cell>
          <cell r="E708">
            <v>10287005.82</v>
          </cell>
        </row>
        <row r="709">
          <cell r="A709">
            <v>2012</v>
          </cell>
          <cell r="B709" t="str">
            <v>JUN</v>
          </cell>
          <cell r="D709" t="str">
            <v>FC24191</v>
          </cell>
          <cell r="E709">
            <v>0.98098030000000003</v>
          </cell>
        </row>
        <row r="710">
          <cell r="A710">
            <v>2012</v>
          </cell>
          <cell r="B710" t="str">
            <v>JUN</v>
          </cell>
          <cell r="D710" t="str">
            <v>FC14114</v>
          </cell>
          <cell r="E710">
            <v>1465162.07</v>
          </cell>
        </row>
        <row r="711">
          <cell r="A711">
            <v>2012</v>
          </cell>
          <cell r="B711" t="str">
            <v>JUN</v>
          </cell>
          <cell r="D711" t="str">
            <v>FC14128</v>
          </cell>
          <cell r="E711">
            <v>0</v>
          </cell>
        </row>
        <row r="712">
          <cell r="A712">
            <v>2012</v>
          </cell>
          <cell r="B712" t="str">
            <v>JUN</v>
          </cell>
          <cell r="D712" t="str">
            <v>FC14116</v>
          </cell>
          <cell r="E712">
            <v>-71123.05</v>
          </cell>
        </row>
        <row r="713">
          <cell r="A713">
            <v>2012</v>
          </cell>
          <cell r="B713" t="str">
            <v>JUN</v>
          </cell>
          <cell r="D713" t="str">
            <v>FC24129</v>
          </cell>
          <cell r="E713">
            <v>0.98098030000000003</v>
          </cell>
        </row>
        <row r="714">
          <cell r="A714">
            <v>2012</v>
          </cell>
          <cell r="B714" t="str">
            <v>JUN</v>
          </cell>
          <cell r="D714" t="str">
            <v>FC24116</v>
          </cell>
          <cell r="E714">
            <v>0.98098030000000003</v>
          </cell>
        </row>
        <row r="715">
          <cell r="A715">
            <v>2012</v>
          </cell>
          <cell r="B715" t="str">
            <v>JUN</v>
          </cell>
          <cell r="D715" t="str">
            <v>FC34122</v>
          </cell>
          <cell r="E715">
            <v>289520370.12985599</v>
          </cell>
        </row>
        <row r="716">
          <cell r="A716">
            <v>2012</v>
          </cell>
          <cell r="B716" t="str">
            <v>JUN</v>
          </cell>
          <cell r="D716" t="str">
            <v>FC34112</v>
          </cell>
          <cell r="E716">
            <v>0</v>
          </cell>
        </row>
        <row r="717">
          <cell r="A717">
            <v>2012</v>
          </cell>
          <cell r="B717" t="str">
            <v>JUN</v>
          </cell>
          <cell r="D717" t="str">
            <v>FC14112</v>
          </cell>
          <cell r="E717">
            <v>0</v>
          </cell>
        </row>
        <row r="718">
          <cell r="A718">
            <v>2012</v>
          </cell>
          <cell r="B718" t="str">
            <v>JUN</v>
          </cell>
          <cell r="D718" t="str">
            <v>FC34191</v>
          </cell>
          <cell r="E718">
            <v>0</v>
          </cell>
        </row>
        <row r="719">
          <cell r="A719">
            <v>2012</v>
          </cell>
          <cell r="B719" t="str">
            <v>JUN</v>
          </cell>
          <cell r="D719" t="str">
            <v>FC14120</v>
          </cell>
          <cell r="E719">
            <v>-222303.41</v>
          </cell>
        </row>
        <row r="720">
          <cell r="A720">
            <v>2012</v>
          </cell>
          <cell r="B720" t="str">
            <v>JUN</v>
          </cell>
          <cell r="D720" t="str">
            <v>FC34113</v>
          </cell>
          <cell r="E720">
            <v>0</v>
          </cell>
        </row>
        <row r="721">
          <cell r="A721">
            <v>2012</v>
          </cell>
          <cell r="B721" t="str">
            <v>JUN</v>
          </cell>
          <cell r="D721" t="str">
            <v>FC34123</v>
          </cell>
          <cell r="E721">
            <v>18151679.0078004</v>
          </cell>
        </row>
        <row r="722">
          <cell r="A722">
            <v>2012</v>
          </cell>
          <cell r="B722" t="str">
            <v>JUN</v>
          </cell>
          <cell r="D722" t="str">
            <v>FC34119</v>
          </cell>
          <cell r="E722">
            <v>-890724.04994174605</v>
          </cell>
        </row>
        <row r="723">
          <cell r="A723">
            <v>2012</v>
          </cell>
          <cell r="B723" t="str">
            <v>JUN</v>
          </cell>
          <cell r="D723" t="str">
            <v>FC14122</v>
          </cell>
          <cell r="E723">
            <v>295133725.04000002</v>
          </cell>
        </row>
        <row r="724">
          <cell r="A724">
            <v>2012</v>
          </cell>
          <cell r="B724" t="str">
            <v>JUN</v>
          </cell>
          <cell r="D724" t="str">
            <v>FC24127</v>
          </cell>
          <cell r="E724">
            <v>0.98098030000000003</v>
          </cell>
        </row>
        <row r="725">
          <cell r="A725">
            <v>2012</v>
          </cell>
          <cell r="B725" t="str">
            <v>JUN</v>
          </cell>
          <cell r="D725" t="str">
            <v>FC34127</v>
          </cell>
          <cell r="E725">
            <v>10091350.0554053</v>
          </cell>
        </row>
        <row r="726">
          <cell r="A726">
            <v>2012</v>
          </cell>
          <cell r="B726" t="str">
            <v>JUN</v>
          </cell>
          <cell r="D726" t="str">
            <v>FC34118</v>
          </cell>
          <cell r="E726">
            <v>0</v>
          </cell>
        </row>
        <row r="727">
          <cell r="A727">
            <v>2012</v>
          </cell>
          <cell r="B727" t="str">
            <v>JUN</v>
          </cell>
          <cell r="D727" t="str">
            <v>FC24112</v>
          </cell>
          <cell r="E727">
            <v>0.98098030000000003</v>
          </cell>
        </row>
        <row r="728">
          <cell r="A728">
            <v>2012</v>
          </cell>
          <cell r="B728" t="str">
            <v>JUN</v>
          </cell>
          <cell r="D728" t="str">
            <v>FC14191</v>
          </cell>
          <cell r="E728">
            <v>0</v>
          </cell>
        </row>
        <row r="729">
          <cell r="A729">
            <v>2012</v>
          </cell>
          <cell r="B729" t="str">
            <v>JUN</v>
          </cell>
          <cell r="D729" t="str">
            <v>FC24120</v>
          </cell>
          <cell r="E729">
            <v>0.98098030000000003</v>
          </cell>
        </row>
        <row r="730">
          <cell r="A730">
            <v>2012</v>
          </cell>
          <cell r="B730" t="str">
            <v>JUN</v>
          </cell>
          <cell r="D730" t="str">
            <v>EXP4TOT</v>
          </cell>
          <cell r="E730">
            <v>328395697.00758702</v>
          </cell>
        </row>
        <row r="731">
          <cell r="A731">
            <v>2012</v>
          </cell>
          <cell r="B731" t="str">
            <v>JUN</v>
          </cell>
          <cell r="D731" t="str">
            <v>LIN4LOS</v>
          </cell>
          <cell r="E731">
            <v>278899.278070089</v>
          </cell>
        </row>
        <row r="732">
          <cell r="A732">
            <v>2012</v>
          </cell>
          <cell r="B732" t="str">
            <v>JUN</v>
          </cell>
          <cell r="D732" t="str">
            <v>REV4TOT</v>
          </cell>
          <cell r="E732">
            <v>345064308.42395997</v>
          </cell>
        </row>
        <row r="733">
          <cell r="A733">
            <v>2012</v>
          </cell>
          <cell r="B733" t="str">
            <v>JUN</v>
          </cell>
          <cell r="D733" t="str">
            <v>O/U4MON</v>
          </cell>
          <cell r="E733">
            <v>16668611.4163725</v>
          </cell>
        </row>
        <row r="734">
          <cell r="A734">
            <v>2012</v>
          </cell>
          <cell r="B734" t="str">
            <v>JUN</v>
          </cell>
          <cell r="D734" t="str">
            <v>GLE4MON</v>
          </cell>
          <cell r="E734">
            <v>20983235.358433701</v>
          </cell>
        </row>
        <row r="735">
          <cell r="A735">
            <v>2012</v>
          </cell>
          <cell r="B735" t="str">
            <v>JUN</v>
          </cell>
          <cell r="D735" t="str">
            <v>UCOR.00000320.01.07.17</v>
          </cell>
          <cell r="E735">
            <v>26986703.440000001</v>
          </cell>
        </row>
        <row r="736">
          <cell r="A736">
            <v>2012</v>
          </cell>
          <cell r="B736" t="str">
            <v>JUN</v>
          </cell>
          <cell r="D736" t="str">
            <v>UCOR.00000323.01.02.01</v>
          </cell>
          <cell r="E736">
            <v>129123.07</v>
          </cell>
        </row>
        <row r="737">
          <cell r="A737">
            <v>2012</v>
          </cell>
          <cell r="B737" t="str">
            <v>JUN</v>
          </cell>
          <cell r="D737" t="str">
            <v>UCOR.00000301.01.04.01</v>
          </cell>
          <cell r="E737">
            <v>6218705.96</v>
          </cell>
        </row>
        <row r="738">
          <cell r="A738">
            <v>2012</v>
          </cell>
          <cell r="B738" t="str">
            <v>JUN</v>
          </cell>
          <cell r="D738" t="str">
            <v>UCOR.00000305.01.08.01</v>
          </cell>
          <cell r="E738">
            <v>11083431.77</v>
          </cell>
        </row>
        <row r="739">
          <cell r="A739">
            <v>2012</v>
          </cell>
          <cell r="B739" t="str">
            <v>MAY</v>
          </cell>
          <cell r="D739" t="str">
            <v>RRD9102</v>
          </cell>
          <cell r="E739">
            <v>0</v>
          </cell>
        </row>
        <row r="740">
          <cell r="A740">
            <v>2012</v>
          </cell>
          <cell r="B740" t="str">
            <v>MAY</v>
          </cell>
          <cell r="D740" t="str">
            <v>RRT9002</v>
          </cell>
          <cell r="E740">
            <v>1234557.6661012</v>
          </cell>
        </row>
        <row r="741">
          <cell r="A741">
            <v>2012</v>
          </cell>
          <cell r="B741" t="str">
            <v>MAY</v>
          </cell>
          <cell r="D741" t="str">
            <v>JUR4FA1</v>
          </cell>
          <cell r="E741">
            <v>0.98118479999999997</v>
          </cell>
        </row>
        <row r="742">
          <cell r="A742">
            <v>2012</v>
          </cell>
          <cell r="B742" t="str">
            <v>MAY</v>
          </cell>
          <cell r="D742" t="str">
            <v>TRU4TOT</v>
          </cell>
          <cell r="E742">
            <v>-51800406</v>
          </cell>
        </row>
        <row r="743">
          <cell r="A743">
            <v>2012</v>
          </cell>
          <cell r="B743" t="str">
            <v>MAY</v>
          </cell>
          <cell r="D743" t="str">
            <v>2MC4MON</v>
          </cell>
          <cell r="E743">
            <v>0</v>
          </cell>
        </row>
        <row r="744">
          <cell r="A744">
            <v>2012</v>
          </cell>
          <cell r="B744" t="str">
            <v>MAY</v>
          </cell>
          <cell r="D744" t="str">
            <v>2MC4TOT</v>
          </cell>
          <cell r="E744">
            <v>0</v>
          </cell>
        </row>
        <row r="745">
          <cell r="A745">
            <v>2012</v>
          </cell>
          <cell r="B745" t="str">
            <v>MAY</v>
          </cell>
          <cell r="D745" t="str">
            <v>TRU4MON</v>
          </cell>
          <cell r="E745">
            <v>-4316700.5</v>
          </cell>
        </row>
        <row r="746">
          <cell r="A746">
            <v>2012</v>
          </cell>
          <cell r="B746" t="str">
            <v>MAY</v>
          </cell>
          <cell r="D746" t="str">
            <v>1MC4TOT</v>
          </cell>
          <cell r="E746">
            <v>0</v>
          </cell>
        </row>
        <row r="747">
          <cell r="A747">
            <v>2012</v>
          </cell>
          <cell r="B747" t="str">
            <v>MAY</v>
          </cell>
          <cell r="D747" t="str">
            <v>1MC4MON</v>
          </cell>
          <cell r="E747">
            <v>0</v>
          </cell>
        </row>
        <row r="748">
          <cell r="A748">
            <v>2012</v>
          </cell>
          <cell r="B748" t="str">
            <v>MAY</v>
          </cell>
          <cell r="D748" t="str">
            <v>PIF4MON</v>
          </cell>
          <cell r="E748">
            <v>-547226.46305999998</v>
          </cell>
        </row>
        <row r="749">
          <cell r="A749">
            <v>2012</v>
          </cell>
          <cell r="B749" t="str">
            <v>MAY</v>
          </cell>
          <cell r="D749" t="str">
            <v>PIF4GRS</v>
          </cell>
          <cell r="E749">
            <v>0</v>
          </cell>
        </row>
        <row r="750">
          <cell r="A750">
            <v>2012</v>
          </cell>
          <cell r="B750" t="str">
            <v>MAY</v>
          </cell>
          <cell r="D750" t="str">
            <v>PIF4NET</v>
          </cell>
          <cell r="E750">
            <v>-6566717.5567199998</v>
          </cell>
        </row>
        <row r="751">
          <cell r="A751">
            <v>2012</v>
          </cell>
          <cell r="B751" t="str">
            <v>MAY</v>
          </cell>
          <cell r="D751" t="str">
            <v>PIF4FEE</v>
          </cell>
          <cell r="E751">
            <v>4731.4432800000004</v>
          </cell>
        </row>
        <row r="752">
          <cell r="A752">
            <v>2012</v>
          </cell>
          <cell r="B752" t="str">
            <v>MAY</v>
          </cell>
          <cell r="D752" t="str">
            <v>GRT4FEE</v>
          </cell>
          <cell r="E752">
            <v>0</v>
          </cell>
        </row>
        <row r="753">
          <cell r="A753">
            <v>2012</v>
          </cell>
          <cell r="B753" t="str">
            <v>MAY</v>
          </cell>
          <cell r="D753" t="str">
            <v>REV4MON</v>
          </cell>
          <cell r="E753">
            <v>292423875.61404502</v>
          </cell>
        </row>
        <row r="754">
          <cell r="A754">
            <v>2012</v>
          </cell>
          <cell r="B754" t="str">
            <v>MAY</v>
          </cell>
          <cell r="D754" t="str">
            <v>RAF4FEE</v>
          </cell>
          <cell r="E754">
            <v>214201.44289440001</v>
          </cell>
        </row>
        <row r="755">
          <cell r="A755">
            <v>2012</v>
          </cell>
          <cell r="B755" t="str">
            <v>MAY</v>
          </cell>
          <cell r="D755" t="str">
            <v>REV4NET</v>
          </cell>
          <cell r="E755">
            <v>297287802.57710499</v>
          </cell>
        </row>
        <row r="756">
          <cell r="A756">
            <v>2012</v>
          </cell>
          <cell r="B756" t="str">
            <v>MAY</v>
          </cell>
          <cell r="D756" t="str">
            <v>AMC4111</v>
          </cell>
          <cell r="E756">
            <v>0</v>
          </cell>
        </row>
        <row r="757">
          <cell r="A757">
            <v>2012</v>
          </cell>
          <cell r="B757" t="str">
            <v>MAY</v>
          </cell>
          <cell r="D757" t="str">
            <v>AM24111</v>
          </cell>
          <cell r="E757">
            <v>0</v>
          </cell>
        </row>
        <row r="758">
          <cell r="A758">
            <v>2012</v>
          </cell>
          <cell r="B758" t="str">
            <v>MAY</v>
          </cell>
          <cell r="D758" t="str">
            <v>AM54111</v>
          </cell>
          <cell r="E758">
            <v>0</v>
          </cell>
        </row>
        <row r="759">
          <cell r="A759">
            <v>2012</v>
          </cell>
          <cell r="B759" t="str">
            <v>MAY</v>
          </cell>
          <cell r="D759" t="str">
            <v>AM64111</v>
          </cell>
          <cell r="E759">
            <v>1.1999999999999999E-3</v>
          </cell>
        </row>
        <row r="760">
          <cell r="A760">
            <v>2012</v>
          </cell>
          <cell r="B760" t="str">
            <v>MAY</v>
          </cell>
          <cell r="D760" t="str">
            <v>AM74111</v>
          </cell>
          <cell r="E760">
            <v>1.2999999999999999E-3</v>
          </cell>
        </row>
        <row r="761">
          <cell r="A761">
            <v>2012</v>
          </cell>
          <cell r="B761" t="str">
            <v>MAY</v>
          </cell>
          <cell r="D761" t="str">
            <v>AM34111</v>
          </cell>
          <cell r="E761">
            <v>0</v>
          </cell>
        </row>
        <row r="762">
          <cell r="A762">
            <v>2012</v>
          </cell>
          <cell r="B762" t="str">
            <v>MAY</v>
          </cell>
          <cell r="D762" t="str">
            <v>AMB4111</v>
          </cell>
          <cell r="E762">
            <v>0.98118479999999997</v>
          </cell>
        </row>
        <row r="763">
          <cell r="A763">
            <v>2012</v>
          </cell>
          <cell r="B763" t="str">
            <v>MAY</v>
          </cell>
          <cell r="D763" t="str">
            <v>AM84111</v>
          </cell>
          <cell r="E763">
            <v>1.25E-3</v>
          </cell>
        </row>
        <row r="764">
          <cell r="A764">
            <v>2012</v>
          </cell>
          <cell r="B764" t="str">
            <v>MAY</v>
          </cell>
          <cell r="D764" t="str">
            <v>AM94111</v>
          </cell>
          <cell r="E764">
            <v>1.042E-4</v>
          </cell>
        </row>
        <row r="765">
          <cell r="A765">
            <v>2012</v>
          </cell>
          <cell r="B765" t="str">
            <v>MAY</v>
          </cell>
          <cell r="D765" t="str">
            <v>AMA4111</v>
          </cell>
          <cell r="E765">
            <v>0</v>
          </cell>
        </row>
        <row r="766">
          <cell r="A766">
            <v>2012</v>
          </cell>
          <cell r="B766" t="str">
            <v>MAY</v>
          </cell>
          <cell r="D766" t="str">
            <v>CIR4001</v>
          </cell>
          <cell r="E766">
            <v>33369368.789999999</v>
          </cell>
        </row>
        <row r="767">
          <cell r="A767">
            <v>2012</v>
          </cell>
          <cell r="B767" t="str">
            <v>MAY</v>
          </cell>
          <cell r="D767" t="str">
            <v>COC4001</v>
          </cell>
          <cell r="E767">
            <v>0</v>
          </cell>
        </row>
        <row r="768">
          <cell r="A768">
            <v>2012</v>
          </cell>
          <cell r="B768" t="str">
            <v>MAY</v>
          </cell>
          <cell r="D768" t="str">
            <v>COB4001</v>
          </cell>
          <cell r="E768">
            <v>0</v>
          </cell>
        </row>
        <row r="769">
          <cell r="A769">
            <v>2012</v>
          </cell>
          <cell r="B769" t="str">
            <v>MAY</v>
          </cell>
          <cell r="D769" t="str">
            <v>CI54001</v>
          </cell>
          <cell r="E769">
            <v>0</v>
          </cell>
        </row>
        <row r="770">
          <cell r="A770">
            <v>2012</v>
          </cell>
          <cell r="B770" t="str">
            <v>MAY</v>
          </cell>
          <cell r="D770" t="str">
            <v>COA4001</v>
          </cell>
          <cell r="E770">
            <v>0</v>
          </cell>
        </row>
        <row r="771">
          <cell r="A771">
            <v>2012</v>
          </cell>
          <cell r="B771" t="str">
            <v>MAY</v>
          </cell>
          <cell r="D771" t="str">
            <v>COD4001</v>
          </cell>
          <cell r="E771">
            <v>0</v>
          </cell>
        </row>
        <row r="772">
          <cell r="A772">
            <v>2012</v>
          </cell>
          <cell r="B772" t="str">
            <v>MAY</v>
          </cell>
          <cell r="D772" t="str">
            <v>CIS4001</v>
          </cell>
          <cell r="E772">
            <v>33369368.789999999</v>
          </cell>
        </row>
        <row r="773">
          <cell r="A773">
            <v>2012</v>
          </cell>
          <cell r="B773" t="str">
            <v>MAY</v>
          </cell>
          <cell r="D773" t="str">
            <v>COE4001</v>
          </cell>
          <cell r="E773">
            <v>0</v>
          </cell>
        </row>
        <row r="774">
          <cell r="A774">
            <v>2012</v>
          </cell>
          <cell r="B774" t="str">
            <v>MAY</v>
          </cell>
          <cell r="D774" t="str">
            <v>FC34123</v>
          </cell>
          <cell r="E774">
            <v>21044672.886819702</v>
          </cell>
        </row>
        <row r="775">
          <cell r="A775">
            <v>2012</v>
          </cell>
          <cell r="B775" t="str">
            <v>MAY</v>
          </cell>
          <cell r="D775" t="str">
            <v>FC14116</v>
          </cell>
          <cell r="E775">
            <v>-37542.78</v>
          </cell>
        </row>
        <row r="776">
          <cell r="A776">
            <v>2012</v>
          </cell>
          <cell r="B776" t="str">
            <v>MAY</v>
          </cell>
          <cell r="D776" t="str">
            <v>FC24129</v>
          </cell>
          <cell r="E776">
            <v>0.98118479999999997</v>
          </cell>
        </row>
        <row r="777">
          <cell r="A777">
            <v>2012</v>
          </cell>
          <cell r="B777" t="str">
            <v>MAY</v>
          </cell>
          <cell r="D777" t="str">
            <v>FC14115</v>
          </cell>
          <cell r="E777">
            <v>0</v>
          </cell>
        </row>
        <row r="778">
          <cell r="A778">
            <v>2012</v>
          </cell>
          <cell r="B778" t="str">
            <v>MAY</v>
          </cell>
          <cell r="D778" t="str">
            <v>FC34151</v>
          </cell>
          <cell r="E778">
            <v>0</v>
          </cell>
        </row>
        <row r="779">
          <cell r="A779">
            <v>2012</v>
          </cell>
          <cell r="B779" t="str">
            <v>MAY</v>
          </cell>
          <cell r="D779" t="str">
            <v>FC34191</v>
          </cell>
          <cell r="E779">
            <v>0</v>
          </cell>
        </row>
        <row r="780">
          <cell r="A780">
            <v>2012</v>
          </cell>
          <cell r="B780" t="str">
            <v>MAY</v>
          </cell>
          <cell r="D780" t="str">
            <v>FC14191</v>
          </cell>
          <cell r="E780">
            <v>0</v>
          </cell>
        </row>
        <row r="781">
          <cell r="A781">
            <v>2012</v>
          </cell>
          <cell r="B781" t="str">
            <v>MAY</v>
          </cell>
          <cell r="D781" t="str">
            <v>FC24152</v>
          </cell>
          <cell r="E781">
            <v>1</v>
          </cell>
        </row>
        <row r="782">
          <cell r="A782">
            <v>2012</v>
          </cell>
          <cell r="B782" t="str">
            <v>MAY</v>
          </cell>
          <cell r="D782" t="str">
            <v>FC24114</v>
          </cell>
          <cell r="E782">
            <v>0.98118479999999997</v>
          </cell>
        </row>
        <row r="783">
          <cell r="A783">
            <v>2012</v>
          </cell>
          <cell r="B783" t="str">
            <v>MAY</v>
          </cell>
          <cell r="D783" t="str">
            <v>FC24122</v>
          </cell>
          <cell r="E783">
            <v>0.98118479999999997</v>
          </cell>
        </row>
        <row r="784">
          <cell r="A784">
            <v>2012</v>
          </cell>
          <cell r="B784" t="str">
            <v>MAY</v>
          </cell>
          <cell r="D784" t="str">
            <v>FC34129</v>
          </cell>
          <cell r="E784">
            <v>-638911.222944343</v>
          </cell>
        </row>
        <row r="785">
          <cell r="A785">
            <v>2012</v>
          </cell>
          <cell r="B785" t="str">
            <v>MAY</v>
          </cell>
          <cell r="D785" t="str">
            <v>FC14122</v>
          </cell>
          <cell r="E785">
            <v>270514774.67000002</v>
          </cell>
        </row>
        <row r="786">
          <cell r="A786">
            <v>2012</v>
          </cell>
          <cell r="B786" t="str">
            <v>MAY</v>
          </cell>
          <cell r="D786" t="str">
            <v>FC14117</v>
          </cell>
          <cell r="E786">
            <v>-191197.51</v>
          </cell>
        </row>
        <row r="787">
          <cell r="A787">
            <v>2012</v>
          </cell>
          <cell r="B787" t="str">
            <v>MAY</v>
          </cell>
          <cell r="D787" t="str">
            <v>FC14151</v>
          </cell>
          <cell r="E787">
            <v>0</v>
          </cell>
        </row>
        <row r="788">
          <cell r="A788">
            <v>2012</v>
          </cell>
          <cell r="B788" t="str">
            <v>MAY</v>
          </cell>
          <cell r="D788" t="str">
            <v>FC24125</v>
          </cell>
          <cell r="E788">
            <v>0.98118479999999997</v>
          </cell>
        </row>
        <row r="789">
          <cell r="A789">
            <v>2012</v>
          </cell>
          <cell r="B789" t="str">
            <v>MAY</v>
          </cell>
          <cell r="D789" t="str">
            <v>FC14114</v>
          </cell>
          <cell r="E789">
            <v>1231818.82</v>
          </cell>
        </row>
        <row r="790">
          <cell r="A790">
            <v>2012</v>
          </cell>
          <cell r="B790" t="str">
            <v>MAY</v>
          </cell>
          <cell r="D790" t="str">
            <v>FC14127</v>
          </cell>
          <cell r="E790">
            <v>8792748.2400000002</v>
          </cell>
        </row>
        <row r="791">
          <cell r="A791">
            <v>2012</v>
          </cell>
          <cell r="B791" t="str">
            <v>MAY</v>
          </cell>
          <cell r="D791" t="str">
            <v>FC24118</v>
          </cell>
          <cell r="E791">
            <v>0.98118479999999997</v>
          </cell>
        </row>
        <row r="792">
          <cell r="A792">
            <v>2012</v>
          </cell>
          <cell r="B792" t="str">
            <v>MAY</v>
          </cell>
          <cell r="D792" t="str">
            <v>FC34112</v>
          </cell>
          <cell r="E792">
            <v>0</v>
          </cell>
        </row>
        <row r="793">
          <cell r="A793">
            <v>2012</v>
          </cell>
          <cell r="B793" t="str">
            <v>MAY</v>
          </cell>
          <cell r="D793" t="str">
            <v>FC34122</v>
          </cell>
          <cell r="E793">
            <v>265424985.08162901</v>
          </cell>
        </row>
        <row r="794">
          <cell r="A794">
            <v>2012</v>
          </cell>
          <cell r="B794" t="str">
            <v>MAY</v>
          </cell>
          <cell r="D794" t="str">
            <v>FC24115</v>
          </cell>
          <cell r="E794">
            <v>0.98118479999999997</v>
          </cell>
        </row>
        <row r="795">
          <cell r="A795">
            <v>2012</v>
          </cell>
          <cell r="B795" t="str">
            <v>MAY</v>
          </cell>
          <cell r="D795" t="str">
            <v>FC14113</v>
          </cell>
          <cell r="E795">
            <v>0</v>
          </cell>
        </row>
        <row r="796">
          <cell r="A796">
            <v>2012</v>
          </cell>
          <cell r="B796" t="str">
            <v>JUN</v>
          </cell>
          <cell r="D796" t="str">
            <v>REV4MON</v>
          </cell>
          <cell r="E796">
            <v>345064308.42395997</v>
          </cell>
        </row>
        <row r="797">
          <cell r="A797">
            <v>2012</v>
          </cell>
          <cell r="B797" t="str">
            <v>JUN</v>
          </cell>
          <cell r="D797" t="str">
            <v>RAF4FEE</v>
          </cell>
          <cell r="E797">
            <v>252129.86298000001</v>
          </cell>
        </row>
        <row r="798">
          <cell r="A798">
            <v>2012</v>
          </cell>
          <cell r="B798" t="str">
            <v>JUN</v>
          </cell>
          <cell r="D798" t="str">
            <v>REV4NET</v>
          </cell>
          <cell r="E798">
            <v>349928235.38701999</v>
          </cell>
        </row>
        <row r="799">
          <cell r="A799">
            <v>2012</v>
          </cell>
          <cell r="B799" t="str">
            <v>JUN</v>
          </cell>
          <cell r="D799" t="str">
            <v>AM34111</v>
          </cell>
          <cell r="E799">
            <v>0</v>
          </cell>
        </row>
        <row r="800">
          <cell r="A800">
            <v>2012</v>
          </cell>
          <cell r="B800" t="str">
            <v>JUN</v>
          </cell>
          <cell r="D800" t="str">
            <v>AMB4111</v>
          </cell>
          <cell r="E800">
            <v>0.98098030000000003</v>
          </cell>
        </row>
        <row r="801">
          <cell r="A801">
            <v>2012</v>
          </cell>
          <cell r="B801" t="str">
            <v>JUN</v>
          </cell>
          <cell r="D801" t="str">
            <v>AMA4111</v>
          </cell>
          <cell r="E801">
            <v>0</v>
          </cell>
        </row>
        <row r="802">
          <cell r="A802">
            <v>2012</v>
          </cell>
          <cell r="B802" t="str">
            <v>JUN</v>
          </cell>
          <cell r="D802" t="str">
            <v>AM84111</v>
          </cell>
          <cell r="E802">
            <v>1.15E-3</v>
          </cell>
        </row>
        <row r="803">
          <cell r="A803">
            <v>2012</v>
          </cell>
          <cell r="B803" t="str">
            <v>JUN</v>
          </cell>
          <cell r="D803" t="str">
            <v>AM54111</v>
          </cell>
          <cell r="E803">
            <v>0</v>
          </cell>
        </row>
        <row r="804">
          <cell r="A804">
            <v>2012</v>
          </cell>
          <cell r="B804" t="str">
            <v>JUN</v>
          </cell>
          <cell r="D804" t="str">
            <v>AM24111</v>
          </cell>
          <cell r="E804">
            <v>0</v>
          </cell>
        </row>
        <row r="805">
          <cell r="A805">
            <v>2012</v>
          </cell>
          <cell r="B805" t="str">
            <v>JUN</v>
          </cell>
          <cell r="D805" t="str">
            <v>AMC4111</v>
          </cell>
          <cell r="E805">
            <v>0</v>
          </cell>
        </row>
        <row r="806">
          <cell r="A806">
            <v>2012</v>
          </cell>
          <cell r="B806" t="str">
            <v>JUN</v>
          </cell>
          <cell r="D806" t="str">
            <v>AM74111</v>
          </cell>
          <cell r="E806">
            <v>1E-3</v>
          </cell>
        </row>
        <row r="807">
          <cell r="A807">
            <v>2012</v>
          </cell>
          <cell r="B807" t="str">
            <v>JUN</v>
          </cell>
          <cell r="D807" t="str">
            <v>AM64111</v>
          </cell>
          <cell r="E807">
            <v>1.2999999999999999E-3</v>
          </cell>
        </row>
        <row r="808">
          <cell r="A808">
            <v>2012</v>
          </cell>
          <cell r="B808" t="str">
            <v>JUN</v>
          </cell>
          <cell r="D808" t="str">
            <v>AM94111</v>
          </cell>
          <cell r="E808">
            <v>9.5799999999999998E-5</v>
          </cell>
        </row>
        <row r="809">
          <cell r="A809">
            <v>2012</v>
          </cell>
          <cell r="B809" t="str">
            <v>JUN</v>
          </cell>
          <cell r="D809" t="str">
            <v>COD4001</v>
          </cell>
          <cell r="E809">
            <v>0</v>
          </cell>
        </row>
        <row r="810">
          <cell r="A810">
            <v>2012</v>
          </cell>
          <cell r="B810" t="str">
            <v>JUN</v>
          </cell>
          <cell r="D810" t="str">
            <v>COE4001</v>
          </cell>
          <cell r="E810">
            <v>0</v>
          </cell>
        </row>
        <row r="811">
          <cell r="A811">
            <v>2012</v>
          </cell>
          <cell r="B811" t="str">
            <v>JUN</v>
          </cell>
          <cell r="D811" t="str">
            <v>COC4001</v>
          </cell>
          <cell r="E811">
            <v>0</v>
          </cell>
        </row>
        <row r="812">
          <cell r="A812">
            <v>2012</v>
          </cell>
          <cell r="B812" t="str">
            <v>JUN</v>
          </cell>
          <cell r="D812" t="str">
            <v>COA4001</v>
          </cell>
          <cell r="E812">
            <v>0</v>
          </cell>
        </row>
        <row r="813">
          <cell r="A813">
            <v>2012</v>
          </cell>
          <cell r="B813" t="str">
            <v>MAY</v>
          </cell>
          <cell r="D813" t="str">
            <v>4404940</v>
          </cell>
          <cell r="E813">
            <v>736428.14</v>
          </cell>
        </row>
        <row r="814">
          <cell r="A814">
            <v>2012</v>
          </cell>
          <cell r="B814" t="str">
            <v>MAY</v>
          </cell>
          <cell r="D814" t="str">
            <v>4404810</v>
          </cell>
          <cell r="E814">
            <v>0</v>
          </cell>
        </row>
        <row r="815">
          <cell r="A815">
            <v>2012</v>
          </cell>
          <cell r="B815" t="str">
            <v>MAY</v>
          </cell>
          <cell r="D815" t="str">
            <v>4404840</v>
          </cell>
          <cell r="E815">
            <v>-231299.95</v>
          </cell>
        </row>
        <row r="816">
          <cell r="A816">
            <v>2012</v>
          </cell>
          <cell r="B816" t="str">
            <v>MAY</v>
          </cell>
          <cell r="D816" t="str">
            <v>KWH4000</v>
          </cell>
          <cell r="E816">
            <v>8207468174</v>
          </cell>
        </row>
        <row r="817">
          <cell r="A817">
            <v>2012</v>
          </cell>
          <cell r="B817" t="str">
            <v>MAY</v>
          </cell>
          <cell r="D817" t="str">
            <v>KWH4940</v>
          </cell>
          <cell r="E817">
            <v>62296913</v>
          </cell>
        </row>
        <row r="818">
          <cell r="A818">
            <v>2012</v>
          </cell>
          <cell r="B818" t="str">
            <v>MAY</v>
          </cell>
          <cell r="D818" t="str">
            <v>4404000</v>
          </cell>
          <cell r="E818">
            <v>250990059</v>
          </cell>
        </row>
        <row r="819">
          <cell r="A819">
            <v>2012</v>
          </cell>
          <cell r="B819" t="str">
            <v>MAY</v>
          </cell>
          <cell r="D819" t="str">
            <v>4404940</v>
          </cell>
          <cell r="E819">
            <v>0</v>
          </cell>
        </row>
        <row r="820">
          <cell r="A820">
            <v>2012</v>
          </cell>
          <cell r="B820" t="str">
            <v>MAY</v>
          </cell>
          <cell r="D820" t="str">
            <v>4404000</v>
          </cell>
          <cell r="E820">
            <v>0</v>
          </cell>
        </row>
        <row r="821">
          <cell r="A821">
            <v>2012</v>
          </cell>
          <cell r="B821" t="str">
            <v>MAY</v>
          </cell>
          <cell r="D821" t="str">
            <v>4404000</v>
          </cell>
          <cell r="E821">
            <v>19347536.100000001</v>
          </cell>
        </row>
        <row r="822">
          <cell r="A822">
            <v>2012</v>
          </cell>
          <cell r="B822" t="str">
            <v>MAY</v>
          </cell>
          <cell r="D822" t="str">
            <v>4404810</v>
          </cell>
          <cell r="E822">
            <v>357550.2</v>
          </cell>
        </row>
        <row r="823">
          <cell r="A823">
            <v>2012</v>
          </cell>
          <cell r="B823" t="str">
            <v>MAY</v>
          </cell>
          <cell r="D823" t="str">
            <v>KWH4840</v>
          </cell>
          <cell r="E823">
            <v>95089768</v>
          </cell>
        </row>
        <row r="824">
          <cell r="A824">
            <v>2012</v>
          </cell>
          <cell r="B824" t="str">
            <v>MAY</v>
          </cell>
          <cell r="D824" t="str">
            <v>4404810</v>
          </cell>
          <cell r="E824">
            <v>0</v>
          </cell>
        </row>
        <row r="825">
          <cell r="A825">
            <v>2012</v>
          </cell>
          <cell r="B825" t="str">
            <v>MAY</v>
          </cell>
          <cell r="D825" t="str">
            <v>4404000</v>
          </cell>
          <cell r="E825">
            <v>27164408.920000002</v>
          </cell>
        </row>
        <row r="826">
          <cell r="A826">
            <v>2012</v>
          </cell>
          <cell r="B826" t="str">
            <v>MAY</v>
          </cell>
          <cell r="D826" t="str">
            <v>4404000</v>
          </cell>
          <cell r="E826">
            <v>0</v>
          </cell>
        </row>
        <row r="827">
          <cell r="A827">
            <v>2012</v>
          </cell>
          <cell r="B827" t="str">
            <v>MAY</v>
          </cell>
          <cell r="D827" t="str">
            <v>4404840</v>
          </cell>
          <cell r="E827">
            <v>0</v>
          </cell>
        </row>
        <row r="828">
          <cell r="A828">
            <v>2012</v>
          </cell>
          <cell r="B828" t="str">
            <v>MAY</v>
          </cell>
          <cell r="D828" t="str">
            <v>4404940</v>
          </cell>
          <cell r="E828">
            <v>0</v>
          </cell>
        </row>
        <row r="829">
          <cell r="A829">
            <v>2012</v>
          </cell>
          <cell r="B829" t="str">
            <v>MAY</v>
          </cell>
          <cell r="D829" t="str">
            <v>4404810</v>
          </cell>
          <cell r="E829">
            <v>-74509.91</v>
          </cell>
        </row>
        <row r="830">
          <cell r="A830">
            <v>2012</v>
          </cell>
          <cell r="B830" t="str">
            <v>MAY</v>
          </cell>
          <cell r="D830" t="str">
            <v>KWH4810</v>
          </cell>
          <cell r="E830">
            <v>17235000</v>
          </cell>
        </row>
        <row r="831">
          <cell r="A831">
            <v>2012</v>
          </cell>
          <cell r="B831" t="str">
            <v>MAY</v>
          </cell>
          <cell r="D831" t="str">
            <v>4404810</v>
          </cell>
          <cell r="E831">
            <v>346930.2</v>
          </cell>
        </row>
        <row r="832">
          <cell r="A832">
            <v>2012</v>
          </cell>
          <cell r="B832" t="str">
            <v>MAY</v>
          </cell>
          <cell r="D832" t="str">
            <v>4404840</v>
          </cell>
          <cell r="E832">
            <v>2084166.54</v>
          </cell>
        </row>
        <row r="833">
          <cell r="A833">
            <v>2012</v>
          </cell>
          <cell r="B833" t="str">
            <v>MAY</v>
          </cell>
          <cell r="D833" t="str">
            <v>4404940</v>
          </cell>
          <cell r="E833">
            <v>1395579.67</v>
          </cell>
        </row>
        <row r="834">
          <cell r="A834">
            <v>2012</v>
          </cell>
          <cell r="B834" t="str">
            <v>MAY</v>
          </cell>
          <cell r="D834" t="str">
            <v>4404840</v>
          </cell>
          <cell r="E834">
            <v>0</v>
          </cell>
        </row>
        <row r="835">
          <cell r="A835">
            <v>2012</v>
          </cell>
          <cell r="B835" t="str">
            <v>MAY</v>
          </cell>
          <cell r="D835" t="str">
            <v>4404940</v>
          </cell>
          <cell r="E835">
            <v>-137256.01</v>
          </cell>
        </row>
        <row r="836">
          <cell r="A836">
            <v>2012</v>
          </cell>
          <cell r="B836" t="str">
            <v>MAY</v>
          </cell>
          <cell r="D836" t="str">
            <v>CI74001</v>
          </cell>
          <cell r="E836">
            <v>0</v>
          </cell>
        </row>
        <row r="837">
          <cell r="A837">
            <v>2012</v>
          </cell>
          <cell r="B837" t="str">
            <v>MAY</v>
          </cell>
          <cell r="D837" t="str">
            <v>CI94001</v>
          </cell>
          <cell r="E837">
            <v>0</v>
          </cell>
        </row>
        <row r="838">
          <cell r="A838">
            <v>2012</v>
          </cell>
          <cell r="B838" t="str">
            <v>MAY</v>
          </cell>
          <cell r="D838" t="str">
            <v>CI14001</v>
          </cell>
          <cell r="E838">
            <v>0</v>
          </cell>
        </row>
        <row r="839">
          <cell r="A839">
            <v>2012</v>
          </cell>
          <cell r="B839" t="str">
            <v>MAY</v>
          </cell>
          <cell r="D839" t="str">
            <v>CI84001</v>
          </cell>
          <cell r="E839">
            <v>0</v>
          </cell>
        </row>
        <row r="840">
          <cell r="A840">
            <v>2012</v>
          </cell>
          <cell r="B840" t="str">
            <v>MAY</v>
          </cell>
          <cell r="D840" t="str">
            <v>CIA4001</v>
          </cell>
          <cell r="E840">
            <v>0</v>
          </cell>
        </row>
        <row r="841">
          <cell r="A841">
            <v>2012</v>
          </cell>
          <cell r="B841" t="str">
            <v>MAY</v>
          </cell>
          <cell r="D841" t="str">
            <v>CIB4001</v>
          </cell>
          <cell r="E841">
            <v>0</v>
          </cell>
        </row>
        <row r="842">
          <cell r="A842">
            <v>2012</v>
          </cell>
          <cell r="B842" t="str">
            <v>MAY</v>
          </cell>
          <cell r="D842" t="str">
            <v>CIC4001</v>
          </cell>
          <cell r="E842">
            <v>0</v>
          </cell>
        </row>
        <row r="843">
          <cell r="A843">
            <v>2012</v>
          </cell>
          <cell r="B843" t="str">
            <v>MAY</v>
          </cell>
          <cell r="D843" t="str">
            <v>MAN4001</v>
          </cell>
          <cell r="E843">
            <v>-45498494</v>
          </cell>
        </row>
        <row r="844">
          <cell r="A844">
            <v>2012</v>
          </cell>
          <cell r="B844" t="str">
            <v>MAY</v>
          </cell>
          <cell r="D844" t="str">
            <v>MAN4002</v>
          </cell>
          <cell r="E844">
            <v>-6301912</v>
          </cell>
        </row>
        <row r="845">
          <cell r="A845">
            <v>2012</v>
          </cell>
          <cell r="B845" t="str">
            <v>MAY</v>
          </cell>
          <cell r="D845" t="str">
            <v>MAN4003</v>
          </cell>
          <cell r="E845">
            <v>0</v>
          </cell>
        </row>
        <row r="846">
          <cell r="A846">
            <v>2012</v>
          </cell>
          <cell r="B846" t="str">
            <v>MAY</v>
          </cell>
          <cell r="D846" t="str">
            <v>MAN4004</v>
          </cell>
          <cell r="E846">
            <v>0</v>
          </cell>
        </row>
        <row r="847">
          <cell r="A847">
            <v>2012</v>
          </cell>
          <cell r="B847" t="str">
            <v>MAY</v>
          </cell>
          <cell r="D847" t="str">
            <v>MAN4005</v>
          </cell>
          <cell r="E847">
            <v>0</v>
          </cell>
        </row>
        <row r="848">
          <cell r="A848">
            <v>2012</v>
          </cell>
          <cell r="B848" t="str">
            <v>MAY</v>
          </cell>
          <cell r="D848" t="str">
            <v>MAN4006</v>
          </cell>
          <cell r="E848">
            <v>0</v>
          </cell>
        </row>
        <row r="849">
          <cell r="A849">
            <v>2012</v>
          </cell>
          <cell r="B849" t="str">
            <v>MAY</v>
          </cell>
          <cell r="D849" t="str">
            <v>MAN4007</v>
          </cell>
          <cell r="E849">
            <v>0</v>
          </cell>
        </row>
        <row r="850">
          <cell r="A850">
            <v>2012</v>
          </cell>
          <cell r="B850" t="str">
            <v>MAY</v>
          </cell>
          <cell r="D850" t="str">
            <v>MAN4008</v>
          </cell>
          <cell r="E850">
            <v>0</v>
          </cell>
        </row>
        <row r="851">
          <cell r="A851">
            <v>2012</v>
          </cell>
          <cell r="B851" t="str">
            <v>MAY</v>
          </cell>
          <cell r="D851" t="str">
            <v>MAN4009</v>
          </cell>
          <cell r="E851">
            <v>0</v>
          </cell>
        </row>
        <row r="852">
          <cell r="A852">
            <v>2012</v>
          </cell>
          <cell r="B852" t="str">
            <v>MAY</v>
          </cell>
          <cell r="D852" t="str">
            <v>MAN400B</v>
          </cell>
          <cell r="E852">
            <v>-51121025</v>
          </cell>
        </row>
        <row r="853">
          <cell r="A853">
            <v>2012</v>
          </cell>
          <cell r="B853" t="str">
            <v>MAY</v>
          </cell>
          <cell r="D853" t="str">
            <v>MAN400G</v>
          </cell>
          <cell r="E853">
            <v>-6571449</v>
          </cell>
        </row>
        <row r="854">
          <cell r="A854">
            <v>2012</v>
          </cell>
          <cell r="B854" t="str">
            <v>MAY</v>
          </cell>
          <cell r="D854" t="str">
            <v>MAN400H</v>
          </cell>
          <cell r="E854">
            <v>0</v>
          </cell>
        </row>
        <row r="855">
          <cell r="A855">
            <v>2012</v>
          </cell>
          <cell r="B855" t="str">
            <v>MAY</v>
          </cell>
          <cell r="D855" t="str">
            <v>MAN400R</v>
          </cell>
          <cell r="E855">
            <v>0</v>
          </cell>
        </row>
        <row r="856">
          <cell r="A856">
            <v>2012</v>
          </cell>
          <cell r="B856" t="str">
            <v>MAY</v>
          </cell>
          <cell r="D856" t="str">
            <v>MAN400W</v>
          </cell>
          <cell r="E856">
            <v>0</v>
          </cell>
        </row>
        <row r="857">
          <cell r="A857">
            <v>2012</v>
          </cell>
          <cell r="B857" t="str">
            <v>MAY</v>
          </cell>
          <cell r="D857" t="str">
            <v>MAN400X</v>
          </cell>
          <cell r="E857">
            <v>0</v>
          </cell>
        </row>
        <row r="858">
          <cell r="A858">
            <v>2012</v>
          </cell>
          <cell r="B858" t="str">
            <v>MAY</v>
          </cell>
          <cell r="D858" t="str">
            <v>MAN4019</v>
          </cell>
          <cell r="E858">
            <v>0</v>
          </cell>
        </row>
        <row r="859">
          <cell r="A859">
            <v>2012</v>
          </cell>
          <cell r="B859" t="str">
            <v>MAY</v>
          </cell>
          <cell r="D859" t="str">
            <v>MAN4100</v>
          </cell>
          <cell r="E859">
            <v>0</v>
          </cell>
        </row>
        <row r="860">
          <cell r="A860">
            <v>2012</v>
          </cell>
          <cell r="B860" t="str">
            <v>MAY</v>
          </cell>
          <cell r="D860" t="str">
            <v>MAN4150</v>
          </cell>
          <cell r="E860">
            <v>8.4999999999999995E-4</v>
          </cell>
        </row>
        <row r="861">
          <cell r="A861">
            <v>2012</v>
          </cell>
          <cell r="B861" t="str">
            <v>MAY</v>
          </cell>
          <cell r="D861" t="str">
            <v>XAN4100</v>
          </cell>
          <cell r="E861">
            <v>1.2999999999999999E-3</v>
          </cell>
        </row>
        <row r="862">
          <cell r="A862">
            <v>2012</v>
          </cell>
          <cell r="B862" t="str">
            <v>MAY</v>
          </cell>
          <cell r="D862" t="str">
            <v>XAN4200</v>
          </cell>
          <cell r="E862">
            <v>7.2000000000000005E-4</v>
          </cell>
        </row>
        <row r="863">
          <cell r="A863">
            <v>2012</v>
          </cell>
          <cell r="B863" t="str">
            <v>MAY</v>
          </cell>
          <cell r="D863" t="str">
            <v>XAN4300</v>
          </cell>
          <cell r="E863">
            <v>1.9473000000000001E-2</v>
          </cell>
        </row>
        <row r="864">
          <cell r="A864">
            <v>2012</v>
          </cell>
          <cell r="B864" t="str">
            <v>MAY</v>
          </cell>
          <cell r="D864" t="str">
            <v>XAN4400</v>
          </cell>
          <cell r="E864">
            <v>4.7018999999999998E-2</v>
          </cell>
        </row>
        <row r="865">
          <cell r="A865">
            <v>2012</v>
          </cell>
          <cell r="B865" t="str">
            <v>MAY</v>
          </cell>
          <cell r="D865" t="str">
            <v>XAN4500</v>
          </cell>
          <cell r="E865">
            <v>0.35</v>
          </cell>
        </row>
        <row r="866">
          <cell r="A866">
            <v>2012</v>
          </cell>
          <cell r="B866" t="str">
            <v>MAY</v>
          </cell>
          <cell r="D866" t="str">
            <v>XAN4600</v>
          </cell>
          <cell r="E866">
            <v>5.5E-2</v>
          </cell>
        </row>
        <row r="867">
          <cell r="A867">
            <v>2012</v>
          </cell>
          <cell r="B867" t="str">
            <v>MAY</v>
          </cell>
          <cell r="D867" t="str">
            <v>XAN4700</v>
          </cell>
          <cell r="E867">
            <v>1.1999999999999999E-3</v>
          </cell>
        </row>
        <row r="868">
          <cell r="A868">
            <v>2012</v>
          </cell>
          <cell r="B868" t="str">
            <v>MAY</v>
          </cell>
          <cell r="D868" t="str">
            <v>AM44111</v>
          </cell>
          <cell r="E868">
            <v>-53</v>
          </cell>
        </row>
        <row r="869">
          <cell r="A869">
            <v>2012</v>
          </cell>
          <cell r="B869" t="str">
            <v>MAY</v>
          </cell>
          <cell r="D869" t="str">
            <v>AM14111</v>
          </cell>
          <cell r="E869">
            <v>0</v>
          </cell>
        </row>
        <row r="870">
          <cell r="A870">
            <v>2012</v>
          </cell>
          <cell r="B870" t="str">
            <v>MAY</v>
          </cell>
          <cell r="D870" t="str">
            <v>CIN4001</v>
          </cell>
          <cell r="E870">
            <v>0</v>
          </cell>
        </row>
        <row r="871">
          <cell r="A871">
            <v>2012</v>
          </cell>
          <cell r="B871" t="str">
            <v>MAY</v>
          </cell>
          <cell r="D871" t="str">
            <v>CIQ4001</v>
          </cell>
          <cell r="E871">
            <v>33369368.789999999</v>
          </cell>
        </row>
        <row r="872">
          <cell r="A872">
            <v>2012</v>
          </cell>
          <cell r="B872" t="str">
            <v>MAY</v>
          </cell>
          <cell r="D872" t="str">
            <v>CIP4001</v>
          </cell>
          <cell r="E872">
            <v>33369368.789999999</v>
          </cell>
        </row>
        <row r="873">
          <cell r="A873">
            <v>2012</v>
          </cell>
          <cell r="B873" t="str">
            <v>MAY</v>
          </cell>
          <cell r="D873" t="str">
            <v>GLB4BEG</v>
          </cell>
          <cell r="E873">
            <v>-19880538.662195999</v>
          </cell>
        </row>
        <row r="874">
          <cell r="A874">
            <v>2012</v>
          </cell>
          <cell r="B874" t="str">
            <v>MAY</v>
          </cell>
          <cell r="D874" t="str">
            <v>O/U4YTD</v>
          </cell>
          <cell r="E874">
            <v>65789886.690290399</v>
          </cell>
        </row>
        <row r="875">
          <cell r="A875">
            <v>2012</v>
          </cell>
          <cell r="B875" t="str">
            <v>MAY</v>
          </cell>
          <cell r="D875" t="str">
            <v>TRU4YTD</v>
          </cell>
          <cell r="E875">
            <v>-17266802</v>
          </cell>
        </row>
        <row r="876">
          <cell r="A876">
            <v>2012</v>
          </cell>
          <cell r="B876" t="str">
            <v>MAY</v>
          </cell>
          <cell r="D876" t="str">
            <v>1MC4YTD</v>
          </cell>
          <cell r="E876">
            <v>0</v>
          </cell>
        </row>
        <row r="877">
          <cell r="A877">
            <v>2012</v>
          </cell>
          <cell r="B877" t="str">
            <v>MAY</v>
          </cell>
          <cell r="D877" t="str">
            <v>2MC4YTD</v>
          </cell>
          <cell r="E877">
            <v>0</v>
          </cell>
        </row>
        <row r="878">
          <cell r="A878">
            <v>2012</v>
          </cell>
          <cell r="B878" t="str">
            <v>MAY</v>
          </cell>
          <cell r="D878" t="str">
            <v>3MC4YTD</v>
          </cell>
          <cell r="E878">
            <v>0</v>
          </cell>
        </row>
        <row r="879">
          <cell r="A879">
            <v>2012</v>
          </cell>
          <cell r="B879" t="str">
            <v>MAY</v>
          </cell>
          <cell r="D879" t="str">
            <v>INT4YTD</v>
          </cell>
          <cell r="E879">
            <v>-15795.3720616664</v>
          </cell>
        </row>
        <row r="880">
          <cell r="A880">
            <v>2012</v>
          </cell>
          <cell r="B880" t="str">
            <v>MAY</v>
          </cell>
          <cell r="D880" t="str">
            <v>RRT9102</v>
          </cell>
          <cell r="E880">
            <v>625451.31939249497</v>
          </cell>
        </row>
        <row r="881">
          <cell r="A881">
            <v>2012</v>
          </cell>
          <cell r="B881" t="str">
            <v>MAY</v>
          </cell>
          <cell r="D881" t="str">
            <v>RRD9002</v>
          </cell>
          <cell r="E881">
            <v>0</v>
          </cell>
        </row>
        <row r="882">
          <cell r="A882">
            <v>2012</v>
          </cell>
          <cell r="B882" t="str">
            <v>MAY</v>
          </cell>
          <cell r="D882" t="str">
            <v>RRT9103</v>
          </cell>
          <cell r="E882">
            <v>332446.75990914501</v>
          </cell>
        </row>
        <row r="883">
          <cell r="A883">
            <v>2012</v>
          </cell>
          <cell r="B883" t="str">
            <v>MAY</v>
          </cell>
          <cell r="D883" t="str">
            <v>RRT9003</v>
          </cell>
          <cell r="E883">
            <v>318716.22482557799</v>
          </cell>
        </row>
        <row r="884">
          <cell r="A884">
            <v>2012</v>
          </cell>
          <cell r="B884" t="str">
            <v>MAY</v>
          </cell>
          <cell r="D884" t="str">
            <v>RRD9103</v>
          </cell>
          <cell r="E884">
            <v>0</v>
          </cell>
        </row>
        <row r="885">
          <cell r="A885">
            <v>2012</v>
          </cell>
          <cell r="B885" t="str">
            <v>MAY</v>
          </cell>
          <cell r="D885" t="str">
            <v>RRD9003</v>
          </cell>
          <cell r="E885">
            <v>0</v>
          </cell>
        </row>
        <row r="886">
          <cell r="A886">
            <v>2012</v>
          </cell>
          <cell r="B886" t="str">
            <v>MAY</v>
          </cell>
          <cell r="D886" t="str">
            <v>UNUC.00000581.01.01.01</v>
          </cell>
          <cell r="E886">
            <v>478971.89</v>
          </cell>
        </row>
        <row r="887">
          <cell r="A887">
            <v>2012</v>
          </cell>
          <cell r="B887" t="str">
            <v>MAY</v>
          </cell>
          <cell r="D887" t="str">
            <v>UNUC.00000583.01.01.01</v>
          </cell>
          <cell r="E887">
            <v>482205.53</v>
          </cell>
        </row>
        <row r="888">
          <cell r="A888">
            <v>2012</v>
          </cell>
          <cell r="B888" t="str">
            <v>MAY</v>
          </cell>
          <cell r="D888" t="str">
            <v>6350000933</v>
          </cell>
          <cell r="E888">
            <v>-20641.830000000002</v>
          </cell>
        </row>
        <row r="889">
          <cell r="A889">
            <v>2012</v>
          </cell>
          <cell r="B889" t="str">
            <v>MAY</v>
          </cell>
          <cell r="D889" t="str">
            <v>6350000934</v>
          </cell>
          <cell r="E889">
            <v>-18226.990000000002</v>
          </cell>
        </row>
        <row r="890">
          <cell r="A890">
            <v>2012</v>
          </cell>
          <cell r="B890" t="str">
            <v>MAY</v>
          </cell>
          <cell r="D890" t="str">
            <v>6350000935</v>
          </cell>
          <cell r="E890">
            <v>1326.04</v>
          </cell>
        </row>
        <row r="891">
          <cell r="A891">
            <v>2012</v>
          </cell>
          <cell r="B891" t="str">
            <v>MAY</v>
          </cell>
          <cell r="D891" t="str">
            <v>UCOR.00000321.01.01.02</v>
          </cell>
          <cell r="E891">
            <v>-2511.0700000000002</v>
          </cell>
        </row>
        <row r="892">
          <cell r="A892">
            <v>2012</v>
          </cell>
          <cell r="B892" t="str">
            <v>MAY</v>
          </cell>
          <cell r="D892" t="str">
            <v>UCOR.00000321.01.01.07</v>
          </cell>
          <cell r="E892">
            <v>-24638.68</v>
          </cell>
        </row>
        <row r="893">
          <cell r="A893">
            <v>2012</v>
          </cell>
          <cell r="B893" t="str">
            <v>MAY</v>
          </cell>
          <cell r="D893" t="str">
            <v>UCOR.00000321.01.01.09</v>
          </cell>
          <cell r="E893">
            <v>-221.73</v>
          </cell>
        </row>
        <row r="894">
          <cell r="A894">
            <v>2012</v>
          </cell>
          <cell r="B894" t="str">
            <v>MAY</v>
          </cell>
          <cell r="D894" t="str">
            <v>UCOR.00000321.01.01.10</v>
          </cell>
          <cell r="E894">
            <v>-119918.29</v>
          </cell>
        </row>
        <row r="895">
          <cell r="A895">
            <v>2012</v>
          </cell>
          <cell r="B895" t="str">
            <v>MAY</v>
          </cell>
          <cell r="D895" t="str">
            <v>UCOR.00000321.01.01.12</v>
          </cell>
          <cell r="E895">
            <v>58563.05</v>
          </cell>
        </row>
        <row r="896">
          <cell r="A896">
            <v>2012</v>
          </cell>
          <cell r="B896" t="str">
            <v>MAY</v>
          </cell>
          <cell r="D896" t="str">
            <v>UCOR.00000321.01.03.02</v>
          </cell>
          <cell r="E896">
            <v>4828.99</v>
          </cell>
        </row>
        <row r="897">
          <cell r="A897">
            <v>2012</v>
          </cell>
          <cell r="B897" t="str">
            <v>MAY</v>
          </cell>
          <cell r="D897" t="str">
            <v>UCOR.00000321.01.03.03</v>
          </cell>
          <cell r="E897">
            <v>-83138.600000000006</v>
          </cell>
        </row>
        <row r="898">
          <cell r="A898">
            <v>2012</v>
          </cell>
          <cell r="B898" t="str">
            <v>MAY</v>
          </cell>
          <cell r="D898" t="str">
            <v>UCOR.00000321.01.03.04</v>
          </cell>
          <cell r="E898">
            <v>-5844.74</v>
          </cell>
        </row>
        <row r="899">
          <cell r="A899">
            <v>2012</v>
          </cell>
          <cell r="B899" t="str">
            <v>MAY</v>
          </cell>
          <cell r="D899" t="str">
            <v>UCOR.00000321.01.03.05</v>
          </cell>
          <cell r="E899">
            <v>2531.79</v>
          </cell>
        </row>
        <row r="900">
          <cell r="A900">
            <v>2012</v>
          </cell>
          <cell r="B900" t="str">
            <v>MAY</v>
          </cell>
          <cell r="D900" t="str">
            <v>UCOR.00000321.01.03.06</v>
          </cell>
          <cell r="E900">
            <v>-12008.62</v>
          </cell>
        </row>
        <row r="901">
          <cell r="A901">
            <v>2012</v>
          </cell>
          <cell r="B901" t="str">
            <v>MAY</v>
          </cell>
          <cell r="D901" t="str">
            <v>UCOR.00000321.01.03.07</v>
          </cell>
          <cell r="E901">
            <v>-4389.51</v>
          </cell>
        </row>
        <row r="902">
          <cell r="A902">
            <v>2012</v>
          </cell>
          <cell r="B902" t="str">
            <v>MAY</v>
          </cell>
          <cell r="D902" t="str">
            <v>UCOR.00000321.01.03.09</v>
          </cell>
          <cell r="E902">
            <v>-8037.45</v>
          </cell>
        </row>
        <row r="903">
          <cell r="A903">
            <v>2012</v>
          </cell>
          <cell r="B903" t="str">
            <v>MAY</v>
          </cell>
          <cell r="D903" t="str">
            <v>UCOR.00000321.01.03.11</v>
          </cell>
          <cell r="E903">
            <v>3587.35</v>
          </cell>
        </row>
        <row r="904">
          <cell r="A904">
            <v>2012</v>
          </cell>
          <cell r="B904" t="str">
            <v>MAY</v>
          </cell>
          <cell r="D904" t="str">
            <v>UCOR.00000322.01.01.10</v>
          </cell>
          <cell r="E904">
            <v>-16447.05</v>
          </cell>
        </row>
        <row r="905">
          <cell r="A905">
            <v>2012</v>
          </cell>
          <cell r="B905" t="str">
            <v>MAY</v>
          </cell>
          <cell r="D905" t="str">
            <v>6350000864</v>
          </cell>
          <cell r="E905">
            <v>-334746.93</v>
          </cell>
        </row>
        <row r="906">
          <cell r="A906">
            <v>2012</v>
          </cell>
          <cell r="B906" t="str">
            <v>MAY</v>
          </cell>
          <cell r="D906" t="str">
            <v>6350000865</v>
          </cell>
          <cell r="E906">
            <v>-82452.479999999996</v>
          </cell>
        </row>
        <row r="907">
          <cell r="A907">
            <v>2012</v>
          </cell>
          <cell r="B907" t="str">
            <v>MAY</v>
          </cell>
          <cell r="D907" t="str">
            <v>UCOR.00000301.01.02.01</v>
          </cell>
          <cell r="E907">
            <v>9058931.4600000009</v>
          </cell>
        </row>
        <row r="908">
          <cell r="A908">
            <v>2012</v>
          </cell>
          <cell r="B908" t="str">
            <v>MAY</v>
          </cell>
          <cell r="D908" t="str">
            <v>UCOR.00000320.01.01.05</v>
          </cell>
          <cell r="E908">
            <v>32907.879999999997</v>
          </cell>
        </row>
        <row r="909">
          <cell r="A909">
            <v>2012</v>
          </cell>
          <cell r="B909" t="str">
            <v>MAY</v>
          </cell>
          <cell r="D909" t="str">
            <v>UCOR.00000320.01.01.07</v>
          </cell>
          <cell r="E909">
            <v>32931.32</v>
          </cell>
        </row>
        <row r="910">
          <cell r="A910">
            <v>2012</v>
          </cell>
          <cell r="B910" t="str">
            <v>MAY</v>
          </cell>
          <cell r="D910" t="str">
            <v>UCOR.00000320.01.01.08</v>
          </cell>
          <cell r="E910">
            <v>154047.32999999999</v>
          </cell>
        </row>
        <row r="911">
          <cell r="A911">
            <v>2012</v>
          </cell>
          <cell r="B911" t="str">
            <v>MAY</v>
          </cell>
          <cell r="D911" t="str">
            <v>UCOR.00000320.01.01.09</v>
          </cell>
          <cell r="E911">
            <v>3790208.71</v>
          </cell>
        </row>
        <row r="912">
          <cell r="A912">
            <v>2012</v>
          </cell>
          <cell r="B912" t="str">
            <v>MAY</v>
          </cell>
          <cell r="D912" t="str">
            <v>UCOR.00000320.01.02.05</v>
          </cell>
          <cell r="E912">
            <v>7020231.9100000001</v>
          </cell>
        </row>
        <row r="913">
          <cell r="A913">
            <v>2012</v>
          </cell>
          <cell r="B913" t="str">
            <v>MAY</v>
          </cell>
          <cell r="D913" t="str">
            <v>UCOR.00000320.01.02.07</v>
          </cell>
          <cell r="E913">
            <v>2514891.41</v>
          </cell>
        </row>
        <row r="914">
          <cell r="A914">
            <v>2012</v>
          </cell>
          <cell r="B914" t="str">
            <v>MAY</v>
          </cell>
          <cell r="D914" t="str">
            <v>UCOR.00000320.01.02.08</v>
          </cell>
          <cell r="E914">
            <v>5896518.2300000004</v>
          </cell>
        </row>
        <row r="915">
          <cell r="A915">
            <v>2012</v>
          </cell>
          <cell r="B915" t="str">
            <v>MAY</v>
          </cell>
          <cell r="D915" t="str">
            <v>UCOR.00000320.01.02.09</v>
          </cell>
          <cell r="E915">
            <v>16939977.219999999</v>
          </cell>
        </row>
        <row r="916">
          <cell r="A916">
            <v>2012</v>
          </cell>
          <cell r="B916" t="str">
            <v>MAY</v>
          </cell>
          <cell r="D916" t="str">
            <v>UCOR.00000320.01.02.10</v>
          </cell>
          <cell r="E916">
            <v>42396.36</v>
          </cell>
        </row>
        <row r="917">
          <cell r="A917">
            <v>2012</v>
          </cell>
          <cell r="B917" t="str">
            <v>MAY</v>
          </cell>
          <cell r="D917" t="str">
            <v>UCOR.00000320.01.03.01</v>
          </cell>
          <cell r="E917">
            <v>3931045.94</v>
          </cell>
        </row>
        <row r="918">
          <cell r="A918">
            <v>2012</v>
          </cell>
          <cell r="B918" t="str">
            <v>MAY</v>
          </cell>
          <cell r="D918" t="str">
            <v>UCOR.00000320.01.03.02</v>
          </cell>
          <cell r="E918">
            <v>6547135.9800000004</v>
          </cell>
        </row>
        <row r="919">
          <cell r="A919">
            <v>2012</v>
          </cell>
          <cell r="B919" t="str">
            <v>MAY</v>
          </cell>
          <cell r="D919" t="str">
            <v>UCOR.00000320.01.04.04</v>
          </cell>
          <cell r="E919">
            <v>252779.03</v>
          </cell>
        </row>
        <row r="920">
          <cell r="A920">
            <v>2012</v>
          </cell>
          <cell r="B920" t="str">
            <v>MAY</v>
          </cell>
          <cell r="D920" t="str">
            <v>UCOR.00000320.01.06.01</v>
          </cell>
          <cell r="E920">
            <v>13216.56</v>
          </cell>
        </row>
        <row r="921">
          <cell r="A921">
            <v>2012</v>
          </cell>
          <cell r="B921" t="str">
            <v>MAY</v>
          </cell>
          <cell r="D921" t="str">
            <v>UCOR.00000320.01.06.04</v>
          </cell>
          <cell r="E921">
            <v>3165.36</v>
          </cell>
        </row>
        <row r="922">
          <cell r="A922">
            <v>2012</v>
          </cell>
          <cell r="B922" t="str">
            <v>MAY</v>
          </cell>
          <cell r="D922" t="str">
            <v>UCOR.00000320.01.06.06</v>
          </cell>
          <cell r="E922">
            <v>45939.62</v>
          </cell>
        </row>
        <row r="923">
          <cell r="A923">
            <v>2012</v>
          </cell>
          <cell r="B923" t="str">
            <v>MAY</v>
          </cell>
          <cell r="D923" t="str">
            <v>UCOR.00000320.01.06.07</v>
          </cell>
          <cell r="E923">
            <v>16949.740000000002</v>
          </cell>
        </row>
        <row r="924">
          <cell r="A924">
            <v>2012</v>
          </cell>
          <cell r="B924" t="str">
            <v>MAY</v>
          </cell>
          <cell r="D924" t="str">
            <v>UCOR.00000320.01.06.09</v>
          </cell>
          <cell r="E924">
            <v>116083.29</v>
          </cell>
        </row>
        <row r="925">
          <cell r="A925">
            <v>2012</v>
          </cell>
          <cell r="B925" t="str">
            <v>MAY</v>
          </cell>
          <cell r="D925" t="str">
            <v>UCOR.00000320.01.06.10</v>
          </cell>
          <cell r="E925">
            <v>52569.69</v>
          </cell>
        </row>
        <row r="926">
          <cell r="A926">
            <v>2012</v>
          </cell>
          <cell r="B926" t="str">
            <v>MAY</v>
          </cell>
          <cell r="D926" t="str">
            <v>UCOR.00000320.01.06.12</v>
          </cell>
          <cell r="E926">
            <v>2570690.0299999998</v>
          </cell>
        </row>
        <row r="927">
          <cell r="A927">
            <v>2012</v>
          </cell>
          <cell r="B927" t="str">
            <v>MAY</v>
          </cell>
          <cell r="D927" t="str">
            <v>UCOR.00000320.01.06.13</v>
          </cell>
          <cell r="E927">
            <v>4623.2700000000004</v>
          </cell>
        </row>
        <row r="928">
          <cell r="A928">
            <v>2012</v>
          </cell>
          <cell r="B928" t="str">
            <v>MAY</v>
          </cell>
          <cell r="D928" t="str">
            <v>UCOR.00000320.01.07.01</v>
          </cell>
          <cell r="E928">
            <v>6035290.9199999999</v>
          </cell>
        </row>
        <row r="929">
          <cell r="A929">
            <v>2012</v>
          </cell>
          <cell r="B929" t="str">
            <v>MAY</v>
          </cell>
          <cell r="D929" t="str">
            <v>UCOR.00000320.01.07.02</v>
          </cell>
          <cell r="E929">
            <v>23798094.010000002</v>
          </cell>
        </row>
        <row r="930">
          <cell r="A930">
            <v>2012</v>
          </cell>
          <cell r="B930" t="str">
            <v>MAY</v>
          </cell>
          <cell r="D930" t="str">
            <v>UCOR.00000320.01.07.04</v>
          </cell>
          <cell r="E930">
            <v>13850967.289999999</v>
          </cell>
        </row>
        <row r="931">
          <cell r="A931">
            <v>2012</v>
          </cell>
          <cell r="B931" t="str">
            <v>MAY</v>
          </cell>
          <cell r="D931" t="str">
            <v>UCOR.00000320.01.07.05</v>
          </cell>
          <cell r="E931">
            <v>277044.52</v>
          </cell>
        </row>
        <row r="932">
          <cell r="A932">
            <v>2012</v>
          </cell>
          <cell r="B932" t="str">
            <v>MAY</v>
          </cell>
          <cell r="D932" t="str">
            <v>UCOR.00000320.01.07.07</v>
          </cell>
          <cell r="E932">
            <v>1552176.27</v>
          </cell>
        </row>
        <row r="933">
          <cell r="A933">
            <v>2012</v>
          </cell>
          <cell r="B933" t="str">
            <v>MAY</v>
          </cell>
          <cell r="D933" t="str">
            <v>UCOR.00000320.01.07.11</v>
          </cell>
          <cell r="E933">
            <v>20344123.989999998</v>
          </cell>
        </row>
        <row r="934">
          <cell r="A934">
            <v>2012</v>
          </cell>
          <cell r="B934" t="str">
            <v>MAY</v>
          </cell>
          <cell r="D934" t="str">
            <v>UCOR.00000320.01.07.12</v>
          </cell>
          <cell r="E934">
            <v>21145013.48</v>
          </cell>
        </row>
        <row r="935">
          <cell r="A935">
            <v>2012</v>
          </cell>
          <cell r="B935" t="str">
            <v>MAY</v>
          </cell>
          <cell r="D935" t="str">
            <v>UCOR.00000320.01.07.13</v>
          </cell>
          <cell r="E935">
            <v>20309216</v>
          </cell>
        </row>
        <row r="936">
          <cell r="A936">
            <v>2012</v>
          </cell>
          <cell r="B936" t="str">
            <v>MAY</v>
          </cell>
          <cell r="D936" t="str">
            <v>UCOR.00000320.01.07.14</v>
          </cell>
          <cell r="E936">
            <v>17730854.27</v>
          </cell>
        </row>
        <row r="937">
          <cell r="A937">
            <v>2012</v>
          </cell>
          <cell r="B937" t="str">
            <v>MAY</v>
          </cell>
          <cell r="D937" t="str">
            <v>UCOR.00000320.01.07.15</v>
          </cell>
          <cell r="E937">
            <v>67854859.359999999</v>
          </cell>
        </row>
        <row r="938">
          <cell r="A938">
            <v>2012</v>
          </cell>
          <cell r="B938" t="str">
            <v>MAY</v>
          </cell>
          <cell r="D938" t="str">
            <v>UCOR.00000320.01.07.16</v>
          </cell>
          <cell r="E938">
            <v>4025.19</v>
          </cell>
        </row>
        <row r="939">
          <cell r="A939">
            <v>2012</v>
          </cell>
          <cell r="B939" t="str">
            <v>MAY</v>
          </cell>
          <cell r="D939" t="str">
            <v>UCOR.00000320.01.07.17</v>
          </cell>
          <cell r="E939">
            <v>27684873.449999999</v>
          </cell>
        </row>
        <row r="940">
          <cell r="A940">
            <v>2012</v>
          </cell>
          <cell r="B940" t="str">
            <v>MAY</v>
          </cell>
          <cell r="D940" t="str">
            <v>UCOR.00000323.01.02.01</v>
          </cell>
          <cell r="E940">
            <v>-50072.959999999999</v>
          </cell>
        </row>
        <row r="941">
          <cell r="A941">
            <v>2012</v>
          </cell>
          <cell r="B941" t="str">
            <v>MAY</v>
          </cell>
          <cell r="D941" t="str">
            <v>UCOR.00000301.01.04.01</v>
          </cell>
          <cell r="E941">
            <v>7203376.8499999996</v>
          </cell>
        </row>
        <row r="942">
          <cell r="A942">
            <v>2012</v>
          </cell>
          <cell r="B942" t="str">
            <v>MAY</v>
          </cell>
          <cell r="D942" t="str">
            <v>UCOR.00000305.01.08.01</v>
          </cell>
          <cell r="E942">
            <v>13271396.41</v>
          </cell>
        </row>
        <row r="943">
          <cell r="A943">
            <v>2012</v>
          </cell>
          <cell r="B943" t="str">
            <v>MAY</v>
          </cell>
          <cell r="D943" t="str">
            <v>UCOR.00000305.01.08.02</v>
          </cell>
          <cell r="E943">
            <v>973452.28</v>
          </cell>
        </row>
        <row r="944">
          <cell r="A944">
            <v>2012</v>
          </cell>
          <cell r="B944" t="str">
            <v>MAY</v>
          </cell>
          <cell r="D944" t="str">
            <v>UCOR.00000305.01.09.01</v>
          </cell>
          <cell r="E944">
            <v>4950631.4400000004</v>
          </cell>
        </row>
        <row r="945">
          <cell r="A945">
            <v>2012</v>
          </cell>
          <cell r="B945" t="str">
            <v>MAY</v>
          </cell>
          <cell r="D945" t="str">
            <v>UCOR.00000305.01.09.02</v>
          </cell>
          <cell r="E945">
            <v>771.53</v>
          </cell>
        </row>
        <row r="946">
          <cell r="A946">
            <v>2012</v>
          </cell>
          <cell r="B946" t="str">
            <v>MAY</v>
          </cell>
          <cell r="D946" t="str">
            <v>UNUC.00000084.01.01.01</v>
          </cell>
          <cell r="E946">
            <v>2593048.7200000002</v>
          </cell>
        </row>
        <row r="947">
          <cell r="A947">
            <v>2012</v>
          </cell>
          <cell r="B947" t="str">
            <v>MAY</v>
          </cell>
          <cell r="D947" t="str">
            <v>UNUC.00000085.01.01.01</v>
          </cell>
          <cell r="E947">
            <v>3092116.28</v>
          </cell>
        </row>
        <row r="948">
          <cell r="A948">
            <v>2012</v>
          </cell>
          <cell r="B948" t="str">
            <v>MAY</v>
          </cell>
          <cell r="D948" t="str">
            <v>UNUC.00000087.01.01.01</v>
          </cell>
          <cell r="E948">
            <v>3107583.24</v>
          </cell>
        </row>
        <row r="949">
          <cell r="A949">
            <v>2012</v>
          </cell>
          <cell r="B949" t="str">
            <v>MAY</v>
          </cell>
          <cell r="D949" t="str">
            <v>4404840</v>
          </cell>
          <cell r="E949">
            <v>1174552.8999999999</v>
          </cell>
        </row>
        <row r="950">
          <cell r="A950">
            <v>2012</v>
          </cell>
          <cell r="B950" t="str">
            <v>APR</v>
          </cell>
          <cell r="D950" t="str">
            <v>FC34152</v>
          </cell>
          <cell r="E950">
            <v>0</v>
          </cell>
        </row>
        <row r="951">
          <cell r="A951">
            <v>2012</v>
          </cell>
          <cell r="B951" t="str">
            <v>APR</v>
          </cell>
          <cell r="D951" t="str">
            <v>FC24120</v>
          </cell>
          <cell r="E951">
            <v>0.98023749999999998</v>
          </cell>
        </row>
        <row r="952">
          <cell r="A952">
            <v>2012</v>
          </cell>
          <cell r="B952" t="str">
            <v>APR</v>
          </cell>
          <cell r="D952" t="str">
            <v>FC14125</v>
          </cell>
          <cell r="E952">
            <v>0</v>
          </cell>
        </row>
        <row r="953">
          <cell r="A953">
            <v>2012</v>
          </cell>
          <cell r="B953" t="str">
            <v>APR</v>
          </cell>
          <cell r="D953" t="str">
            <v>FC34128</v>
          </cell>
          <cell r="E953">
            <v>0</v>
          </cell>
        </row>
        <row r="954">
          <cell r="A954">
            <v>2012</v>
          </cell>
          <cell r="B954" t="str">
            <v>APR</v>
          </cell>
          <cell r="D954" t="str">
            <v>FC24114</v>
          </cell>
          <cell r="E954">
            <v>0.98023749999999998</v>
          </cell>
        </row>
        <row r="955">
          <cell r="A955">
            <v>2012</v>
          </cell>
          <cell r="B955" t="str">
            <v>APR</v>
          </cell>
          <cell r="D955" t="str">
            <v>FC24128</v>
          </cell>
          <cell r="E955">
            <v>0.98023749999999998</v>
          </cell>
        </row>
        <row r="956">
          <cell r="A956">
            <v>2012</v>
          </cell>
          <cell r="B956" t="str">
            <v>APR</v>
          </cell>
          <cell r="D956" t="str">
            <v>FC24123</v>
          </cell>
          <cell r="E956">
            <v>0.98023749999999998</v>
          </cell>
        </row>
        <row r="957">
          <cell r="A957">
            <v>2012</v>
          </cell>
          <cell r="B957" t="str">
            <v>APR</v>
          </cell>
          <cell r="D957" t="str">
            <v>FC24125</v>
          </cell>
          <cell r="E957">
            <v>0.98023749999999998</v>
          </cell>
        </row>
        <row r="958">
          <cell r="A958">
            <v>2012</v>
          </cell>
          <cell r="B958" t="str">
            <v>APR</v>
          </cell>
          <cell r="D958" t="str">
            <v>FC14127</v>
          </cell>
          <cell r="E958">
            <v>6691227.8899999997</v>
          </cell>
        </row>
        <row r="959">
          <cell r="A959">
            <v>2012</v>
          </cell>
          <cell r="B959" t="str">
            <v>APR</v>
          </cell>
          <cell r="D959" t="str">
            <v>SHT4REM</v>
          </cell>
          <cell r="E959">
            <v>34533604</v>
          </cell>
        </row>
        <row r="960">
          <cell r="A960">
            <v>2012</v>
          </cell>
          <cell r="B960" t="str">
            <v>APR</v>
          </cell>
          <cell r="D960" t="str">
            <v>LNG4MON</v>
          </cell>
          <cell r="E960">
            <v>-34080683.333333299</v>
          </cell>
        </row>
        <row r="961">
          <cell r="A961">
            <v>2012</v>
          </cell>
          <cell r="B961" t="str">
            <v>APR</v>
          </cell>
          <cell r="D961" t="str">
            <v>3MC4MON</v>
          </cell>
          <cell r="E961">
            <v>0</v>
          </cell>
        </row>
        <row r="962">
          <cell r="A962">
            <v>2012</v>
          </cell>
          <cell r="B962" t="str">
            <v>APR</v>
          </cell>
          <cell r="D962" t="str">
            <v>SHT4DEF</v>
          </cell>
          <cell r="E962">
            <v>17040341.666666601</v>
          </cell>
        </row>
        <row r="963">
          <cell r="A963">
            <v>2012</v>
          </cell>
          <cell r="B963" t="str">
            <v>MAY</v>
          </cell>
          <cell r="D963" t="str">
            <v>INT4AMT</v>
          </cell>
          <cell r="E963">
            <v>-2711.6202082823902</v>
          </cell>
        </row>
        <row r="964">
          <cell r="A964">
            <v>2012</v>
          </cell>
          <cell r="B964" t="str">
            <v>MAY</v>
          </cell>
          <cell r="D964" t="str">
            <v>TRU4BEG</v>
          </cell>
          <cell r="E964">
            <v>-19880538.662195999</v>
          </cell>
        </row>
        <row r="965">
          <cell r="A965">
            <v>2012</v>
          </cell>
          <cell r="B965" t="str">
            <v>MAY</v>
          </cell>
          <cell r="D965" t="str">
            <v>GLB4END</v>
          </cell>
          <cell r="E965">
            <v>-32168626.0920313</v>
          </cell>
        </row>
        <row r="966">
          <cell r="A966">
            <v>2012</v>
          </cell>
          <cell r="B966" t="str">
            <v>MAY</v>
          </cell>
          <cell r="D966" t="str">
            <v>INT4MON</v>
          </cell>
          <cell r="E966">
            <v>1.042E-4</v>
          </cell>
        </row>
        <row r="967">
          <cell r="A967">
            <v>2012</v>
          </cell>
          <cell r="B967" t="str">
            <v>MAY</v>
          </cell>
          <cell r="D967" t="str">
            <v>AVG4AMT</v>
          </cell>
          <cell r="E967">
            <v>-26023226.567009501</v>
          </cell>
        </row>
        <row r="968">
          <cell r="A968">
            <v>2012</v>
          </cell>
          <cell r="B968" t="str">
            <v>MAY</v>
          </cell>
          <cell r="D968" t="str">
            <v>INT4YER</v>
          </cell>
          <cell r="E968">
            <v>1.25E-3</v>
          </cell>
        </row>
        <row r="969">
          <cell r="A969">
            <v>2012</v>
          </cell>
          <cell r="B969" t="str">
            <v>MAY</v>
          </cell>
          <cell r="D969" t="str">
            <v>ADJ4PRI</v>
          </cell>
          <cell r="E969">
            <v>0</v>
          </cell>
        </row>
        <row r="970">
          <cell r="A970">
            <v>2012</v>
          </cell>
          <cell r="B970" t="str">
            <v>MAY</v>
          </cell>
          <cell r="D970" t="str">
            <v>RES4PRI</v>
          </cell>
          <cell r="E970">
            <v>0</v>
          </cell>
        </row>
        <row r="971">
          <cell r="A971">
            <v>2012</v>
          </cell>
          <cell r="B971" t="str">
            <v>MAY</v>
          </cell>
          <cell r="D971" t="str">
            <v>TRU4END</v>
          </cell>
          <cell r="E971">
            <v>-32165914.4718231</v>
          </cell>
        </row>
        <row r="972">
          <cell r="A972">
            <v>2012</v>
          </cell>
          <cell r="B972" t="str">
            <v>MAY</v>
          </cell>
          <cell r="D972" t="str">
            <v>SHT4REM</v>
          </cell>
          <cell r="E972">
            <v>30216903.5</v>
          </cell>
        </row>
        <row r="973">
          <cell r="A973">
            <v>2012</v>
          </cell>
          <cell r="B973" t="str">
            <v>MAY</v>
          </cell>
          <cell r="D973" t="str">
            <v>LNG4MON</v>
          </cell>
          <cell r="E973">
            <v>-29820597.916666601</v>
          </cell>
        </row>
        <row r="974">
          <cell r="A974">
            <v>2012</v>
          </cell>
          <cell r="B974" t="str">
            <v>MAY</v>
          </cell>
          <cell r="D974" t="str">
            <v>3MC4MON</v>
          </cell>
          <cell r="E974">
            <v>0</v>
          </cell>
        </row>
        <row r="975">
          <cell r="A975">
            <v>2012</v>
          </cell>
          <cell r="B975" t="str">
            <v>MAY</v>
          </cell>
          <cell r="D975" t="str">
            <v>SHT4DEF</v>
          </cell>
          <cell r="E975">
            <v>21300427.083333299</v>
          </cell>
        </row>
        <row r="976">
          <cell r="A976">
            <v>2012</v>
          </cell>
          <cell r="B976" t="str">
            <v>MAY</v>
          </cell>
          <cell r="D976" t="str">
            <v>FC14119</v>
          </cell>
          <cell r="E976">
            <v>-334746.93</v>
          </cell>
        </row>
        <row r="977">
          <cell r="A977">
            <v>2012</v>
          </cell>
          <cell r="B977" t="str">
            <v>MAY</v>
          </cell>
          <cell r="D977" t="str">
            <v>FC24127</v>
          </cell>
          <cell r="E977">
            <v>0.98118479999999997</v>
          </cell>
        </row>
        <row r="978">
          <cell r="A978">
            <v>2012</v>
          </cell>
          <cell r="B978" t="str">
            <v>MAY</v>
          </cell>
          <cell r="D978" t="str">
            <v>FC24113</v>
          </cell>
          <cell r="E978">
            <v>0.98118479999999997</v>
          </cell>
        </row>
        <row r="979">
          <cell r="A979">
            <v>2012</v>
          </cell>
          <cell r="B979" t="str">
            <v>MAY</v>
          </cell>
          <cell r="D979" t="str">
            <v>FC14118</v>
          </cell>
          <cell r="E979">
            <v>-16447.05</v>
          </cell>
        </row>
        <row r="980">
          <cell r="A980">
            <v>2012</v>
          </cell>
          <cell r="B980" t="str">
            <v>MAY</v>
          </cell>
          <cell r="D980" t="str">
            <v>FC34119</v>
          </cell>
          <cell r="E980">
            <v>-328448.59956266399</v>
          </cell>
        </row>
        <row r="981">
          <cell r="A981">
            <v>2012</v>
          </cell>
          <cell r="B981" t="str">
            <v>MAY</v>
          </cell>
          <cell r="D981" t="str">
            <v>FC24128</v>
          </cell>
          <cell r="E981">
            <v>0.98118479999999997</v>
          </cell>
        </row>
        <row r="982">
          <cell r="A982">
            <v>2012</v>
          </cell>
          <cell r="B982" t="str">
            <v>MAY</v>
          </cell>
          <cell r="D982" t="str">
            <v>FC24116</v>
          </cell>
          <cell r="E982">
            <v>0.98118479999999997</v>
          </cell>
        </row>
        <row r="983">
          <cell r="A983">
            <v>2012</v>
          </cell>
          <cell r="B983" t="str">
            <v>MAY</v>
          </cell>
          <cell r="D983" t="str">
            <v>FC34128</v>
          </cell>
          <cell r="E983">
            <v>0</v>
          </cell>
        </row>
        <row r="984">
          <cell r="A984">
            <v>2012</v>
          </cell>
          <cell r="B984" t="str">
            <v>MAY</v>
          </cell>
          <cell r="D984" t="str">
            <v>FC34152</v>
          </cell>
          <cell r="E984">
            <v>0</v>
          </cell>
        </row>
        <row r="985">
          <cell r="A985">
            <v>2012</v>
          </cell>
          <cell r="B985" t="str">
            <v>MAY</v>
          </cell>
          <cell r="D985" t="str">
            <v>FC24117</v>
          </cell>
          <cell r="E985">
            <v>0.98118479999999997</v>
          </cell>
        </row>
        <row r="986">
          <cell r="A986">
            <v>2012</v>
          </cell>
          <cell r="B986" t="str">
            <v>MAY</v>
          </cell>
          <cell r="D986" t="str">
            <v>FC34127</v>
          </cell>
          <cell r="E986">
            <v>8627310.9233147502</v>
          </cell>
        </row>
        <row r="987">
          <cell r="A987">
            <v>2012</v>
          </cell>
          <cell r="B987" t="str">
            <v>MAY</v>
          </cell>
          <cell r="D987" t="str">
            <v>FC34121</v>
          </cell>
          <cell r="E987">
            <v>8888485.8527937997</v>
          </cell>
        </row>
        <row r="988">
          <cell r="A988">
            <v>2012</v>
          </cell>
          <cell r="B988" t="str">
            <v>MAY</v>
          </cell>
          <cell r="D988" t="str">
            <v>FC34124</v>
          </cell>
          <cell r="E988">
            <v>4858241.3328388501</v>
          </cell>
        </row>
        <row r="989">
          <cell r="A989">
            <v>2012</v>
          </cell>
          <cell r="B989" t="str">
            <v>MAY</v>
          </cell>
          <cell r="D989" t="str">
            <v>FC24123</v>
          </cell>
          <cell r="E989">
            <v>0.98118479999999997</v>
          </cell>
        </row>
        <row r="990">
          <cell r="A990">
            <v>2012</v>
          </cell>
          <cell r="B990" t="str">
            <v>MAY</v>
          </cell>
          <cell r="D990" t="str">
            <v>FC14128</v>
          </cell>
          <cell r="E990">
            <v>0</v>
          </cell>
        </row>
        <row r="991">
          <cell r="A991">
            <v>2012</v>
          </cell>
          <cell r="B991" t="str">
            <v>MAY</v>
          </cell>
          <cell r="D991" t="str">
            <v>FC14121</v>
          </cell>
          <cell r="E991">
            <v>9058931.4600000009</v>
          </cell>
        </row>
        <row r="992">
          <cell r="A992">
            <v>2012</v>
          </cell>
          <cell r="B992" t="str">
            <v>MAY</v>
          </cell>
          <cell r="D992" t="str">
            <v>FC24121</v>
          </cell>
          <cell r="E992">
            <v>0.98118479999999997</v>
          </cell>
        </row>
        <row r="993">
          <cell r="A993">
            <v>2012</v>
          </cell>
          <cell r="B993" t="str">
            <v>MAY</v>
          </cell>
          <cell r="D993" t="str">
            <v>FC14124</v>
          </cell>
          <cell r="E993">
            <v>4951402.97</v>
          </cell>
        </row>
        <row r="994">
          <cell r="A994">
            <v>2012</v>
          </cell>
          <cell r="B994" t="str">
            <v>MAY</v>
          </cell>
          <cell r="D994" t="str">
            <v>FC34114</v>
          </cell>
          <cell r="E994">
            <v>1208641.9025379301</v>
          </cell>
        </row>
        <row r="995">
          <cell r="A995">
            <v>2012</v>
          </cell>
          <cell r="B995" t="str">
            <v>MAY</v>
          </cell>
          <cell r="D995" t="str">
            <v>FC24191</v>
          </cell>
          <cell r="E995">
            <v>0.98118479999999997</v>
          </cell>
        </row>
        <row r="996">
          <cell r="A996">
            <v>2012</v>
          </cell>
          <cell r="B996" t="str">
            <v>MAY</v>
          </cell>
          <cell r="D996" t="str">
            <v>FC14152</v>
          </cell>
          <cell r="E996">
            <v>0</v>
          </cell>
        </row>
        <row r="997">
          <cell r="A997">
            <v>2012</v>
          </cell>
          <cell r="B997" t="str">
            <v>MAY</v>
          </cell>
          <cell r="D997" t="str">
            <v>FC34115</v>
          </cell>
          <cell r="E997">
            <v>0</v>
          </cell>
        </row>
        <row r="998">
          <cell r="A998">
            <v>2012</v>
          </cell>
          <cell r="B998" t="str">
            <v>MAY</v>
          </cell>
          <cell r="D998" t="str">
            <v>FC34116</v>
          </cell>
          <cell r="E998">
            <v>-36836.405085744002</v>
          </cell>
        </row>
        <row r="999">
          <cell r="A999">
            <v>2012</v>
          </cell>
          <cell r="B999" t="str">
            <v>MAY</v>
          </cell>
          <cell r="D999" t="str">
            <v>FC24124</v>
          </cell>
          <cell r="E999">
            <v>0.98118479999999997</v>
          </cell>
        </row>
        <row r="1000">
          <cell r="A1000">
            <v>2012</v>
          </cell>
          <cell r="B1000" t="str">
            <v>MAY</v>
          </cell>
          <cell r="D1000" t="str">
            <v>FC14120</v>
          </cell>
          <cell r="E1000">
            <v>-82452.479999999996</v>
          </cell>
        </row>
        <row r="1001">
          <cell r="A1001">
            <v>2012</v>
          </cell>
          <cell r="B1001" t="str">
            <v>MAY</v>
          </cell>
          <cell r="D1001" t="str">
            <v>FC34120</v>
          </cell>
          <cell r="E1001">
            <v>-80901.120098304003</v>
          </cell>
        </row>
        <row r="1002">
          <cell r="A1002">
            <v>2012</v>
          </cell>
          <cell r="B1002" t="str">
            <v>MAY</v>
          </cell>
          <cell r="D1002" t="str">
            <v>FC14112</v>
          </cell>
          <cell r="E1002">
            <v>0</v>
          </cell>
        </row>
        <row r="1003">
          <cell r="A1003">
            <v>2012</v>
          </cell>
          <cell r="B1003" t="str">
            <v>MAY</v>
          </cell>
          <cell r="D1003" t="str">
            <v>FC14129</v>
          </cell>
          <cell r="E1003">
            <v>-651162.984734723</v>
          </cell>
        </row>
        <row r="1004">
          <cell r="A1004">
            <v>2012</v>
          </cell>
          <cell r="B1004" t="str">
            <v>MAY</v>
          </cell>
          <cell r="D1004" t="str">
            <v>FC34113</v>
          </cell>
          <cell r="E1004">
            <v>0</v>
          </cell>
        </row>
        <row r="1005">
          <cell r="A1005">
            <v>2012</v>
          </cell>
          <cell r="B1005" t="str">
            <v>MAY</v>
          </cell>
          <cell r="D1005" t="str">
            <v>FC24112</v>
          </cell>
          <cell r="E1005">
            <v>0.98118479999999997</v>
          </cell>
        </row>
        <row r="1006">
          <cell r="A1006">
            <v>2012</v>
          </cell>
          <cell r="B1006" t="str">
            <v>MAY</v>
          </cell>
          <cell r="D1006" t="str">
            <v>FC24151</v>
          </cell>
          <cell r="E1006">
            <v>1</v>
          </cell>
        </row>
        <row r="1007">
          <cell r="A1007">
            <v>2012</v>
          </cell>
          <cell r="B1007" t="str">
            <v>MAY</v>
          </cell>
          <cell r="D1007" t="str">
            <v>FC14123</v>
          </cell>
          <cell r="E1007">
            <v>21448225.539999999</v>
          </cell>
        </row>
        <row r="1008">
          <cell r="A1008">
            <v>2012</v>
          </cell>
          <cell r="B1008" t="str">
            <v>MAY</v>
          </cell>
          <cell r="D1008" t="str">
            <v>FC14125</v>
          </cell>
          <cell r="E1008">
            <v>0</v>
          </cell>
        </row>
        <row r="1009">
          <cell r="A1009">
            <v>2012</v>
          </cell>
          <cell r="B1009" t="str">
            <v>MAY</v>
          </cell>
          <cell r="D1009" t="str">
            <v>FC34125</v>
          </cell>
          <cell r="E1009">
            <v>0</v>
          </cell>
        </row>
        <row r="1010">
          <cell r="A1010">
            <v>2012</v>
          </cell>
          <cell r="B1010" t="str">
            <v>MAY</v>
          </cell>
          <cell r="D1010" t="str">
            <v>FC34117</v>
          </cell>
          <cell r="E1010">
            <v>-187600.090609848</v>
          </cell>
        </row>
        <row r="1011">
          <cell r="A1011">
            <v>2012</v>
          </cell>
          <cell r="B1011" t="str">
            <v>MAY</v>
          </cell>
          <cell r="D1011" t="str">
            <v>FC24120</v>
          </cell>
          <cell r="E1011">
            <v>0.98118479999999997</v>
          </cell>
        </row>
        <row r="1012">
          <cell r="A1012">
            <v>2012</v>
          </cell>
          <cell r="B1012" t="str">
            <v>MAY</v>
          </cell>
          <cell r="D1012" t="str">
            <v>FC34118</v>
          </cell>
          <cell r="E1012">
            <v>-16137.59546484</v>
          </cell>
        </row>
        <row r="1013">
          <cell r="A1013">
            <v>2012</v>
          </cell>
          <cell r="B1013" t="str">
            <v>MAY</v>
          </cell>
          <cell r="D1013" t="str">
            <v>FC24119</v>
          </cell>
          <cell r="E1013">
            <v>0.98118479999999997</v>
          </cell>
        </row>
        <row r="1014">
          <cell r="A1014">
            <v>2012</v>
          </cell>
          <cell r="B1014" t="str">
            <v>MAY</v>
          </cell>
          <cell r="D1014" t="str">
            <v>EXP4TOT</v>
          </cell>
          <cell r="E1014">
            <v>309025951.92367202</v>
          </cell>
        </row>
        <row r="1015">
          <cell r="A1015">
            <v>2012</v>
          </cell>
          <cell r="B1015" t="str">
            <v>MAY</v>
          </cell>
          <cell r="D1015" t="str">
            <v>LIN4LOS</v>
          </cell>
          <cell r="E1015">
            <v>262448.97750424303</v>
          </cell>
        </row>
        <row r="1016">
          <cell r="A1016">
            <v>2012</v>
          </cell>
          <cell r="B1016" t="str">
            <v>MAY</v>
          </cell>
          <cell r="D1016" t="str">
            <v>REV4TOT</v>
          </cell>
          <cell r="E1016">
            <v>292423875.61404502</v>
          </cell>
        </row>
        <row r="1017">
          <cell r="A1017">
            <v>2012</v>
          </cell>
          <cell r="B1017" t="str">
            <v>MAY</v>
          </cell>
          <cell r="D1017" t="str">
            <v>O/U4MON</v>
          </cell>
          <cell r="E1017">
            <v>-16602076.309627</v>
          </cell>
        </row>
        <row r="1018">
          <cell r="A1018">
            <v>2012</v>
          </cell>
          <cell r="B1018" t="str">
            <v>MAY</v>
          </cell>
          <cell r="D1018" t="str">
            <v>GLE4MON</v>
          </cell>
          <cell r="E1018">
            <v>-12288087.429835301</v>
          </cell>
        </row>
        <row r="1019">
          <cell r="A1019">
            <v>2012</v>
          </cell>
          <cell r="B1019" t="str">
            <v>MAY</v>
          </cell>
          <cell r="D1019" t="str">
            <v>RES4PMO</v>
          </cell>
          <cell r="E1019">
            <v>0</v>
          </cell>
        </row>
        <row r="1020">
          <cell r="A1020">
            <v>2012</v>
          </cell>
          <cell r="B1020" t="str">
            <v>MAY</v>
          </cell>
          <cell r="D1020" t="str">
            <v>UNUC.00000580.01.01.01</v>
          </cell>
          <cell r="E1020">
            <v>270641.40000000002</v>
          </cell>
        </row>
        <row r="1021">
          <cell r="A1021">
            <v>2012</v>
          </cell>
          <cell r="B1021" t="str">
            <v>APR</v>
          </cell>
          <cell r="D1021" t="str">
            <v>MAN4005</v>
          </cell>
          <cell r="E1021">
            <v>0</v>
          </cell>
        </row>
        <row r="1022">
          <cell r="A1022">
            <v>2012</v>
          </cell>
          <cell r="B1022" t="str">
            <v>APR</v>
          </cell>
          <cell r="D1022" t="str">
            <v>MAN4006</v>
          </cell>
          <cell r="E1022">
            <v>0</v>
          </cell>
        </row>
        <row r="1023">
          <cell r="A1023">
            <v>2012</v>
          </cell>
          <cell r="B1023" t="str">
            <v>APR</v>
          </cell>
          <cell r="D1023" t="str">
            <v>MAN4007</v>
          </cell>
          <cell r="E1023">
            <v>0</v>
          </cell>
        </row>
        <row r="1024">
          <cell r="A1024">
            <v>2012</v>
          </cell>
          <cell r="B1024" t="str">
            <v>APR</v>
          </cell>
          <cell r="D1024" t="str">
            <v>MAN4008</v>
          </cell>
          <cell r="E1024">
            <v>0</v>
          </cell>
        </row>
        <row r="1025">
          <cell r="A1025">
            <v>2012</v>
          </cell>
          <cell r="B1025" t="str">
            <v>APR</v>
          </cell>
          <cell r="D1025" t="str">
            <v>MAN4009</v>
          </cell>
          <cell r="E1025">
            <v>0</v>
          </cell>
        </row>
        <row r="1026">
          <cell r="A1026">
            <v>2012</v>
          </cell>
          <cell r="B1026" t="str">
            <v>APR</v>
          </cell>
          <cell r="D1026" t="str">
            <v>MAN400B</v>
          </cell>
          <cell r="E1026">
            <v>-51121025</v>
          </cell>
        </row>
        <row r="1027">
          <cell r="A1027">
            <v>2012</v>
          </cell>
          <cell r="B1027" t="str">
            <v>APR</v>
          </cell>
          <cell r="D1027" t="str">
            <v>MAN400G</v>
          </cell>
          <cell r="E1027">
            <v>-6571449</v>
          </cell>
        </row>
        <row r="1028">
          <cell r="A1028">
            <v>2012</v>
          </cell>
          <cell r="B1028" t="str">
            <v>APR</v>
          </cell>
          <cell r="D1028" t="str">
            <v>MAN400H</v>
          </cell>
          <cell r="E1028">
            <v>0</v>
          </cell>
        </row>
        <row r="1029">
          <cell r="A1029">
            <v>2012</v>
          </cell>
          <cell r="B1029" t="str">
            <v>APR</v>
          </cell>
          <cell r="D1029" t="str">
            <v>MAN400R</v>
          </cell>
          <cell r="E1029">
            <v>0</v>
          </cell>
        </row>
        <row r="1030">
          <cell r="A1030">
            <v>2012</v>
          </cell>
          <cell r="B1030" t="str">
            <v>APR</v>
          </cell>
          <cell r="D1030" t="str">
            <v>MAN400W</v>
          </cell>
          <cell r="E1030">
            <v>0</v>
          </cell>
        </row>
        <row r="1031">
          <cell r="A1031">
            <v>2012</v>
          </cell>
          <cell r="B1031" t="str">
            <v>APR</v>
          </cell>
          <cell r="D1031" t="str">
            <v>MAN400X</v>
          </cell>
          <cell r="E1031">
            <v>0</v>
          </cell>
        </row>
        <row r="1032">
          <cell r="A1032">
            <v>2012</v>
          </cell>
          <cell r="B1032" t="str">
            <v>APR</v>
          </cell>
          <cell r="D1032" t="str">
            <v>MAN4019</v>
          </cell>
          <cell r="E1032">
            <v>0</v>
          </cell>
        </row>
        <row r="1033">
          <cell r="A1033">
            <v>2012</v>
          </cell>
          <cell r="B1033" t="str">
            <v>APR</v>
          </cell>
          <cell r="D1033" t="str">
            <v>MAN4100</v>
          </cell>
          <cell r="E1033">
            <v>0</v>
          </cell>
        </row>
        <row r="1034">
          <cell r="A1034">
            <v>2012</v>
          </cell>
          <cell r="B1034" t="str">
            <v>APR</v>
          </cell>
          <cell r="D1034" t="str">
            <v>MAN4150</v>
          </cell>
          <cell r="E1034">
            <v>8.4999999999999995E-4</v>
          </cell>
        </row>
        <row r="1035">
          <cell r="A1035">
            <v>2012</v>
          </cell>
          <cell r="B1035" t="str">
            <v>APR</v>
          </cell>
          <cell r="D1035" t="str">
            <v>XAN4100</v>
          </cell>
          <cell r="E1035">
            <v>1.1999999999999999E-3</v>
          </cell>
        </row>
        <row r="1036">
          <cell r="A1036">
            <v>2012</v>
          </cell>
          <cell r="B1036" t="str">
            <v>APR</v>
          </cell>
          <cell r="D1036" t="str">
            <v>XAN4200</v>
          </cell>
          <cell r="E1036">
            <v>7.2000000000000005E-4</v>
          </cell>
        </row>
        <row r="1037">
          <cell r="A1037">
            <v>2012</v>
          </cell>
          <cell r="B1037" t="str">
            <v>APR</v>
          </cell>
          <cell r="D1037" t="str">
            <v>XAN4300</v>
          </cell>
          <cell r="E1037">
            <v>1.9473000000000001E-2</v>
          </cell>
        </row>
        <row r="1038">
          <cell r="A1038">
            <v>2012</v>
          </cell>
          <cell r="B1038" t="str">
            <v>APR</v>
          </cell>
          <cell r="D1038" t="str">
            <v>XAN4400</v>
          </cell>
          <cell r="E1038">
            <v>4.7018999999999998E-2</v>
          </cell>
        </row>
        <row r="1039">
          <cell r="A1039">
            <v>2012</v>
          </cell>
          <cell r="B1039" t="str">
            <v>APR</v>
          </cell>
          <cell r="D1039" t="str">
            <v>XAN4500</v>
          </cell>
          <cell r="E1039">
            <v>0.35</v>
          </cell>
        </row>
        <row r="1040">
          <cell r="A1040">
            <v>2012</v>
          </cell>
          <cell r="B1040" t="str">
            <v>APR</v>
          </cell>
          <cell r="D1040" t="str">
            <v>XAN4600</v>
          </cell>
          <cell r="E1040">
            <v>5.5E-2</v>
          </cell>
        </row>
        <row r="1041">
          <cell r="A1041">
            <v>2012</v>
          </cell>
          <cell r="B1041" t="str">
            <v>APR</v>
          </cell>
          <cell r="D1041" t="str">
            <v>AM14111</v>
          </cell>
          <cell r="E1041">
            <v>0</v>
          </cell>
        </row>
        <row r="1042">
          <cell r="A1042">
            <v>2012</v>
          </cell>
          <cell r="B1042" t="str">
            <v>APR</v>
          </cell>
          <cell r="D1042" t="str">
            <v>CIQ4001</v>
          </cell>
          <cell r="E1042">
            <v>33369368.789999999</v>
          </cell>
        </row>
        <row r="1043">
          <cell r="A1043">
            <v>2012</v>
          </cell>
          <cell r="B1043" t="str">
            <v>APR</v>
          </cell>
          <cell r="D1043" t="str">
            <v>CIP4001</v>
          </cell>
          <cell r="E1043">
            <v>33369368.789999999</v>
          </cell>
        </row>
        <row r="1044">
          <cell r="A1044">
            <v>2012</v>
          </cell>
          <cell r="B1044" t="str">
            <v>APR</v>
          </cell>
          <cell r="D1044" t="str">
            <v>CIN4001</v>
          </cell>
          <cell r="E1044">
            <v>0</v>
          </cell>
        </row>
        <row r="1045">
          <cell r="A1045">
            <v>2012</v>
          </cell>
          <cell r="B1045" t="str">
            <v>APR</v>
          </cell>
          <cell r="D1045" t="str">
            <v>AM44111</v>
          </cell>
          <cell r="E1045">
            <v>-52</v>
          </cell>
        </row>
        <row r="1046">
          <cell r="A1046">
            <v>2012</v>
          </cell>
          <cell r="B1046" t="str">
            <v>APR</v>
          </cell>
          <cell r="D1046" t="str">
            <v>XAN4700</v>
          </cell>
          <cell r="E1046">
            <v>8.9999999999999998E-4</v>
          </cell>
        </row>
        <row r="1047">
          <cell r="A1047">
            <v>2012</v>
          </cell>
          <cell r="B1047" t="str">
            <v>APR</v>
          </cell>
          <cell r="D1047" t="str">
            <v>GLB4BEG</v>
          </cell>
          <cell r="E1047">
            <v>-36868595.460386299</v>
          </cell>
        </row>
        <row r="1048">
          <cell r="A1048">
            <v>2012</v>
          </cell>
          <cell r="B1048" t="str">
            <v>APR</v>
          </cell>
          <cell r="D1048" t="str">
            <v>O/U4YTD</v>
          </cell>
          <cell r="E1048">
            <v>53116061.576704703</v>
          </cell>
        </row>
        <row r="1049">
          <cell r="A1049">
            <v>2012</v>
          </cell>
          <cell r="B1049" t="str">
            <v>APR</v>
          </cell>
          <cell r="D1049" t="str">
            <v>TRU4YTD</v>
          </cell>
          <cell r="E1049">
            <v>-12950101.5</v>
          </cell>
        </row>
        <row r="1050">
          <cell r="A1050">
            <v>2012</v>
          </cell>
          <cell r="B1050" t="str">
            <v>APR</v>
          </cell>
          <cell r="D1050" t="str">
            <v>1MC4YTD</v>
          </cell>
          <cell r="E1050">
            <v>0</v>
          </cell>
        </row>
        <row r="1051">
          <cell r="A1051">
            <v>2012</v>
          </cell>
          <cell r="B1051" t="str">
            <v>APR</v>
          </cell>
          <cell r="D1051" t="str">
            <v>2MC4YTD</v>
          </cell>
          <cell r="E1051">
            <v>0</v>
          </cell>
        </row>
        <row r="1052">
          <cell r="A1052">
            <v>2012</v>
          </cell>
          <cell r="B1052" t="str">
            <v>APR</v>
          </cell>
          <cell r="D1052" t="str">
            <v>3MC4YTD</v>
          </cell>
          <cell r="E1052">
            <v>0</v>
          </cell>
        </row>
        <row r="1053">
          <cell r="A1053">
            <v>2012</v>
          </cell>
          <cell r="B1053" t="str">
            <v>APR</v>
          </cell>
          <cell r="D1053" t="str">
            <v>INT4YTD</v>
          </cell>
          <cell r="E1053">
            <v>-13312.7066663519</v>
          </cell>
        </row>
        <row r="1054">
          <cell r="A1054">
            <v>2012</v>
          </cell>
          <cell r="B1054" t="str">
            <v>APR</v>
          </cell>
          <cell r="D1054" t="str">
            <v>RRT9102</v>
          </cell>
          <cell r="E1054">
            <v>463065.34358260402</v>
          </cell>
        </row>
        <row r="1055">
          <cell r="A1055">
            <v>2012</v>
          </cell>
          <cell r="B1055" t="str">
            <v>APR</v>
          </cell>
          <cell r="D1055" t="str">
            <v>RRD9002</v>
          </cell>
          <cell r="E1055">
            <v>0</v>
          </cell>
        </row>
        <row r="1056">
          <cell r="A1056">
            <v>2012</v>
          </cell>
          <cell r="B1056" t="str">
            <v>APR</v>
          </cell>
          <cell r="D1056" t="str">
            <v>RRT9103</v>
          </cell>
          <cell r="E1056">
            <v>161216.96513186401</v>
          </cell>
        </row>
        <row r="1057">
          <cell r="A1057">
            <v>2012</v>
          </cell>
          <cell r="B1057" t="str">
            <v>APR</v>
          </cell>
          <cell r="D1057" t="str">
            <v>RRT9003</v>
          </cell>
          <cell r="E1057">
            <v>454071.30631290399</v>
          </cell>
        </row>
        <row r="1058">
          <cell r="A1058">
            <v>2012</v>
          </cell>
          <cell r="B1058" t="str">
            <v>APR</v>
          </cell>
          <cell r="D1058" t="str">
            <v>RRD9103</v>
          </cell>
          <cell r="E1058">
            <v>0</v>
          </cell>
        </row>
        <row r="1059">
          <cell r="A1059">
            <v>2012</v>
          </cell>
          <cell r="B1059" t="str">
            <v>APR</v>
          </cell>
          <cell r="D1059" t="str">
            <v>RRD9003</v>
          </cell>
          <cell r="E1059">
            <v>0</v>
          </cell>
        </row>
        <row r="1060">
          <cell r="A1060">
            <v>2012</v>
          </cell>
          <cell r="B1060" t="str">
            <v>APR</v>
          </cell>
          <cell r="D1060" t="str">
            <v>RRD9102</v>
          </cell>
          <cell r="E1060">
            <v>0</v>
          </cell>
        </row>
        <row r="1061">
          <cell r="A1061">
            <v>2012</v>
          </cell>
          <cell r="B1061" t="str">
            <v>APR</v>
          </cell>
          <cell r="D1061" t="str">
            <v>RRT9002</v>
          </cell>
          <cell r="E1061">
            <v>1413821.00994061</v>
          </cell>
        </row>
        <row r="1062">
          <cell r="A1062">
            <v>2012</v>
          </cell>
          <cell r="B1062" t="str">
            <v>APR</v>
          </cell>
          <cell r="D1062" t="str">
            <v>JUR4FA1</v>
          </cell>
          <cell r="E1062">
            <v>0.98023749999999998</v>
          </cell>
        </row>
        <row r="1063">
          <cell r="A1063">
            <v>2012</v>
          </cell>
          <cell r="B1063" t="str">
            <v>APR</v>
          </cell>
          <cell r="D1063" t="str">
            <v>TRU4TOT</v>
          </cell>
          <cell r="E1063">
            <v>-51800406</v>
          </cell>
        </row>
        <row r="1064">
          <cell r="A1064">
            <v>2012</v>
          </cell>
          <cell r="B1064" t="str">
            <v>APR</v>
          </cell>
          <cell r="D1064" t="str">
            <v>2MC4MON</v>
          </cell>
          <cell r="E1064">
            <v>0</v>
          </cell>
        </row>
        <row r="1065">
          <cell r="A1065">
            <v>2012</v>
          </cell>
          <cell r="B1065" t="str">
            <v>APR</v>
          </cell>
          <cell r="D1065" t="str">
            <v>2MC4TOT</v>
          </cell>
          <cell r="E1065">
            <v>0</v>
          </cell>
        </row>
        <row r="1066">
          <cell r="A1066">
            <v>2012</v>
          </cell>
          <cell r="B1066" t="str">
            <v>APR</v>
          </cell>
          <cell r="D1066" t="str">
            <v>TRU4MON</v>
          </cell>
          <cell r="E1066">
            <v>-4316700.5</v>
          </cell>
        </row>
        <row r="1067">
          <cell r="A1067">
            <v>2012</v>
          </cell>
          <cell r="B1067" t="str">
            <v>APR</v>
          </cell>
          <cell r="D1067" t="str">
            <v>1MC4TOT</v>
          </cell>
          <cell r="E1067">
            <v>0</v>
          </cell>
        </row>
        <row r="1068">
          <cell r="A1068">
            <v>2012</v>
          </cell>
          <cell r="B1068" t="str">
            <v>APR</v>
          </cell>
          <cell r="D1068" t="str">
            <v>1MC4MON</v>
          </cell>
          <cell r="E1068">
            <v>0</v>
          </cell>
        </row>
        <row r="1069">
          <cell r="A1069">
            <v>2012</v>
          </cell>
          <cell r="B1069" t="str">
            <v>APR</v>
          </cell>
          <cell r="D1069" t="str">
            <v>PIF4MON</v>
          </cell>
          <cell r="E1069">
            <v>-547226.46305999998</v>
          </cell>
        </row>
        <row r="1070">
          <cell r="A1070">
            <v>2012</v>
          </cell>
          <cell r="B1070" t="str">
            <v>APR</v>
          </cell>
          <cell r="D1070" t="str">
            <v>PIF4GRS</v>
          </cell>
          <cell r="E1070">
            <v>0</v>
          </cell>
        </row>
        <row r="1071">
          <cell r="A1071">
            <v>2012</v>
          </cell>
          <cell r="B1071" t="str">
            <v>APR</v>
          </cell>
          <cell r="D1071" t="str">
            <v>PIF4NET</v>
          </cell>
          <cell r="E1071">
            <v>-6566717.5567199998</v>
          </cell>
        </row>
        <row r="1072">
          <cell r="A1072">
            <v>2012</v>
          </cell>
          <cell r="B1072" t="str">
            <v>APR</v>
          </cell>
          <cell r="D1072" t="str">
            <v>PIF4FEE</v>
          </cell>
          <cell r="E1072">
            <v>4731.4432800000004</v>
          </cell>
        </row>
        <row r="1073">
          <cell r="A1073">
            <v>2012</v>
          </cell>
          <cell r="B1073" t="str">
            <v>APR</v>
          </cell>
          <cell r="D1073" t="str">
            <v>GRT4FEE</v>
          </cell>
          <cell r="E1073">
            <v>0</v>
          </cell>
        </row>
        <row r="1074">
          <cell r="A1074">
            <v>2012</v>
          </cell>
          <cell r="B1074" t="str">
            <v>APR</v>
          </cell>
          <cell r="D1074" t="str">
            <v>REV4MON</v>
          </cell>
          <cell r="E1074">
            <v>285495443.07975698</v>
          </cell>
        </row>
        <row r="1075">
          <cell r="A1075">
            <v>2012</v>
          </cell>
          <cell r="B1075" t="str">
            <v>APR</v>
          </cell>
          <cell r="D1075" t="str">
            <v>RAF4FEE</v>
          </cell>
          <cell r="E1075">
            <v>209209.3771824</v>
          </cell>
        </row>
        <row r="1076">
          <cell r="A1076">
            <v>2012</v>
          </cell>
          <cell r="B1076" t="str">
            <v>APR</v>
          </cell>
          <cell r="D1076" t="str">
            <v>REV4NET</v>
          </cell>
          <cell r="E1076">
            <v>290359370.042817</v>
          </cell>
        </row>
        <row r="1077">
          <cell r="A1077">
            <v>2012</v>
          </cell>
          <cell r="B1077" t="str">
            <v>APR</v>
          </cell>
          <cell r="D1077" t="str">
            <v>AMC4111</v>
          </cell>
          <cell r="E1077">
            <v>0</v>
          </cell>
        </row>
        <row r="1078">
          <cell r="A1078">
            <v>2012</v>
          </cell>
          <cell r="B1078" t="str">
            <v>APR</v>
          </cell>
          <cell r="D1078" t="str">
            <v>AM34111</v>
          </cell>
          <cell r="E1078">
            <v>0</v>
          </cell>
        </row>
        <row r="1079">
          <cell r="A1079">
            <v>2012</v>
          </cell>
          <cell r="B1079" t="str">
            <v>APR</v>
          </cell>
          <cell r="D1079" t="str">
            <v>AM74111</v>
          </cell>
          <cell r="E1079">
            <v>1.1999999999999999E-3</v>
          </cell>
        </row>
        <row r="1080">
          <cell r="A1080">
            <v>2012</v>
          </cell>
          <cell r="B1080" t="str">
            <v>APR</v>
          </cell>
          <cell r="D1080" t="str">
            <v>AMA4111</v>
          </cell>
          <cell r="E1080">
            <v>0</v>
          </cell>
        </row>
        <row r="1081">
          <cell r="A1081">
            <v>2012</v>
          </cell>
          <cell r="B1081" t="str">
            <v>APR</v>
          </cell>
          <cell r="D1081" t="str">
            <v>AM94111</v>
          </cell>
          <cell r="E1081">
            <v>8.7499999999999999E-5</v>
          </cell>
        </row>
        <row r="1082">
          <cell r="A1082">
            <v>2012</v>
          </cell>
          <cell r="B1082" t="str">
            <v>APR</v>
          </cell>
          <cell r="D1082" t="str">
            <v>AM64111</v>
          </cell>
          <cell r="E1082">
            <v>8.9999999999999998E-4</v>
          </cell>
        </row>
        <row r="1083">
          <cell r="A1083">
            <v>2012</v>
          </cell>
          <cell r="B1083" t="str">
            <v>APR</v>
          </cell>
          <cell r="D1083" t="str">
            <v>AM84111</v>
          </cell>
          <cell r="E1083">
            <v>1.0499999999999999E-3</v>
          </cell>
        </row>
        <row r="1084">
          <cell r="A1084">
            <v>2012</v>
          </cell>
          <cell r="B1084" t="str">
            <v>APR</v>
          </cell>
          <cell r="D1084" t="str">
            <v>AM54111</v>
          </cell>
          <cell r="E1084">
            <v>0</v>
          </cell>
        </row>
        <row r="1085">
          <cell r="A1085">
            <v>2012</v>
          </cell>
          <cell r="B1085" t="str">
            <v>APR</v>
          </cell>
          <cell r="D1085" t="str">
            <v>AM24111</v>
          </cell>
          <cell r="E1085">
            <v>0</v>
          </cell>
        </row>
        <row r="1086">
          <cell r="A1086">
            <v>2012</v>
          </cell>
          <cell r="B1086" t="str">
            <v>APR</v>
          </cell>
          <cell r="D1086" t="str">
            <v>AMB4111</v>
          </cell>
          <cell r="E1086">
            <v>0.98023749999999998</v>
          </cell>
        </row>
        <row r="1087">
          <cell r="A1087">
            <v>2012</v>
          </cell>
          <cell r="B1087" t="str">
            <v>APR</v>
          </cell>
          <cell r="D1087" t="str">
            <v>COA4001</v>
          </cell>
          <cell r="E1087">
            <v>0</v>
          </cell>
        </row>
        <row r="1088">
          <cell r="A1088">
            <v>2012</v>
          </cell>
          <cell r="B1088" t="str">
            <v>APR</v>
          </cell>
          <cell r="D1088" t="str">
            <v>COB4001</v>
          </cell>
          <cell r="E1088">
            <v>0</v>
          </cell>
        </row>
        <row r="1089">
          <cell r="A1089">
            <v>2012</v>
          </cell>
          <cell r="B1089" t="str">
            <v>APR</v>
          </cell>
          <cell r="D1089" t="str">
            <v>COC4001</v>
          </cell>
          <cell r="E1089">
            <v>0</v>
          </cell>
        </row>
        <row r="1090">
          <cell r="A1090">
            <v>2012</v>
          </cell>
          <cell r="B1090" t="str">
            <v>APR</v>
          </cell>
          <cell r="D1090" t="str">
            <v>CI54001</v>
          </cell>
          <cell r="E1090">
            <v>0</v>
          </cell>
        </row>
        <row r="1091">
          <cell r="A1091">
            <v>2012</v>
          </cell>
          <cell r="B1091" t="str">
            <v>APR</v>
          </cell>
          <cell r="D1091" t="str">
            <v>CIS4001</v>
          </cell>
          <cell r="E1091">
            <v>33369368.789999999</v>
          </cell>
        </row>
        <row r="1092">
          <cell r="A1092">
            <v>2012</v>
          </cell>
          <cell r="B1092" t="str">
            <v>APR</v>
          </cell>
          <cell r="D1092" t="str">
            <v>COE4001</v>
          </cell>
          <cell r="E1092">
            <v>0</v>
          </cell>
        </row>
        <row r="1093">
          <cell r="A1093">
            <v>2012</v>
          </cell>
          <cell r="B1093" t="str">
            <v>APR</v>
          </cell>
          <cell r="D1093" t="str">
            <v>CIR4001</v>
          </cell>
          <cell r="E1093">
            <v>33369368.789999999</v>
          </cell>
        </row>
        <row r="1094">
          <cell r="A1094">
            <v>2012</v>
          </cell>
          <cell r="B1094" t="str">
            <v>APR</v>
          </cell>
          <cell r="D1094" t="str">
            <v>COD4001</v>
          </cell>
          <cell r="E1094">
            <v>0</v>
          </cell>
        </row>
        <row r="1095">
          <cell r="A1095">
            <v>2012</v>
          </cell>
          <cell r="B1095" t="str">
            <v>APR</v>
          </cell>
          <cell r="D1095" t="str">
            <v>FC34127</v>
          </cell>
          <cell r="E1095">
            <v>6558992.49882387</v>
          </cell>
        </row>
        <row r="1096">
          <cell r="A1096">
            <v>2012</v>
          </cell>
          <cell r="B1096" t="str">
            <v>APR</v>
          </cell>
          <cell r="D1096" t="str">
            <v>FC34122</v>
          </cell>
          <cell r="E1096">
            <v>232298711.478937</v>
          </cell>
        </row>
        <row r="1097">
          <cell r="A1097">
            <v>2012</v>
          </cell>
          <cell r="B1097" t="str">
            <v>APR</v>
          </cell>
          <cell r="D1097" t="str">
            <v>CI94001</v>
          </cell>
          <cell r="E1097">
            <v>0</v>
          </cell>
        </row>
        <row r="1098">
          <cell r="A1098">
            <v>2012</v>
          </cell>
          <cell r="B1098" t="str">
            <v>APR</v>
          </cell>
          <cell r="D1098" t="str">
            <v>CI14001</v>
          </cell>
          <cell r="E1098">
            <v>0</v>
          </cell>
        </row>
        <row r="1099">
          <cell r="A1099">
            <v>2012</v>
          </cell>
          <cell r="B1099" t="str">
            <v>APR</v>
          </cell>
          <cell r="D1099" t="str">
            <v>CI84001</v>
          </cell>
          <cell r="E1099">
            <v>0</v>
          </cell>
        </row>
        <row r="1100">
          <cell r="A1100">
            <v>2012</v>
          </cell>
          <cell r="B1100" t="str">
            <v>APR</v>
          </cell>
          <cell r="D1100" t="str">
            <v>CIA4001</v>
          </cell>
          <cell r="E1100">
            <v>0</v>
          </cell>
        </row>
        <row r="1101">
          <cell r="A1101">
            <v>2012</v>
          </cell>
          <cell r="B1101" t="str">
            <v>APR</v>
          </cell>
          <cell r="D1101" t="str">
            <v>CIB4001</v>
          </cell>
          <cell r="E1101">
            <v>0</v>
          </cell>
        </row>
        <row r="1102">
          <cell r="A1102">
            <v>2012</v>
          </cell>
          <cell r="B1102" t="str">
            <v>APR</v>
          </cell>
          <cell r="D1102" t="str">
            <v>CIC4001</v>
          </cell>
          <cell r="E1102">
            <v>0</v>
          </cell>
        </row>
        <row r="1103">
          <cell r="A1103">
            <v>2012</v>
          </cell>
          <cell r="B1103" t="str">
            <v>APR</v>
          </cell>
          <cell r="D1103" t="str">
            <v>FC14114</v>
          </cell>
          <cell r="E1103">
            <v>986906.03</v>
          </cell>
        </row>
        <row r="1104">
          <cell r="A1104">
            <v>2012</v>
          </cell>
          <cell r="B1104" t="str">
            <v>APR</v>
          </cell>
          <cell r="D1104" t="str">
            <v>FC24152</v>
          </cell>
          <cell r="E1104">
            <v>1</v>
          </cell>
        </row>
        <row r="1105">
          <cell r="A1105">
            <v>2012</v>
          </cell>
          <cell r="B1105" t="str">
            <v>APR</v>
          </cell>
          <cell r="D1105" t="str">
            <v>FC14120</v>
          </cell>
          <cell r="E1105">
            <v>-232884.3</v>
          </cell>
        </row>
        <row r="1106">
          <cell r="A1106">
            <v>2012</v>
          </cell>
          <cell r="B1106" t="str">
            <v>APR</v>
          </cell>
          <cell r="D1106" t="str">
            <v>FC24119</v>
          </cell>
          <cell r="E1106">
            <v>0.98023749999999998</v>
          </cell>
        </row>
        <row r="1107">
          <cell r="A1107">
            <v>2012</v>
          </cell>
          <cell r="B1107" t="str">
            <v>APR</v>
          </cell>
          <cell r="D1107" t="str">
            <v>FC14121</v>
          </cell>
          <cell r="E1107">
            <v>6093902.8700000001</v>
          </cell>
        </row>
        <row r="1108">
          <cell r="A1108">
            <v>2012</v>
          </cell>
          <cell r="B1108" t="str">
            <v>APR</v>
          </cell>
          <cell r="D1108" t="str">
            <v>FC14119</v>
          </cell>
          <cell r="E1108">
            <v>-330142.48</v>
          </cell>
        </row>
        <row r="1109">
          <cell r="A1109">
            <v>2012</v>
          </cell>
          <cell r="B1109" t="str">
            <v>APR</v>
          </cell>
          <cell r="D1109" t="str">
            <v>FC24151</v>
          </cell>
          <cell r="E1109">
            <v>1</v>
          </cell>
        </row>
        <row r="1110">
          <cell r="A1110">
            <v>2012</v>
          </cell>
          <cell r="B1110" t="str">
            <v>APR</v>
          </cell>
          <cell r="D1110" t="str">
            <v>FC34114</v>
          </cell>
          <cell r="E1110">
            <v>967402.29958212504</v>
          </cell>
        </row>
        <row r="1111">
          <cell r="A1111">
            <v>2012</v>
          </cell>
          <cell r="B1111" t="str">
            <v>APR</v>
          </cell>
          <cell r="D1111" t="str">
            <v>FC24191</v>
          </cell>
          <cell r="E1111">
            <v>0.98023749999999998</v>
          </cell>
        </row>
        <row r="1112">
          <cell r="A1112">
            <v>2012</v>
          </cell>
          <cell r="B1112" t="str">
            <v>APR</v>
          </cell>
          <cell r="D1112" t="str">
            <v>FC34151</v>
          </cell>
          <cell r="E1112">
            <v>0</v>
          </cell>
        </row>
        <row r="1113">
          <cell r="A1113">
            <v>2012</v>
          </cell>
          <cell r="B1113" t="str">
            <v>APR</v>
          </cell>
          <cell r="D1113" t="str">
            <v>FC14152</v>
          </cell>
          <cell r="E1113">
            <v>0</v>
          </cell>
        </row>
        <row r="1114">
          <cell r="A1114">
            <v>2012</v>
          </cell>
          <cell r="B1114" t="str">
            <v>APR</v>
          </cell>
          <cell r="D1114" t="str">
            <v>FC14113</v>
          </cell>
          <cell r="E1114">
            <v>0</v>
          </cell>
        </row>
        <row r="1115">
          <cell r="A1115">
            <v>2012</v>
          </cell>
          <cell r="B1115" t="str">
            <v>APR</v>
          </cell>
          <cell r="D1115" t="str">
            <v>FC34118</v>
          </cell>
          <cell r="E1115">
            <v>0</v>
          </cell>
        </row>
        <row r="1116">
          <cell r="A1116">
            <v>2012</v>
          </cell>
          <cell r="B1116" t="str">
            <v>APR</v>
          </cell>
          <cell r="D1116" t="str">
            <v>FC14124</v>
          </cell>
          <cell r="E1116">
            <v>4745049.62</v>
          </cell>
        </row>
        <row r="1117">
          <cell r="A1117">
            <v>2012</v>
          </cell>
          <cell r="B1117" t="str">
            <v>APR</v>
          </cell>
          <cell r="D1117" t="str">
            <v>FC34115</v>
          </cell>
          <cell r="E1117">
            <v>0</v>
          </cell>
        </row>
        <row r="1118">
          <cell r="A1118">
            <v>2012</v>
          </cell>
          <cell r="B1118" t="str">
            <v>APR</v>
          </cell>
          <cell r="D1118" t="str">
            <v>FC14112</v>
          </cell>
          <cell r="E1118">
            <v>0</v>
          </cell>
        </row>
        <row r="1119">
          <cell r="A1119">
            <v>2012</v>
          </cell>
          <cell r="B1119" t="str">
            <v>APR</v>
          </cell>
          <cell r="D1119" t="str">
            <v>FC34119</v>
          </cell>
          <cell r="E1119">
            <v>-323618.03923900001</v>
          </cell>
        </row>
        <row r="1120">
          <cell r="A1120">
            <v>2012</v>
          </cell>
          <cell r="B1120" t="str">
            <v>APR</v>
          </cell>
          <cell r="D1120" t="str">
            <v>FC14129</v>
          </cell>
          <cell r="E1120">
            <v>-615288.27144476899</v>
          </cell>
        </row>
        <row r="1121">
          <cell r="A1121">
            <v>2012</v>
          </cell>
          <cell r="B1121" t="str">
            <v>APR</v>
          </cell>
          <cell r="D1121" t="str">
            <v>FC34129</v>
          </cell>
          <cell r="E1121">
            <v>-603128.63698034198</v>
          </cell>
        </row>
        <row r="1122">
          <cell r="A1122">
            <v>2012</v>
          </cell>
          <cell r="B1122" t="str">
            <v>APR</v>
          </cell>
          <cell r="D1122" t="str">
            <v>FC34125</v>
          </cell>
          <cell r="E1122">
            <v>0</v>
          </cell>
        </row>
        <row r="1123">
          <cell r="A1123">
            <v>2012</v>
          </cell>
          <cell r="B1123" t="str">
            <v>APR</v>
          </cell>
          <cell r="D1123" t="str">
            <v>FC24115</v>
          </cell>
          <cell r="E1123">
            <v>0.98023749999999998</v>
          </cell>
        </row>
        <row r="1124">
          <cell r="A1124">
            <v>2012</v>
          </cell>
          <cell r="B1124" t="str">
            <v>APR</v>
          </cell>
          <cell r="D1124" t="str">
            <v>FC24129</v>
          </cell>
          <cell r="E1124">
            <v>0.98023749999999998</v>
          </cell>
        </row>
        <row r="1125">
          <cell r="A1125">
            <v>2012</v>
          </cell>
          <cell r="B1125" t="str">
            <v>APR</v>
          </cell>
          <cell r="D1125" t="str">
            <v>FC34124</v>
          </cell>
          <cell r="E1125">
            <v>4651275.5768847503</v>
          </cell>
        </row>
        <row r="1126">
          <cell r="A1126">
            <v>2012</v>
          </cell>
          <cell r="B1126" t="str">
            <v>APR</v>
          </cell>
          <cell r="D1126" t="str">
            <v>FC24122</v>
          </cell>
          <cell r="E1126">
            <v>0.98023749999999998</v>
          </cell>
        </row>
        <row r="1127">
          <cell r="A1127">
            <v>2012</v>
          </cell>
          <cell r="B1127" t="str">
            <v>APR</v>
          </cell>
          <cell r="D1127" t="str">
            <v>FC24117</v>
          </cell>
          <cell r="E1127">
            <v>0.98023749999999998</v>
          </cell>
        </row>
        <row r="1128">
          <cell r="A1128">
            <v>2012</v>
          </cell>
          <cell r="B1128" t="str">
            <v>APR</v>
          </cell>
          <cell r="D1128" t="str">
            <v>FC14123</v>
          </cell>
          <cell r="E1128">
            <v>23732423.190000001</v>
          </cell>
        </row>
        <row r="1129">
          <cell r="A1129">
            <v>2012</v>
          </cell>
          <cell r="B1129" t="str">
            <v>APR</v>
          </cell>
          <cell r="D1129" t="str">
            <v>FC24112</v>
          </cell>
          <cell r="E1129">
            <v>0.98023749999999998</v>
          </cell>
        </row>
        <row r="1130">
          <cell r="A1130">
            <v>2012</v>
          </cell>
          <cell r="B1130" t="str">
            <v>APR</v>
          </cell>
          <cell r="D1130" t="str">
            <v>FC14115</v>
          </cell>
          <cell r="E1130">
            <v>0</v>
          </cell>
        </row>
        <row r="1131">
          <cell r="A1131">
            <v>2012</v>
          </cell>
          <cell r="B1131" t="str">
            <v>APR</v>
          </cell>
          <cell r="D1131" t="str">
            <v>FC24113</v>
          </cell>
          <cell r="E1131">
            <v>0.98023749999999998</v>
          </cell>
        </row>
        <row r="1132">
          <cell r="A1132">
            <v>2012</v>
          </cell>
          <cell r="B1132" t="str">
            <v>APR</v>
          </cell>
          <cell r="D1132" t="str">
            <v>FC14122</v>
          </cell>
          <cell r="E1132">
            <v>236982069.63</v>
          </cell>
        </row>
        <row r="1133">
          <cell r="A1133">
            <v>2012</v>
          </cell>
          <cell r="B1133" t="str">
            <v>APR</v>
          </cell>
          <cell r="D1133" t="str">
            <v>FC24118</v>
          </cell>
          <cell r="E1133">
            <v>0.98023749999999998</v>
          </cell>
        </row>
        <row r="1134">
          <cell r="A1134">
            <v>2012</v>
          </cell>
          <cell r="B1134" t="str">
            <v>APR</v>
          </cell>
          <cell r="D1134" t="str">
            <v>FC34191</v>
          </cell>
          <cell r="E1134">
            <v>0</v>
          </cell>
        </row>
        <row r="1135">
          <cell r="A1135">
            <v>2012</v>
          </cell>
          <cell r="B1135" t="str">
            <v>APR</v>
          </cell>
          <cell r="D1135" t="str">
            <v>FC34113</v>
          </cell>
          <cell r="E1135">
            <v>0</v>
          </cell>
        </row>
        <row r="1136">
          <cell r="A1136">
            <v>2012</v>
          </cell>
          <cell r="B1136" t="str">
            <v>APR</v>
          </cell>
          <cell r="D1136" t="str">
            <v>FC24127</v>
          </cell>
          <cell r="E1136">
            <v>0.98023749999999998</v>
          </cell>
        </row>
        <row r="1137">
          <cell r="A1137">
            <v>2012</v>
          </cell>
          <cell r="B1137" t="str">
            <v>APR</v>
          </cell>
          <cell r="D1137" t="str">
            <v>FC34123</v>
          </cell>
          <cell r="E1137">
            <v>23263411.176707599</v>
          </cell>
        </row>
        <row r="1138">
          <cell r="A1138">
            <v>2012</v>
          </cell>
          <cell r="B1138" t="str">
            <v>APR</v>
          </cell>
          <cell r="D1138" t="str">
            <v>FC14117</v>
          </cell>
          <cell r="E1138">
            <v>71451.56</v>
          </cell>
        </row>
        <row r="1139">
          <cell r="A1139">
            <v>2012</v>
          </cell>
          <cell r="B1139" t="str">
            <v>APR</v>
          </cell>
          <cell r="D1139" t="str">
            <v>FC24124</v>
          </cell>
          <cell r="E1139">
            <v>0.98023749999999998</v>
          </cell>
        </row>
        <row r="1140">
          <cell r="A1140">
            <v>2012</v>
          </cell>
          <cell r="B1140" t="str">
            <v>APR</v>
          </cell>
          <cell r="D1140" t="str">
            <v>FC34120</v>
          </cell>
          <cell r="E1140">
            <v>-228281.92402124999</v>
          </cell>
        </row>
        <row r="1141">
          <cell r="A1141">
            <v>2012</v>
          </cell>
          <cell r="B1141" t="str">
            <v>APR</v>
          </cell>
          <cell r="D1141" t="str">
            <v>FC14191</v>
          </cell>
          <cell r="E1141">
            <v>0</v>
          </cell>
        </row>
        <row r="1142">
          <cell r="A1142">
            <v>2012</v>
          </cell>
          <cell r="B1142" t="str">
            <v>APR</v>
          </cell>
          <cell r="D1142" t="str">
            <v>FC24116</v>
          </cell>
          <cell r="E1142">
            <v>0.98023749999999998</v>
          </cell>
        </row>
        <row r="1143">
          <cell r="A1143">
            <v>2012</v>
          </cell>
          <cell r="B1143" t="str">
            <v>APR</v>
          </cell>
          <cell r="D1143" t="str">
            <v>FC24121</v>
          </cell>
          <cell r="E1143">
            <v>0.98023749999999998</v>
          </cell>
        </row>
        <row r="1144">
          <cell r="A1144">
            <v>2012</v>
          </cell>
          <cell r="B1144" t="str">
            <v>APR</v>
          </cell>
          <cell r="D1144" t="str">
            <v>FC14116</v>
          </cell>
          <cell r="E1144">
            <v>-39132.870000000003</v>
          </cell>
        </row>
        <row r="1145">
          <cell r="A1145">
            <v>2012</v>
          </cell>
          <cell r="B1145" t="str">
            <v>APR</v>
          </cell>
          <cell r="D1145" t="str">
            <v>FC34121</v>
          </cell>
          <cell r="E1145">
            <v>5973472.1145316204</v>
          </cell>
        </row>
        <row r="1146">
          <cell r="A1146">
            <v>2012</v>
          </cell>
          <cell r="B1146" t="str">
            <v>APR</v>
          </cell>
          <cell r="D1146" t="str">
            <v>FC34117</v>
          </cell>
          <cell r="E1146">
            <v>70039.498545499999</v>
          </cell>
        </row>
        <row r="1147">
          <cell r="A1147">
            <v>2012</v>
          </cell>
          <cell r="B1147" t="str">
            <v>APR</v>
          </cell>
          <cell r="D1147" t="str">
            <v>FC14118</v>
          </cell>
          <cell r="E1147">
            <v>0</v>
          </cell>
        </row>
        <row r="1148">
          <cell r="A1148">
            <v>2012</v>
          </cell>
          <cell r="B1148" t="str">
            <v>APR</v>
          </cell>
          <cell r="D1148" t="str">
            <v>FC14151</v>
          </cell>
          <cell r="E1148">
            <v>0</v>
          </cell>
        </row>
        <row r="1149">
          <cell r="A1149">
            <v>2012</v>
          </cell>
          <cell r="B1149" t="str">
            <v>APR</v>
          </cell>
          <cell r="D1149" t="str">
            <v>FC14128</v>
          </cell>
          <cell r="E1149">
            <v>0</v>
          </cell>
        </row>
        <row r="1150">
          <cell r="A1150">
            <v>2012</v>
          </cell>
          <cell r="B1150" t="str">
            <v>APR</v>
          </cell>
          <cell r="D1150" t="str">
            <v>FC34112</v>
          </cell>
          <cell r="E1150">
            <v>0</v>
          </cell>
        </row>
        <row r="1151">
          <cell r="A1151">
            <v>2012</v>
          </cell>
          <cell r="B1151" t="str">
            <v>APR</v>
          </cell>
          <cell r="D1151" t="str">
            <v>FC34116</v>
          </cell>
          <cell r="E1151">
            <v>-38359.506656625003</v>
          </cell>
        </row>
        <row r="1152">
          <cell r="A1152">
            <v>2012</v>
          </cell>
          <cell r="B1152" t="str">
            <v>APR</v>
          </cell>
          <cell r="D1152" t="str">
            <v>EXP4TOT</v>
          </cell>
          <cell r="E1152">
            <v>272821617.96617103</v>
          </cell>
        </row>
        <row r="1153">
          <cell r="A1153">
            <v>2012</v>
          </cell>
          <cell r="B1153" t="str">
            <v>APR</v>
          </cell>
          <cell r="D1153" t="str">
            <v>LIN4LOS</v>
          </cell>
          <cell r="E1153">
            <v>231701.42905654799</v>
          </cell>
        </row>
        <row r="1154">
          <cell r="A1154">
            <v>2012</v>
          </cell>
          <cell r="B1154" t="str">
            <v>APR</v>
          </cell>
          <cell r="D1154" t="str">
            <v>REV4TOT</v>
          </cell>
          <cell r="E1154">
            <v>285495443.07975698</v>
          </cell>
        </row>
        <row r="1155">
          <cell r="A1155">
            <v>2012</v>
          </cell>
          <cell r="B1155" t="str">
            <v>APR</v>
          </cell>
          <cell r="D1155" t="str">
            <v>O/U4MON</v>
          </cell>
          <cell r="E1155">
            <v>12673825.113585601</v>
          </cell>
        </row>
        <row r="1156">
          <cell r="A1156">
            <v>2012</v>
          </cell>
          <cell r="B1156" t="str">
            <v>APR</v>
          </cell>
          <cell r="D1156" t="str">
            <v>GLE4MON</v>
          </cell>
          <cell r="E1156">
            <v>16988056.798190299</v>
          </cell>
        </row>
        <row r="1157">
          <cell r="A1157">
            <v>2012</v>
          </cell>
          <cell r="B1157" t="str">
            <v>APR</v>
          </cell>
          <cell r="D1157" t="str">
            <v>RES4PMO</v>
          </cell>
          <cell r="E1157">
            <v>0</v>
          </cell>
        </row>
        <row r="1158">
          <cell r="A1158">
            <v>2012</v>
          </cell>
          <cell r="B1158" t="str">
            <v>APR</v>
          </cell>
          <cell r="D1158" t="str">
            <v>INT4AMT</v>
          </cell>
          <cell r="E1158">
            <v>-2482.66539531443</v>
          </cell>
        </row>
        <row r="1159">
          <cell r="A1159">
            <v>2012</v>
          </cell>
          <cell r="B1159" t="str">
            <v>APR</v>
          </cell>
          <cell r="D1159" t="str">
            <v>TRU4BEG</v>
          </cell>
          <cell r="E1159">
            <v>-36868581.610386297</v>
          </cell>
        </row>
        <row r="1160">
          <cell r="A1160">
            <v>2012</v>
          </cell>
          <cell r="B1160" t="str">
            <v>APR</v>
          </cell>
          <cell r="D1160" t="str">
            <v>GLB4END</v>
          </cell>
          <cell r="E1160">
            <v>-19880538.662195999</v>
          </cell>
        </row>
        <row r="1161">
          <cell r="A1161">
            <v>2012</v>
          </cell>
          <cell r="B1161" t="str">
            <v>APR</v>
          </cell>
          <cell r="D1161" t="str">
            <v>INT4MON</v>
          </cell>
          <cell r="E1161">
            <v>8.7499999999999999E-5</v>
          </cell>
        </row>
        <row r="1162">
          <cell r="A1162">
            <v>2012</v>
          </cell>
          <cell r="B1162" t="str">
            <v>APR</v>
          </cell>
          <cell r="D1162" t="str">
            <v>AVG4AMT</v>
          </cell>
          <cell r="E1162">
            <v>-28373318.803593501</v>
          </cell>
        </row>
        <row r="1163">
          <cell r="A1163">
            <v>2012</v>
          </cell>
          <cell r="B1163" t="str">
            <v>APR</v>
          </cell>
          <cell r="D1163" t="str">
            <v>INT4YER</v>
          </cell>
          <cell r="E1163">
            <v>1.0499999999999999E-3</v>
          </cell>
        </row>
        <row r="1164">
          <cell r="A1164">
            <v>2012</v>
          </cell>
          <cell r="B1164" t="str">
            <v>APR</v>
          </cell>
          <cell r="D1164" t="str">
            <v>ADJ4PRI</v>
          </cell>
          <cell r="E1164">
            <v>0</v>
          </cell>
        </row>
        <row r="1165">
          <cell r="A1165">
            <v>2012</v>
          </cell>
          <cell r="B1165" t="str">
            <v>APR</v>
          </cell>
          <cell r="D1165" t="str">
            <v>RES4PRI</v>
          </cell>
          <cell r="E1165">
            <v>0</v>
          </cell>
        </row>
        <row r="1166">
          <cell r="A1166">
            <v>2012</v>
          </cell>
          <cell r="B1166" t="str">
            <v>APR</v>
          </cell>
          <cell r="D1166" t="str">
            <v>TRU4END</v>
          </cell>
          <cell r="E1166">
            <v>-19878055.996800698</v>
          </cell>
        </row>
        <row r="1167">
          <cell r="A1167">
            <v>2012</v>
          </cell>
          <cell r="B1167" t="str">
            <v>APR</v>
          </cell>
          <cell r="D1167" t="str">
            <v>MAN4001</v>
          </cell>
          <cell r="E1167">
            <v>-45498494</v>
          </cell>
        </row>
        <row r="1168">
          <cell r="A1168">
            <v>2012</v>
          </cell>
          <cell r="B1168" t="str">
            <v>APR</v>
          </cell>
          <cell r="D1168" t="str">
            <v>MAN4002</v>
          </cell>
          <cell r="E1168">
            <v>-6301912</v>
          </cell>
        </row>
        <row r="1169">
          <cell r="A1169">
            <v>2012</v>
          </cell>
          <cell r="B1169" t="str">
            <v>APR</v>
          </cell>
          <cell r="D1169" t="str">
            <v>MAN4003</v>
          </cell>
          <cell r="E1169">
            <v>13.85</v>
          </cell>
        </row>
        <row r="1170">
          <cell r="A1170">
            <v>2012</v>
          </cell>
          <cell r="B1170" t="str">
            <v>APR</v>
          </cell>
          <cell r="D1170" t="str">
            <v>MAN4004</v>
          </cell>
          <cell r="E1170">
            <v>0</v>
          </cell>
        </row>
        <row r="1171">
          <cell r="A1171">
            <v>2012</v>
          </cell>
          <cell r="B1171" t="str">
            <v>APR</v>
          </cell>
          <cell r="D1171" t="str">
            <v>6350000864</v>
          </cell>
          <cell r="E1171">
            <v>-330142.48</v>
          </cell>
        </row>
        <row r="1172">
          <cell r="A1172">
            <v>2012</v>
          </cell>
          <cell r="B1172" t="str">
            <v>APR</v>
          </cell>
          <cell r="D1172" t="str">
            <v>6350000865</v>
          </cell>
          <cell r="E1172">
            <v>-232884.3</v>
          </cell>
        </row>
        <row r="1173">
          <cell r="A1173">
            <v>2012</v>
          </cell>
          <cell r="B1173" t="str">
            <v>APR</v>
          </cell>
          <cell r="D1173" t="str">
            <v>UCOR.00000301.01.02.01</v>
          </cell>
          <cell r="E1173">
            <v>6093902.8700000001</v>
          </cell>
        </row>
        <row r="1174">
          <cell r="A1174">
            <v>2012</v>
          </cell>
          <cell r="B1174" t="str">
            <v>APR</v>
          </cell>
          <cell r="D1174" t="str">
            <v>UCOR.00000320.01.01.05</v>
          </cell>
          <cell r="E1174">
            <v>793583.74</v>
          </cell>
        </row>
        <row r="1175">
          <cell r="A1175">
            <v>2012</v>
          </cell>
          <cell r="B1175" t="str">
            <v>APR</v>
          </cell>
          <cell r="D1175" t="str">
            <v>UCOR.00000320.01.01.07</v>
          </cell>
          <cell r="E1175">
            <v>418580.86</v>
          </cell>
        </row>
        <row r="1176">
          <cell r="A1176">
            <v>2012</v>
          </cell>
          <cell r="B1176" t="str">
            <v>APR</v>
          </cell>
          <cell r="D1176" t="str">
            <v>UCOR.00000320.01.01.08</v>
          </cell>
          <cell r="E1176">
            <v>613696.30000000005</v>
          </cell>
        </row>
        <row r="1177">
          <cell r="A1177">
            <v>2012</v>
          </cell>
          <cell r="B1177" t="str">
            <v>APR</v>
          </cell>
          <cell r="D1177" t="str">
            <v>UCOR.00000320.01.01.09</v>
          </cell>
          <cell r="E1177">
            <v>699284.35</v>
          </cell>
        </row>
        <row r="1178">
          <cell r="A1178">
            <v>2012</v>
          </cell>
          <cell r="B1178" t="str">
            <v>APR</v>
          </cell>
          <cell r="D1178" t="str">
            <v>UCOR.00000320.01.02.05</v>
          </cell>
          <cell r="E1178">
            <v>7027551.29</v>
          </cell>
        </row>
        <row r="1179">
          <cell r="A1179">
            <v>2012</v>
          </cell>
          <cell r="B1179" t="str">
            <v>APR</v>
          </cell>
          <cell r="D1179" t="str">
            <v>UCOR.00000320.01.02.07</v>
          </cell>
          <cell r="E1179">
            <v>3276220.11</v>
          </cell>
        </row>
        <row r="1180">
          <cell r="A1180">
            <v>2012</v>
          </cell>
          <cell r="B1180" t="str">
            <v>APR</v>
          </cell>
          <cell r="D1180" t="str">
            <v>UCOR.00000320.01.02.08</v>
          </cell>
          <cell r="E1180">
            <v>7235819.9500000002</v>
          </cell>
        </row>
        <row r="1181">
          <cell r="A1181">
            <v>2012</v>
          </cell>
          <cell r="B1181" t="str">
            <v>APR</v>
          </cell>
          <cell r="D1181" t="str">
            <v>UCOR.00000320.01.02.09</v>
          </cell>
          <cell r="E1181">
            <v>9231970.9000000004</v>
          </cell>
        </row>
        <row r="1182">
          <cell r="A1182">
            <v>2012</v>
          </cell>
          <cell r="B1182" t="str">
            <v>APR</v>
          </cell>
          <cell r="D1182" t="str">
            <v>UCOR.00000320.01.02.10</v>
          </cell>
          <cell r="E1182">
            <v>40957.379999999997</v>
          </cell>
        </row>
        <row r="1183">
          <cell r="A1183">
            <v>2012</v>
          </cell>
          <cell r="B1183" t="str">
            <v>APR</v>
          </cell>
          <cell r="D1183" t="str">
            <v>UCOR.00000320.01.03.01</v>
          </cell>
          <cell r="E1183">
            <v>4088607.93</v>
          </cell>
        </row>
        <row r="1184">
          <cell r="A1184">
            <v>2012</v>
          </cell>
          <cell r="B1184" t="str">
            <v>APR</v>
          </cell>
          <cell r="D1184" t="str">
            <v>UCOR.00000320.01.03.02</v>
          </cell>
          <cell r="E1184">
            <v>820040.16</v>
          </cell>
        </row>
        <row r="1185">
          <cell r="A1185">
            <v>2012</v>
          </cell>
          <cell r="B1185" t="str">
            <v>APR</v>
          </cell>
          <cell r="D1185" t="str">
            <v>UCOR.00000320.01.04.04</v>
          </cell>
          <cell r="E1185">
            <v>52271.07</v>
          </cell>
        </row>
        <row r="1186">
          <cell r="A1186">
            <v>2012</v>
          </cell>
          <cell r="B1186" t="str">
            <v>APR</v>
          </cell>
          <cell r="D1186" t="str">
            <v>UCOR.00000320.01.06.04</v>
          </cell>
          <cell r="E1186">
            <v>2713.17</v>
          </cell>
        </row>
        <row r="1187">
          <cell r="A1187">
            <v>2012</v>
          </cell>
          <cell r="B1187" t="str">
            <v>APR</v>
          </cell>
          <cell r="D1187" t="str">
            <v>UCOR.00000320.01.06.06</v>
          </cell>
          <cell r="E1187">
            <v>104971.47</v>
          </cell>
        </row>
        <row r="1188">
          <cell r="A1188">
            <v>2012</v>
          </cell>
          <cell r="B1188" t="str">
            <v>APR</v>
          </cell>
          <cell r="D1188" t="str">
            <v>UCOR.00000320.01.06.07</v>
          </cell>
          <cell r="E1188">
            <v>330695.18</v>
          </cell>
        </row>
        <row r="1189">
          <cell r="A1189">
            <v>2012</v>
          </cell>
          <cell r="B1189" t="str">
            <v>APR</v>
          </cell>
          <cell r="D1189" t="str">
            <v>UCOR.00000320.01.06.09</v>
          </cell>
          <cell r="E1189">
            <v>159626.73000000001</v>
          </cell>
        </row>
        <row r="1190">
          <cell r="A1190">
            <v>2012</v>
          </cell>
          <cell r="B1190" t="str">
            <v>APR</v>
          </cell>
          <cell r="D1190" t="str">
            <v>UCOR.00000320.01.06.10</v>
          </cell>
          <cell r="E1190">
            <v>38356.01</v>
          </cell>
        </row>
        <row r="1191">
          <cell r="A1191">
            <v>2012</v>
          </cell>
          <cell r="B1191" t="str">
            <v>APR</v>
          </cell>
          <cell r="D1191" t="str">
            <v>UCOR.00000320.01.06.12</v>
          </cell>
          <cell r="E1191">
            <v>769150.28</v>
          </cell>
        </row>
        <row r="1192">
          <cell r="A1192">
            <v>2012</v>
          </cell>
          <cell r="B1192" t="str">
            <v>APR</v>
          </cell>
          <cell r="D1192" t="str">
            <v>UCOR.00000320.01.07.01</v>
          </cell>
          <cell r="E1192">
            <v>4185437.19</v>
          </cell>
        </row>
        <row r="1193">
          <cell r="A1193">
            <v>2012</v>
          </cell>
          <cell r="B1193" t="str">
            <v>APR</v>
          </cell>
          <cell r="D1193" t="str">
            <v>UCOR.00000320.01.07.02</v>
          </cell>
          <cell r="E1193">
            <v>18208808.359999999</v>
          </cell>
        </row>
        <row r="1194">
          <cell r="A1194">
            <v>2012</v>
          </cell>
          <cell r="B1194" t="str">
            <v>APR</v>
          </cell>
          <cell r="D1194" t="str">
            <v>UCOR.00000320.01.07.04</v>
          </cell>
          <cell r="E1194">
            <v>14169306.67</v>
          </cell>
        </row>
        <row r="1195">
          <cell r="A1195">
            <v>2012</v>
          </cell>
          <cell r="B1195" t="str">
            <v>APR</v>
          </cell>
          <cell r="D1195" t="str">
            <v>UCOR.00000320.01.07.05</v>
          </cell>
          <cell r="E1195">
            <v>705967.22</v>
          </cell>
        </row>
        <row r="1196">
          <cell r="A1196">
            <v>2012</v>
          </cell>
          <cell r="B1196" t="str">
            <v>APR</v>
          </cell>
          <cell r="D1196" t="str">
            <v>UCOR.00000320.01.07.07</v>
          </cell>
          <cell r="E1196">
            <v>2469666.19</v>
          </cell>
        </row>
        <row r="1197">
          <cell r="A1197">
            <v>2012</v>
          </cell>
          <cell r="B1197" t="str">
            <v>APR</v>
          </cell>
          <cell r="D1197" t="str">
            <v>UCOR.00000320.01.07.11</v>
          </cell>
          <cell r="E1197">
            <v>21040677.780000001</v>
          </cell>
        </row>
        <row r="1198">
          <cell r="A1198">
            <v>2012</v>
          </cell>
          <cell r="B1198" t="str">
            <v>APR</v>
          </cell>
          <cell r="D1198" t="str">
            <v>UCOR.00000320.01.07.12</v>
          </cell>
          <cell r="E1198">
            <v>21017639.289999999</v>
          </cell>
        </row>
        <row r="1199">
          <cell r="A1199">
            <v>2012</v>
          </cell>
          <cell r="B1199" t="str">
            <v>APR</v>
          </cell>
          <cell r="D1199" t="str">
            <v>UCOR.00000320.01.07.13</v>
          </cell>
          <cell r="E1199">
            <v>19586993.109999999</v>
          </cell>
        </row>
        <row r="1200">
          <cell r="A1200">
            <v>2012</v>
          </cell>
          <cell r="B1200" t="str">
            <v>APR</v>
          </cell>
          <cell r="D1200" t="str">
            <v>UCOR.00000320.01.07.14</v>
          </cell>
          <cell r="E1200">
            <v>13713051.51</v>
          </cell>
        </row>
        <row r="1201">
          <cell r="A1201">
            <v>2012</v>
          </cell>
          <cell r="B1201" t="str">
            <v>APR</v>
          </cell>
          <cell r="D1201" t="str">
            <v>UCOR.00000320.01.07.15</v>
          </cell>
          <cell r="E1201">
            <v>64735178.770000003</v>
          </cell>
        </row>
        <row r="1202">
          <cell r="A1202">
            <v>2012</v>
          </cell>
          <cell r="B1202" t="str">
            <v>APR</v>
          </cell>
          <cell r="D1202" t="str">
            <v>UCOR.00000320.01.07.16</v>
          </cell>
          <cell r="E1202">
            <v>1061.72</v>
          </cell>
        </row>
        <row r="1203">
          <cell r="A1203">
            <v>2012</v>
          </cell>
          <cell r="B1203" t="str">
            <v>APR</v>
          </cell>
          <cell r="D1203" t="str">
            <v>UCOR.00000320.01.07.17</v>
          </cell>
          <cell r="E1203">
            <v>21444184.940000001</v>
          </cell>
        </row>
        <row r="1204">
          <cell r="A1204">
            <v>2012</v>
          </cell>
          <cell r="B1204" t="str">
            <v>APR</v>
          </cell>
          <cell r="D1204" t="str">
            <v>UCOR.00000301.01.04.01</v>
          </cell>
          <cell r="E1204">
            <v>8040124.2000000002</v>
          </cell>
        </row>
        <row r="1205">
          <cell r="A1205">
            <v>2012</v>
          </cell>
          <cell r="B1205" t="str">
            <v>APR</v>
          </cell>
          <cell r="D1205" t="str">
            <v>UCOR.00000305.01.08.01</v>
          </cell>
          <cell r="E1205">
            <v>14884533.210000001</v>
          </cell>
        </row>
        <row r="1206">
          <cell r="A1206">
            <v>2012</v>
          </cell>
          <cell r="B1206" t="str">
            <v>APR</v>
          </cell>
          <cell r="D1206" t="str">
            <v>UCOR.00000305.01.08.02</v>
          </cell>
          <cell r="E1206">
            <v>807765.78</v>
          </cell>
        </row>
        <row r="1207">
          <cell r="A1207">
            <v>2012</v>
          </cell>
          <cell r="B1207" t="str">
            <v>APR</v>
          </cell>
          <cell r="D1207" t="str">
            <v>UCOR.00000305.01.09.01</v>
          </cell>
          <cell r="E1207">
            <v>4722735.2699999996</v>
          </cell>
        </row>
        <row r="1208">
          <cell r="A1208">
            <v>2012</v>
          </cell>
          <cell r="B1208" t="str">
            <v>APR</v>
          </cell>
          <cell r="D1208" t="str">
            <v>UCOR.00000305.01.09.02</v>
          </cell>
          <cell r="E1208">
            <v>22314.35</v>
          </cell>
        </row>
        <row r="1209">
          <cell r="A1209">
            <v>2012</v>
          </cell>
          <cell r="B1209" t="str">
            <v>APR</v>
          </cell>
          <cell r="D1209" t="str">
            <v>UNUC.00000084.01.01.01</v>
          </cell>
          <cell r="E1209">
            <v>394760.3</v>
          </cell>
        </row>
        <row r="1210">
          <cell r="A1210">
            <v>2012</v>
          </cell>
          <cell r="B1210" t="str">
            <v>APR</v>
          </cell>
          <cell r="D1210" t="str">
            <v>UNUC.00000085.01.01.01</v>
          </cell>
          <cell r="E1210">
            <v>3228623.36</v>
          </cell>
        </row>
        <row r="1211">
          <cell r="A1211">
            <v>2012</v>
          </cell>
          <cell r="B1211" t="str">
            <v>APR</v>
          </cell>
          <cell r="D1211" t="str">
            <v>UNUC.00000087.01.01.01</v>
          </cell>
          <cell r="E1211">
            <v>3067844.23</v>
          </cell>
        </row>
        <row r="1212">
          <cell r="A1212">
            <v>2012</v>
          </cell>
          <cell r="B1212" t="str">
            <v>APR</v>
          </cell>
          <cell r="D1212" t="str">
            <v>4404840</v>
          </cell>
          <cell r="E1212">
            <v>892346.29</v>
          </cell>
        </row>
        <row r="1213">
          <cell r="A1213">
            <v>2012</v>
          </cell>
          <cell r="B1213" t="str">
            <v>APR</v>
          </cell>
          <cell r="D1213" t="str">
            <v>4404940</v>
          </cell>
          <cell r="E1213">
            <v>579793.9</v>
          </cell>
        </row>
        <row r="1214">
          <cell r="A1214">
            <v>2012</v>
          </cell>
          <cell r="B1214" t="str">
            <v>APR</v>
          </cell>
          <cell r="D1214" t="str">
            <v>4404810</v>
          </cell>
          <cell r="E1214">
            <v>0</v>
          </cell>
        </row>
        <row r="1215">
          <cell r="A1215">
            <v>2012</v>
          </cell>
          <cell r="B1215" t="str">
            <v>APR</v>
          </cell>
          <cell r="D1215" t="str">
            <v>4404840</v>
          </cell>
          <cell r="E1215">
            <v>-351404.26</v>
          </cell>
        </row>
        <row r="1216">
          <cell r="A1216">
            <v>2012</v>
          </cell>
          <cell r="B1216" t="str">
            <v>APR</v>
          </cell>
          <cell r="D1216" t="str">
            <v>KWH4000</v>
          </cell>
          <cell r="E1216">
            <v>8057607586</v>
          </cell>
        </row>
        <row r="1217">
          <cell r="A1217">
            <v>2012</v>
          </cell>
          <cell r="B1217" t="str">
            <v>APR</v>
          </cell>
          <cell r="D1217" t="str">
            <v>KWH4940</v>
          </cell>
          <cell r="E1217">
            <v>64918601</v>
          </cell>
        </row>
        <row r="1218">
          <cell r="A1218">
            <v>2012</v>
          </cell>
          <cell r="B1218" t="str">
            <v>APR</v>
          </cell>
          <cell r="D1218" t="str">
            <v>4404000</v>
          </cell>
          <cell r="E1218">
            <v>245651605.77000001</v>
          </cell>
        </row>
        <row r="1219">
          <cell r="A1219">
            <v>2012</v>
          </cell>
          <cell r="B1219" t="str">
            <v>APR</v>
          </cell>
          <cell r="D1219" t="str">
            <v>4404940</v>
          </cell>
          <cell r="E1219">
            <v>0</v>
          </cell>
        </row>
        <row r="1220">
          <cell r="A1220">
            <v>2012</v>
          </cell>
          <cell r="B1220" t="str">
            <v>APR</v>
          </cell>
          <cell r="D1220" t="str">
            <v>4404000</v>
          </cell>
          <cell r="E1220">
            <v>0</v>
          </cell>
        </row>
        <row r="1221">
          <cell r="A1221">
            <v>2012</v>
          </cell>
          <cell r="B1221" t="str">
            <v>APR</v>
          </cell>
          <cell r="D1221" t="str">
            <v>4404000</v>
          </cell>
          <cell r="E1221">
            <v>17674881.48</v>
          </cell>
        </row>
        <row r="1222">
          <cell r="A1222">
            <v>2012</v>
          </cell>
          <cell r="B1222" t="str">
            <v>APR</v>
          </cell>
          <cell r="D1222" t="str">
            <v>4404810</v>
          </cell>
          <cell r="E1222">
            <v>185396.4</v>
          </cell>
        </row>
        <row r="1223">
          <cell r="A1223">
            <v>2012</v>
          </cell>
          <cell r="B1223" t="str">
            <v>APR</v>
          </cell>
          <cell r="D1223" t="str">
            <v>KWH4840</v>
          </cell>
          <cell r="E1223">
            <v>97530348</v>
          </cell>
        </row>
        <row r="1224">
          <cell r="A1224">
            <v>2012</v>
          </cell>
          <cell r="B1224" t="str">
            <v>APR</v>
          </cell>
          <cell r="D1224" t="str">
            <v>4404810</v>
          </cell>
          <cell r="E1224">
            <v>0</v>
          </cell>
        </row>
        <row r="1225">
          <cell r="A1225">
            <v>2012</v>
          </cell>
          <cell r="B1225" t="str">
            <v>APR</v>
          </cell>
          <cell r="D1225" t="str">
            <v>4404000</v>
          </cell>
          <cell r="E1225">
            <v>27242092.170000002</v>
          </cell>
        </row>
        <row r="1226">
          <cell r="A1226">
            <v>2012</v>
          </cell>
          <cell r="B1226" t="str">
            <v>APR</v>
          </cell>
          <cell r="D1226" t="str">
            <v>4404000</v>
          </cell>
          <cell r="E1226">
            <v>0</v>
          </cell>
        </row>
        <row r="1227">
          <cell r="A1227">
            <v>2012</v>
          </cell>
          <cell r="B1227" t="str">
            <v>APR</v>
          </cell>
          <cell r="D1227" t="str">
            <v>4404840</v>
          </cell>
          <cell r="E1227">
            <v>0</v>
          </cell>
        </row>
        <row r="1228">
          <cell r="A1228">
            <v>2012</v>
          </cell>
          <cell r="B1228" t="str">
            <v>APR</v>
          </cell>
          <cell r="D1228" t="str">
            <v>4404940</v>
          </cell>
          <cell r="E1228">
            <v>0</v>
          </cell>
        </row>
        <row r="1229">
          <cell r="A1229">
            <v>2012</v>
          </cell>
          <cell r="B1229" t="str">
            <v>APR</v>
          </cell>
          <cell r="D1229" t="str">
            <v>4404810</v>
          </cell>
          <cell r="E1229">
            <v>-65584.61</v>
          </cell>
        </row>
        <row r="1230">
          <cell r="A1230">
            <v>2012</v>
          </cell>
          <cell r="B1230" t="str">
            <v>APR</v>
          </cell>
          <cell r="D1230" t="str">
            <v>KWH4810</v>
          </cell>
          <cell r="E1230">
            <v>17100000</v>
          </cell>
        </row>
        <row r="1231">
          <cell r="A1231">
            <v>2012</v>
          </cell>
          <cell r="B1231" t="str">
            <v>APR</v>
          </cell>
          <cell r="D1231" t="str">
            <v>4404810</v>
          </cell>
          <cell r="E1231">
            <v>504300.6</v>
          </cell>
        </row>
        <row r="1232">
          <cell r="A1232">
            <v>2012</v>
          </cell>
          <cell r="B1232" t="str">
            <v>APR</v>
          </cell>
          <cell r="D1232" t="str">
            <v>4404840</v>
          </cell>
          <cell r="E1232">
            <v>2419415.5699999998</v>
          </cell>
        </row>
        <row r="1233">
          <cell r="A1233">
            <v>2012</v>
          </cell>
          <cell r="B1233" t="str">
            <v>APR</v>
          </cell>
          <cell r="D1233" t="str">
            <v>4404940</v>
          </cell>
          <cell r="E1233">
            <v>1623589.85</v>
          </cell>
        </row>
        <row r="1234">
          <cell r="A1234">
            <v>2012</v>
          </cell>
          <cell r="B1234" t="str">
            <v>APR</v>
          </cell>
          <cell r="D1234" t="str">
            <v>4404840</v>
          </cell>
          <cell r="E1234">
            <v>0</v>
          </cell>
        </row>
        <row r="1235">
          <cell r="A1235">
            <v>2012</v>
          </cell>
          <cell r="B1235" t="str">
            <v>APR</v>
          </cell>
          <cell r="D1235" t="str">
            <v>4404940</v>
          </cell>
          <cell r="E1235">
            <v>-210064.47</v>
          </cell>
        </row>
        <row r="1236">
          <cell r="A1236">
            <v>2012</v>
          </cell>
          <cell r="B1236" t="str">
            <v>APR</v>
          </cell>
          <cell r="D1236" t="str">
            <v>CI74001</v>
          </cell>
          <cell r="E1236">
            <v>0</v>
          </cell>
        </row>
        <row r="1237">
          <cell r="A1237">
            <v>2012</v>
          </cell>
          <cell r="B1237" t="str">
            <v>MAR</v>
          </cell>
          <cell r="D1237" t="str">
            <v>UCOR.00000322.01.02.08</v>
          </cell>
          <cell r="E1237">
            <v>175864.83</v>
          </cell>
        </row>
        <row r="1238">
          <cell r="A1238">
            <v>2012</v>
          </cell>
          <cell r="B1238" t="str">
            <v>MAR</v>
          </cell>
          <cell r="D1238" t="str">
            <v>6350000864</v>
          </cell>
          <cell r="E1238">
            <v>-385357.12</v>
          </cell>
        </row>
        <row r="1239">
          <cell r="A1239">
            <v>2012</v>
          </cell>
          <cell r="B1239" t="str">
            <v>MAR</v>
          </cell>
          <cell r="D1239" t="str">
            <v>6350000865</v>
          </cell>
          <cell r="E1239">
            <v>-169879.03</v>
          </cell>
        </row>
        <row r="1240">
          <cell r="A1240">
            <v>2012</v>
          </cell>
          <cell r="B1240" t="str">
            <v>MAR</v>
          </cell>
          <cell r="D1240" t="str">
            <v>UCOR.00000301.01.02.01</v>
          </cell>
          <cell r="E1240">
            <v>9383764.5399999991</v>
          </cell>
        </row>
        <row r="1241">
          <cell r="A1241">
            <v>2012</v>
          </cell>
          <cell r="B1241" t="str">
            <v>MAR</v>
          </cell>
          <cell r="D1241" t="str">
            <v>UCOR.00000320.01.01.03</v>
          </cell>
          <cell r="E1241">
            <v>-2120.8000000000002</v>
          </cell>
        </row>
        <row r="1242">
          <cell r="A1242">
            <v>2012</v>
          </cell>
          <cell r="B1242" t="str">
            <v>MAR</v>
          </cell>
          <cell r="D1242" t="str">
            <v>UCOR.00000320.01.01.05</v>
          </cell>
          <cell r="E1242">
            <v>1601882.57</v>
          </cell>
        </row>
        <row r="1243">
          <cell r="A1243">
            <v>2012</v>
          </cell>
          <cell r="B1243" t="str">
            <v>MAR</v>
          </cell>
          <cell r="D1243" t="str">
            <v>UCOR.00000320.01.01.07</v>
          </cell>
          <cell r="E1243">
            <v>20363.46</v>
          </cell>
        </row>
        <row r="1244">
          <cell r="A1244">
            <v>2012</v>
          </cell>
          <cell r="B1244" t="str">
            <v>MAR</v>
          </cell>
          <cell r="D1244" t="str">
            <v>UCOR.00000320.01.01.08</v>
          </cell>
          <cell r="E1244">
            <v>5850.7</v>
          </cell>
        </row>
        <row r="1245">
          <cell r="A1245">
            <v>2012</v>
          </cell>
          <cell r="B1245" t="str">
            <v>MAR</v>
          </cell>
          <cell r="D1245" t="str">
            <v>UCOR.00000320.01.01.09</v>
          </cell>
          <cell r="E1245">
            <v>1505.18</v>
          </cell>
        </row>
        <row r="1246">
          <cell r="A1246">
            <v>2012</v>
          </cell>
          <cell r="B1246" t="str">
            <v>MAR</v>
          </cell>
          <cell r="D1246" t="str">
            <v>UCOR.00000320.01.02.05</v>
          </cell>
          <cell r="E1246">
            <v>5178564.46</v>
          </cell>
        </row>
        <row r="1247">
          <cell r="A1247">
            <v>2012</v>
          </cell>
          <cell r="B1247" t="str">
            <v>MAR</v>
          </cell>
          <cell r="D1247" t="str">
            <v>UCOR.00000320.01.02.07</v>
          </cell>
          <cell r="E1247">
            <v>2814319.36</v>
          </cell>
        </row>
        <row r="1248">
          <cell r="A1248">
            <v>2012</v>
          </cell>
          <cell r="B1248" t="str">
            <v>MAR</v>
          </cell>
          <cell r="D1248" t="str">
            <v>UCOR.00000320.01.02.08</v>
          </cell>
          <cell r="E1248">
            <v>7799013.2400000002</v>
          </cell>
        </row>
        <row r="1249">
          <cell r="A1249">
            <v>2012</v>
          </cell>
          <cell r="B1249" t="str">
            <v>MAR</v>
          </cell>
          <cell r="D1249" t="str">
            <v>UCOR.00000320.01.02.09</v>
          </cell>
          <cell r="E1249">
            <v>9749190.9600000009</v>
          </cell>
        </row>
        <row r="1250">
          <cell r="A1250">
            <v>2012</v>
          </cell>
          <cell r="B1250" t="str">
            <v>MAR</v>
          </cell>
          <cell r="D1250" t="str">
            <v>UCOR.00000320.01.02.10</v>
          </cell>
          <cell r="E1250">
            <v>33057.360000000001</v>
          </cell>
        </row>
        <row r="1251">
          <cell r="A1251">
            <v>2012</v>
          </cell>
          <cell r="B1251" t="str">
            <v>MAR</v>
          </cell>
          <cell r="D1251" t="str">
            <v>UCOR.00000320.01.03.01</v>
          </cell>
          <cell r="E1251">
            <v>2409039.44</v>
          </cell>
        </row>
        <row r="1252">
          <cell r="A1252">
            <v>2012</v>
          </cell>
          <cell r="B1252" t="str">
            <v>MAR</v>
          </cell>
          <cell r="D1252" t="str">
            <v>UCOR.00000320.01.03.02</v>
          </cell>
          <cell r="E1252">
            <v>506428.02</v>
          </cell>
        </row>
        <row r="1253">
          <cell r="A1253">
            <v>2012</v>
          </cell>
          <cell r="B1253" t="str">
            <v>MAR</v>
          </cell>
          <cell r="D1253" t="str">
            <v>UCOR.00000320.01.04.04</v>
          </cell>
          <cell r="E1253">
            <v>18820.29</v>
          </cell>
        </row>
        <row r="1254">
          <cell r="A1254">
            <v>2012</v>
          </cell>
          <cell r="B1254" t="str">
            <v>MAR</v>
          </cell>
          <cell r="D1254" t="str">
            <v>UCOR.00000320.01.06.05</v>
          </cell>
          <cell r="E1254">
            <v>-336.85</v>
          </cell>
        </row>
        <row r="1255">
          <cell r="A1255">
            <v>2012</v>
          </cell>
          <cell r="B1255" t="str">
            <v>MAR</v>
          </cell>
          <cell r="D1255" t="str">
            <v>UCOR.00000320.01.06.06</v>
          </cell>
          <cell r="E1255">
            <v>10988.1</v>
          </cell>
        </row>
        <row r="1256">
          <cell r="A1256">
            <v>2012</v>
          </cell>
          <cell r="B1256" t="str">
            <v>MAR</v>
          </cell>
          <cell r="D1256" t="str">
            <v>UCOR.00000320.01.06.07</v>
          </cell>
          <cell r="E1256">
            <v>15663.89</v>
          </cell>
        </row>
        <row r="1257">
          <cell r="A1257">
            <v>2012</v>
          </cell>
          <cell r="B1257" t="str">
            <v>MAR</v>
          </cell>
          <cell r="D1257" t="str">
            <v>UCOR.00000320.01.06.09</v>
          </cell>
          <cell r="E1257">
            <v>147129.96</v>
          </cell>
        </row>
        <row r="1258">
          <cell r="A1258">
            <v>2012</v>
          </cell>
          <cell r="B1258" t="str">
            <v>MAR</v>
          </cell>
          <cell r="D1258" t="str">
            <v>UCOR.00000320.01.06.10</v>
          </cell>
          <cell r="E1258">
            <v>62641.39</v>
          </cell>
        </row>
        <row r="1259">
          <cell r="A1259">
            <v>2012</v>
          </cell>
          <cell r="B1259" t="str">
            <v>MAR</v>
          </cell>
          <cell r="D1259" t="str">
            <v>UCOR.00000320.01.06.13</v>
          </cell>
          <cell r="E1259">
            <v>967.26</v>
          </cell>
        </row>
        <row r="1260">
          <cell r="A1260">
            <v>2012</v>
          </cell>
          <cell r="B1260" t="str">
            <v>MAR</v>
          </cell>
          <cell r="D1260" t="str">
            <v>UCOR.00000320.01.07.01</v>
          </cell>
          <cell r="E1260">
            <v>3292386.49</v>
          </cell>
        </row>
        <row r="1261">
          <cell r="A1261">
            <v>2012</v>
          </cell>
          <cell r="B1261" t="str">
            <v>MAR</v>
          </cell>
          <cell r="D1261" t="str">
            <v>UCOR.00000320.01.07.02</v>
          </cell>
          <cell r="E1261">
            <v>19538966.829999998</v>
          </cell>
        </row>
        <row r="1262">
          <cell r="A1262">
            <v>2012</v>
          </cell>
          <cell r="B1262" t="str">
            <v>MAR</v>
          </cell>
          <cell r="D1262" t="str">
            <v>UCOR.00000320.01.07.04</v>
          </cell>
          <cell r="E1262">
            <v>9548136.1500000004</v>
          </cell>
        </row>
        <row r="1263">
          <cell r="A1263">
            <v>2012</v>
          </cell>
          <cell r="B1263" t="str">
            <v>MAR</v>
          </cell>
          <cell r="D1263" t="str">
            <v>UCOR.00000320.01.07.05</v>
          </cell>
          <cell r="E1263">
            <v>80174.490000000005</v>
          </cell>
        </row>
        <row r="1264">
          <cell r="A1264">
            <v>2012</v>
          </cell>
          <cell r="B1264" t="str">
            <v>MAR</v>
          </cell>
          <cell r="D1264" t="str">
            <v>UCOR.00000320.01.07.07</v>
          </cell>
          <cell r="E1264">
            <v>474100.7</v>
          </cell>
        </row>
        <row r="1265">
          <cell r="A1265">
            <v>2012</v>
          </cell>
          <cell r="B1265" t="str">
            <v>MAR</v>
          </cell>
          <cell r="D1265" t="str">
            <v>GLE4MON</v>
          </cell>
          <cell r="E1265">
            <v>1983293.54392849</v>
          </cell>
        </row>
        <row r="1266">
          <cell r="A1266">
            <v>2012</v>
          </cell>
          <cell r="B1266" t="str">
            <v>MAR</v>
          </cell>
          <cell r="D1266" t="str">
            <v>RES4PMO</v>
          </cell>
          <cell r="E1266">
            <v>0</v>
          </cell>
        </row>
        <row r="1267">
          <cell r="A1267">
            <v>2012</v>
          </cell>
          <cell r="B1267" t="str">
            <v>MAR</v>
          </cell>
          <cell r="D1267" t="str">
            <v>INT4AMT</v>
          </cell>
          <cell r="E1267">
            <v>-3153.6268293973599</v>
          </cell>
        </row>
        <row r="1268">
          <cell r="A1268">
            <v>2012</v>
          </cell>
          <cell r="B1268" t="str">
            <v>MAR</v>
          </cell>
          <cell r="D1268" t="str">
            <v>TRU4BEG</v>
          </cell>
          <cell r="E1268">
            <v>-38851889.004314803</v>
          </cell>
        </row>
        <row r="1269">
          <cell r="A1269">
            <v>2012</v>
          </cell>
          <cell r="B1269" t="str">
            <v>MAR</v>
          </cell>
          <cell r="D1269" t="str">
            <v>GLB4END</v>
          </cell>
          <cell r="E1269">
            <v>-36868595.460386299</v>
          </cell>
        </row>
        <row r="1270">
          <cell r="A1270">
            <v>2012</v>
          </cell>
          <cell r="B1270" t="str">
            <v>MAR</v>
          </cell>
          <cell r="D1270" t="str">
            <v>INT4MON</v>
          </cell>
          <cell r="E1270">
            <v>8.3300000000000005E-5</v>
          </cell>
        </row>
        <row r="1271">
          <cell r="A1271">
            <v>2012</v>
          </cell>
          <cell r="B1271" t="str">
            <v>MAR</v>
          </cell>
          <cell r="D1271" t="str">
            <v>AVG4AMT</v>
          </cell>
          <cell r="E1271">
            <v>-37858665.418935902</v>
          </cell>
        </row>
        <row r="1272">
          <cell r="A1272">
            <v>2012</v>
          </cell>
          <cell r="B1272" t="str">
            <v>MAR</v>
          </cell>
          <cell r="D1272" t="str">
            <v>INT4YER</v>
          </cell>
          <cell r="E1272">
            <v>1E-3</v>
          </cell>
        </row>
        <row r="1273">
          <cell r="A1273">
            <v>2012</v>
          </cell>
          <cell r="B1273" t="str">
            <v>MAR</v>
          </cell>
          <cell r="D1273" t="str">
            <v>ADJ4PRI</v>
          </cell>
          <cell r="E1273">
            <v>0</v>
          </cell>
        </row>
        <row r="1274">
          <cell r="A1274">
            <v>2012</v>
          </cell>
          <cell r="B1274" t="str">
            <v>MAR</v>
          </cell>
          <cell r="D1274" t="str">
            <v>RES4PRI</v>
          </cell>
          <cell r="E1274">
            <v>0</v>
          </cell>
        </row>
        <row r="1275">
          <cell r="A1275">
            <v>2012</v>
          </cell>
          <cell r="B1275" t="str">
            <v>MAR</v>
          </cell>
          <cell r="D1275" t="str">
            <v>TRU4END</v>
          </cell>
          <cell r="E1275">
            <v>-36865441.833556898</v>
          </cell>
        </row>
        <row r="1276">
          <cell r="A1276">
            <v>2012</v>
          </cell>
          <cell r="B1276" t="str">
            <v>MAR</v>
          </cell>
          <cell r="D1276" t="str">
            <v>SHT4REM</v>
          </cell>
          <cell r="E1276">
            <v>38850304.5</v>
          </cell>
        </row>
        <row r="1277">
          <cell r="A1277">
            <v>2012</v>
          </cell>
          <cell r="B1277" t="str">
            <v>MAR</v>
          </cell>
          <cell r="D1277" t="str">
            <v>LNG4MON</v>
          </cell>
          <cell r="E1277">
            <v>-38340768.75</v>
          </cell>
        </row>
        <row r="1278">
          <cell r="A1278">
            <v>2012</v>
          </cell>
          <cell r="B1278" t="str">
            <v>MAR</v>
          </cell>
          <cell r="D1278" t="str">
            <v>3MC4MON</v>
          </cell>
          <cell r="E1278">
            <v>0</v>
          </cell>
        </row>
        <row r="1279">
          <cell r="A1279">
            <v>2012</v>
          </cell>
          <cell r="B1279" t="str">
            <v>MAR</v>
          </cell>
          <cell r="D1279" t="str">
            <v>SHT4DEF</v>
          </cell>
          <cell r="E1279">
            <v>12780256.25</v>
          </cell>
        </row>
        <row r="1280">
          <cell r="A1280">
            <v>2012</v>
          </cell>
          <cell r="B1280" t="str">
            <v>MAR</v>
          </cell>
          <cell r="D1280" t="str">
            <v>REV4TOT</v>
          </cell>
          <cell r="E1280">
            <v>264865644.776728</v>
          </cell>
        </row>
        <row r="1281">
          <cell r="A1281">
            <v>2012</v>
          </cell>
          <cell r="B1281" t="str">
            <v>MAR</v>
          </cell>
          <cell r="D1281" t="str">
            <v>O/U4MON</v>
          </cell>
          <cell r="E1281">
            <v>-2330253.3292421</v>
          </cell>
        </row>
        <row r="1282">
          <cell r="A1282">
            <v>2012</v>
          </cell>
          <cell r="B1282" t="str">
            <v>APR</v>
          </cell>
          <cell r="D1282" t="str">
            <v>UNUC.00000580.01.01.01</v>
          </cell>
          <cell r="E1282">
            <v>-3746.17</v>
          </cell>
        </row>
        <row r="1283">
          <cell r="A1283">
            <v>2012</v>
          </cell>
          <cell r="B1283" t="str">
            <v>APR</v>
          </cell>
          <cell r="D1283" t="str">
            <v>UNUC.00000581.01.01.01</v>
          </cell>
          <cell r="E1283">
            <v>508956.13</v>
          </cell>
        </row>
        <row r="1284">
          <cell r="A1284">
            <v>2012</v>
          </cell>
          <cell r="B1284" t="str">
            <v>APR</v>
          </cell>
          <cell r="D1284" t="str">
            <v>UNUC.00000582.01.01.01</v>
          </cell>
          <cell r="E1284">
            <v>-1291.17</v>
          </cell>
        </row>
        <row r="1285">
          <cell r="A1285">
            <v>2012</v>
          </cell>
          <cell r="B1285" t="str">
            <v>APR</v>
          </cell>
          <cell r="D1285" t="str">
            <v>UNUC.00000583.01.01.01</v>
          </cell>
          <cell r="E1285">
            <v>482987.24</v>
          </cell>
        </row>
        <row r="1286">
          <cell r="A1286">
            <v>2012</v>
          </cell>
          <cell r="B1286" t="str">
            <v>APR</v>
          </cell>
          <cell r="D1286" t="str">
            <v>6350000933</v>
          </cell>
          <cell r="E1286">
            <v>-23802.43</v>
          </cell>
        </row>
        <row r="1287">
          <cell r="A1287">
            <v>2012</v>
          </cell>
          <cell r="B1287" t="str">
            <v>APR</v>
          </cell>
          <cell r="D1287" t="str">
            <v>6350000934</v>
          </cell>
          <cell r="E1287">
            <v>-16570.060000000001</v>
          </cell>
        </row>
        <row r="1288">
          <cell r="A1288">
            <v>2012</v>
          </cell>
          <cell r="B1288" t="str">
            <v>APR</v>
          </cell>
          <cell r="D1288" t="str">
            <v>6350000935</v>
          </cell>
          <cell r="E1288">
            <v>1239.6199999999999</v>
          </cell>
        </row>
        <row r="1289">
          <cell r="A1289">
            <v>2012</v>
          </cell>
          <cell r="B1289" t="str">
            <v>APR</v>
          </cell>
          <cell r="D1289" t="str">
            <v>UCOR.00000321.01.01.02</v>
          </cell>
          <cell r="E1289">
            <v>-372.92</v>
          </cell>
        </row>
        <row r="1290">
          <cell r="A1290">
            <v>2012</v>
          </cell>
          <cell r="B1290" t="str">
            <v>APR</v>
          </cell>
          <cell r="D1290" t="str">
            <v>UCOR.00000321.01.01.07</v>
          </cell>
          <cell r="E1290">
            <v>-64280.35</v>
          </cell>
        </row>
        <row r="1291">
          <cell r="A1291">
            <v>2012</v>
          </cell>
          <cell r="B1291" t="str">
            <v>APR</v>
          </cell>
          <cell r="D1291" t="str">
            <v>UCOR.00000321.01.01.09</v>
          </cell>
          <cell r="E1291">
            <v>31269.69</v>
          </cell>
        </row>
        <row r="1292">
          <cell r="A1292">
            <v>2012</v>
          </cell>
          <cell r="B1292" t="str">
            <v>APR</v>
          </cell>
          <cell r="D1292" t="str">
            <v>UCOR.00000321.01.01.10</v>
          </cell>
          <cell r="E1292">
            <v>-78075.08</v>
          </cell>
        </row>
        <row r="1293">
          <cell r="A1293">
            <v>2012</v>
          </cell>
          <cell r="B1293" t="str">
            <v>APR</v>
          </cell>
          <cell r="D1293" t="str">
            <v>UCOR.00000321.01.01.12</v>
          </cell>
          <cell r="E1293">
            <v>93339.63</v>
          </cell>
        </row>
        <row r="1294">
          <cell r="A1294">
            <v>2012</v>
          </cell>
          <cell r="B1294" t="str">
            <v>APR</v>
          </cell>
          <cell r="D1294" t="str">
            <v>UCOR.00000321.01.03.02</v>
          </cell>
          <cell r="E1294">
            <v>8340.98</v>
          </cell>
        </row>
        <row r="1295">
          <cell r="A1295">
            <v>2012</v>
          </cell>
          <cell r="B1295" t="str">
            <v>APR</v>
          </cell>
          <cell r="D1295" t="str">
            <v>UCOR.00000321.01.03.03</v>
          </cell>
          <cell r="E1295">
            <v>90.44</v>
          </cell>
        </row>
        <row r="1296">
          <cell r="A1296">
            <v>2012</v>
          </cell>
          <cell r="B1296" t="str">
            <v>APR</v>
          </cell>
          <cell r="D1296" t="str">
            <v>UCOR.00000321.01.03.04</v>
          </cell>
          <cell r="E1296">
            <v>115725.78</v>
          </cell>
        </row>
        <row r="1297">
          <cell r="A1297">
            <v>2012</v>
          </cell>
          <cell r="B1297" t="str">
            <v>APR</v>
          </cell>
          <cell r="D1297" t="str">
            <v>UCOR.00000321.01.03.05</v>
          </cell>
          <cell r="E1297">
            <v>-2813.84</v>
          </cell>
        </row>
        <row r="1298">
          <cell r="A1298">
            <v>2012</v>
          </cell>
          <cell r="B1298" t="str">
            <v>APR</v>
          </cell>
          <cell r="D1298" t="str">
            <v>UCOR.00000321.01.03.06</v>
          </cell>
          <cell r="E1298">
            <v>-44031.59</v>
          </cell>
        </row>
        <row r="1299">
          <cell r="A1299">
            <v>2012</v>
          </cell>
          <cell r="B1299" t="str">
            <v>APR</v>
          </cell>
          <cell r="D1299" t="str">
            <v>UCOR.00000321.01.03.07</v>
          </cell>
          <cell r="E1299">
            <v>-2194.7600000000002</v>
          </cell>
        </row>
        <row r="1300">
          <cell r="A1300">
            <v>2012</v>
          </cell>
          <cell r="B1300" t="str">
            <v>APR</v>
          </cell>
          <cell r="D1300" t="str">
            <v>UCOR.00000321.01.03.09</v>
          </cell>
          <cell r="E1300">
            <v>15491.44</v>
          </cell>
        </row>
        <row r="1301">
          <cell r="A1301">
            <v>2012</v>
          </cell>
          <cell r="B1301" t="str">
            <v>APR</v>
          </cell>
          <cell r="D1301" t="str">
            <v>UCOR.00000321.01.03.11</v>
          </cell>
          <cell r="E1301">
            <v>-1037.8599999999999</v>
          </cell>
        </row>
        <row r="1302">
          <cell r="A1302">
            <v>2012</v>
          </cell>
          <cell r="B1302" t="str">
            <v>MAR</v>
          </cell>
          <cell r="D1302" t="str">
            <v>4404940</v>
          </cell>
          <cell r="E1302">
            <v>0</v>
          </cell>
        </row>
        <row r="1303">
          <cell r="A1303">
            <v>2012</v>
          </cell>
          <cell r="B1303" t="str">
            <v>MAR</v>
          </cell>
          <cell r="D1303" t="str">
            <v>4404000</v>
          </cell>
          <cell r="E1303">
            <v>0</v>
          </cell>
        </row>
        <row r="1304">
          <cell r="A1304">
            <v>2012</v>
          </cell>
          <cell r="B1304" t="str">
            <v>MAR</v>
          </cell>
          <cell r="D1304" t="str">
            <v>4404000</v>
          </cell>
          <cell r="E1304">
            <v>12287577.140000001</v>
          </cell>
        </row>
        <row r="1305">
          <cell r="A1305">
            <v>2012</v>
          </cell>
          <cell r="B1305" t="str">
            <v>MAR</v>
          </cell>
          <cell r="D1305" t="str">
            <v>4404810</v>
          </cell>
          <cell r="E1305">
            <v>177829.2</v>
          </cell>
        </row>
        <row r="1306">
          <cell r="A1306">
            <v>2012</v>
          </cell>
          <cell r="B1306" t="str">
            <v>MAR</v>
          </cell>
          <cell r="D1306" t="str">
            <v>KWH4840</v>
          </cell>
          <cell r="E1306">
            <v>86884248</v>
          </cell>
        </row>
        <row r="1307">
          <cell r="A1307">
            <v>2012</v>
          </cell>
          <cell r="B1307" t="str">
            <v>MAR</v>
          </cell>
          <cell r="D1307" t="str">
            <v>4404810</v>
          </cell>
          <cell r="E1307">
            <v>0</v>
          </cell>
        </row>
        <row r="1308">
          <cell r="A1308">
            <v>2012</v>
          </cell>
          <cell r="B1308" t="str">
            <v>MAR</v>
          </cell>
          <cell r="D1308" t="str">
            <v>4404000</v>
          </cell>
          <cell r="E1308">
            <v>33031766.18</v>
          </cell>
        </row>
        <row r="1309">
          <cell r="A1309">
            <v>2012</v>
          </cell>
          <cell r="B1309" t="str">
            <v>MAR</v>
          </cell>
          <cell r="D1309" t="str">
            <v>4404000</v>
          </cell>
          <cell r="E1309">
            <v>0</v>
          </cell>
        </row>
        <row r="1310">
          <cell r="A1310">
            <v>2012</v>
          </cell>
          <cell r="B1310" t="str">
            <v>MAR</v>
          </cell>
          <cell r="D1310" t="str">
            <v>4404840</v>
          </cell>
          <cell r="E1310">
            <v>0</v>
          </cell>
        </row>
        <row r="1311">
          <cell r="A1311">
            <v>2012</v>
          </cell>
          <cell r="B1311" t="str">
            <v>MAR</v>
          </cell>
          <cell r="D1311" t="str">
            <v>4404940</v>
          </cell>
          <cell r="E1311">
            <v>0</v>
          </cell>
        </row>
        <row r="1312">
          <cell r="A1312">
            <v>2012</v>
          </cell>
          <cell r="B1312" t="str">
            <v>MAR</v>
          </cell>
          <cell r="D1312" t="str">
            <v>4404810</v>
          </cell>
          <cell r="E1312">
            <v>-21226.73</v>
          </cell>
        </row>
        <row r="1313">
          <cell r="A1313">
            <v>2012</v>
          </cell>
          <cell r="B1313" t="str">
            <v>MAR</v>
          </cell>
          <cell r="D1313" t="str">
            <v>KWH4810</v>
          </cell>
          <cell r="E1313">
            <v>15975000</v>
          </cell>
        </row>
        <row r="1314">
          <cell r="A1314">
            <v>2012</v>
          </cell>
          <cell r="B1314" t="str">
            <v>MAR</v>
          </cell>
          <cell r="D1314" t="str">
            <v>4404810</v>
          </cell>
          <cell r="E1314">
            <v>466746.3</v>
          </cell>
        </row>
        <row r="1315">
          <cell r="A1315">
            <v>2012</v>
          </cell>
          <cell r="B1315" t="str">
            <v>MAR</v>
          </cell>
          <cell r="D1315" t="str">
            <v>4404840</v>
          </cell>
          <cell r="E1315">
            <v>2119858.5499999998</v>
          </cell>
        </row>
        <row r="1316">
          <cell r="A1316">
            <v>2012</v>
          </cell>
          <cell r="B1316" t="str">
            <v>MAR</v>
          </cell>
          <cell r="D1316" t="str">
            <v>4404940</v>
          </cell>
          <cell r="E1316">
            <v>1396573.08</v>
          </cell>
        </row>
        <row r="1317">
          <cell r="A1317">
            <v>2012</v>
          </cell>
          <cell r="B1317" t="str">
            <v>MAR</v>
          </cell>
          <cell r="D1317" t="str">
            <v>4404840</v>
          </cell>
          <cell r="E1317">
            <v>0</v>
          </cell>
        </row>
        <row r="1318">
          <cell r="A1318">
            <v>2012</v>
          </cell>
          <cell r="B1318" t="str">
            <v>MAR</v>
          </cell>
          <cell r="D1318" t="str">
            <v>4404940</v>
          </cell>
          <cell r="E1318">
            <v>-129442.22</v>
          </cell>
        </row>
        <row r="1319">
          <cell r="A1319">
            <v>2012</v>
          </cell>
          <cell r="B1319" t="str">
            <v>MAR</v>
          </cell>
          <cell r="D1319" t="str">
            <v>CI74001</v>
          </cell>
          <cell r="E1319">
            <v>0</v>
          </cell>
        </row>
        <row r="1320">
          <cell r="A1320">
            <v>2012</v>
          </cell>
          <cell r="B1320" t="str">
            <v>MAR</v>
          </cell>
          <cell r="D1320" t="str">
            <v>CI94001</v>
          </cell>
          <cell r="E1320">
            <v>0</v>
          </cell>
        </row>
        <row r="1321">
          <cell r="A1321">
            <v>2012</v>
          </cell>
          <cell r="B1321" t="str">
            <v>MAR</v>
          </cell>
          <cell r="D1321" t="str">
            <v>CI14001</v>
          </cell>
          <cell r="E1321">
            <v>0</v>
          </cell>
        </row>
        <row r="1322">
          <cell r="A1322">
            <v>2012</v>
          </cell>
          <cell r="B1322" t="str">
            <v>MAR</v>
          </cell>
          <cell r="D1322" t="str">
            <v>CI84001</v>
          </cell>
          <cell r="E1322">
            <v>0</v>
          </cell>
        </row>
        <row r="1323">
          <cell r="A1323">
            <v>2012</v>
          </cell>
          <cell r="B1323" t="str">
            <v>MAR</v>
          </cell>
          <cell r="D1323" t="str">
            <v>CIA4001</v>
          </cell>
          <cell r="E1323">
            <v>0</v>
          </cell>
        </row>
        <row r="1324">
          <cell r="A1324">
            <v>2012</v>
          </cell>
          <cell r="B1324" t="str">
            <v>MAR</v>
          </cell>
          <cell r="D1324" t="str">
            <v>CIB4001</v>
          </cell>
          <cell r="E1324">
            <v>0</v>
          </cell>
        </row>
        <row r="1325">
          <cell r="A1325">
            <v>2012</v>
          </cell>
          <cell r="B1325" t="str">
            <v>MAR</v>
          </cell>
          <cell r="D1325" t="str">
            <v>CIC4001</v>
          </cell>
          <cell r="E1325">
            <v>0</v>
          </cell>
        </row>
        <row r="1326">
          <cell r="A1326">
            <v>2012</v>
          </cell>
          <cell r="B1326" t="str">
            <v>MAR</v>
          </cell>
          <cell r="D1326" t="str">
            <v>MAN4001</v>
          </cell>
          <cell r="E1326">
            <v>-45498494</v>
          </cell>
        </row>
        <row r="1327">
          <cell r="A1327">
            <v>2012</v>
          </cell>
          <cell r="B1327" t="str">
            <v>MAR</v>
          </cell>
          <cell r="D1327" t="str">
            <v>MAN4002</v>
          </cell>
          <cell r="E1327">
            <v>-6301912</v>
          </cell>
        </row>
        <row r="1328">
          <cell r="A1328">
            <v>2012</v>
          </cell>
          <cell r="B1328" t="str">
            <v>MAR</v>
          </cell>
          <cell r="D1328" t="str">
            <v>MAN4003</v>
          </cell>
          <cell r="E1328">
            <v>0</v>
          </cell>
        </row>
        <row r="1329">
          <cell r="A1329">
            <v>2012</v>
          </cell>
          <cell r="B1329" t="str">
            <v>MAR</v>
          </cell>
          <cell r="D1329" t="str">
            <v>MAN4004</v>
          </cell>
          <cell r="E1329">
            <v>0</v>
          </cell>
        </row>
        <row r="1330">
          <cell r="A1330">
            <v>2012</v>
          </cell>
          <cell r="B1330" t="str">
            <v>MAR</v>
          </cell>
          <cell r="D1330" t="str">
            <v>MAN4005</v>
          </cell>
          <cell r="E1330">
            <v>0</v>
          </cell>
        </row>
        <row r="1331">
          <cell r="A1331">
            <v>2012</v>
          </cell>
          <cell r="B1331" t="str">
            <v>MAR</v>
          </cell>
          <cell r="D1331" t="str">
            <v>MAN4006</v>
          </cell>
          <cell r="E1331">
            <v>0</v>
          </cell>
        </row>
        <row r="1332">
          <cell r="A1332">
            <v>2012</v>
          </cell>
          <cell r="B1332" t="str">
            <v>MAR</v>
          </cell>
          <cell r="D1332" t="str">
            <v>MAN4007</v>
          </cell>
          <cell r="E1332">
            <v>0</v>
          </cell>
        </row>
        <row r="1333">
          <cell r="A1333">
            <v>2012</v>
          </cell>
          <cell r="B1333" t="str">
            <v>MAR</v>
          </cell>
          <cell r="D1333" t="str">
            <v>MAN4008</v>
          </cell>
          <cell r="E1333">
            <v>0</v>
          </cell>
        </row>
        <row r="1334">
          <cell r="A1334">
            <v>2012</v>
          </cell>
          <cell r="B1334" t="str">
            <v>MAR</v>
          </cell>
          <cell r="D1334" t="str">
            <v>MAN4009</v>
          </cell>
          <cell r="E1334">
            <v>0</v>
          </cell>
        </row>
        <row r="1335">
          <cell r="A1335">
            <v>2012</v>
          </cell>
          <cell r="B1335" t="str">
            <v>MAR</v>
          </cell>
          <cell r="D1335" t="str">
            <v>MAN400B</v>
          </cell>
          <cell r="E1335">
            <v>-51121025</v>
          </cell>
        </row>
        <row r="1336">
          <cell r="A1336">
            <v>2012</v>
          </cell>
          <cell r="B1336" t="str">
            <v>MAR</v>
          </cell>
          <cell r="D1336" t="str">
            <v>MAN400G</v>
          </cell>
          <cell r="E1336">
            <v>-6571449</v>
          </cell>
        </row>
        <row r="1337">
          <cell r="A1337">
            <v>2012</v>
          </cell>
          <cell r="B1337" t="str">
            <v>MAR</v>
          </cell>
          <cell r="D1337" t="str">
            <v>MAN400H</v>
          </cell>
          <cell r="E1337">
            <v>0</v>
          </cell>
        </row>
        <row r="1338">
          <cell r="A1338">
            <v>2012</v>
          </cell>
          <cell r="B1338" t="str">
            <v>MAR</v>
          </cell>
          <cell r="D1338" t="str">
            <v>MAN400R</v>
          </cell>
          <cell r="E1338">
            <v>0</v>
          </cell>
        </row>
        <row r="1339">
          <cell r="A1339">
            <v>2012</v>
          </cell>
          <cell r="B1339" t="str">
            <v>MAR</v>
          </cell>
          <cell r="D1339" t="str">
            <v>MAN400W</v>
          </cell>
          <cell r="E1339">
            <v>0</v>
          </cell>
        </row>
        <row r="1340">
          <cell r="A1340">
            <v>2012</v>
          </cell>
          <cell r="B1340" t="str">
            <v>MAR</v>
          </cell>
          <cell r="D1340" t="str">
            <v>MAN400X</v>
          </cell>
          <cell r="E1340">
            <v>0</v>
          </cell>
        </row>
        <row r="1341">
          <cell r="A1341">
            <v>2012</v>
          </cell>
          <cell r="B1341" t="str">
            <v>MAR</v>
          </cell>
          <cell r="D1341" t="str">
            <v>MAN4019</v>
          </cell>
          <cell r="E1341">
            <v>0</v>
          </cell>
        </row>
        <row r="1342">
          <cell r="A1342">
            <v>2012</v>
          </cell>
          <cell r="B1342" t="str">
            <v>MAR</v>
          </cell>
          <cell r="D1342" t="str">
            <v>MAN4100</v>
          </cell>
          <cell r="E1342">
            <v>0</v>
          </cell>
        </row>
        <row r="1343">
          <cell r="A1343">
            <v>2012</v>
          </cell>
          <cell r="B1343" t="str">
            <v>MAR</v>
          </cell>
          <cell r="D1343" t="str">
            <v>MAN4150</v>
          </cell>
          <cell r="E1343">
            <v>8.4999999999999995E-4</v>
          </cell>
        </row>
        <row r="1344">
          <cell r="A1344">
            <v>2012</v>
          </cell>
          <cell r="B1344" t="str">
            <v>MAR</v>
          </cell>
          <cell r="D1344" t="str">
            <v>XAN4100</v>
          </cell>
          <cell r="E1344">
            <v>8.9999999999999998E-4</v>
          </cell>
        </row>
        <row r="1345">
          <cell r="A1345">
            <v>2012</v>
          </cell>
          <cell r="B1345" t="str">
            <v>MAR</v>
          </cell>
          <cell r="D1345" t="str">
            <v>XAN4200</v>
          </cell>
          <cell r="E1345">
            <v>7.2000000000000005E-4</v>
          </cell>
        </row>
        <row r="1346">
          <cell r="A1346">
            <v>2012</v>
          </cell>
          <cell r="B1346" t="str">
            <v>MAR</v>
          </cell>
          <cell r="D1346" t="str">
            <v>XAN4300</v>
          </cell>
          <cell r="E1346">
            <v>1.9473000000000001E-2</v>
          </cell>
        </row>
        <row r="1347">
          <cell r="A1347">
            <v>2012</v>
          </cell>
          <cell r="B1347" t="str">
            <v>MAR</v>
          </cell>
          <cell r="D1347" t="str">
            <v>XAN4400</v>
          </cell>
          <cell r="E1347">
            <v>4.7018999999999998E-2</v>
          </cell>
        </row>
        <row r="1348">
          <cell r="A1348">
            <v>2012</v>
          </cell>
          <cell r="B1348" t="str">
            <v>MAR</v>
          </cell>
          <cell r="D1348" t="str">
            <v>XAN4500</v>
          </cell>
          <cell r="E1348">
            <v>0.35</v>
          </cell>
        </row>
        <row r="1349">
          <cell r="A1349">
            <v>2012</v>
          </cell>
          <cell r="B1349" t="str">
            <v>MAR</v>
          </cell>
          <cell r="D1349" t="str">
            <v>XAN4600</v>
          </cell>
          <cell r="E1349">
            <v>5.5E-2</v>
          </cell>
        </row>
        <row r="1350">
          <cell r="A1350">
            <v>2012</v>
          </cell>
          <cell r="B1350" t="str">
            <v>MAR</v>
          </cell>
          <cell r="D1350" t="str">
            <v>XAN4700</v>
          </cell>
          <cell r="E1350">
            <v>1.1000000000000001E-3</v>
          </cell>
        </row>
        <row r="1351">
          <cell r="A1351">
            <v>2012</v>
          </cell>
          <cell r="B1351" t="str">
            <v>MAR</v>
          </cell>
          <cell r="D1351" t="str">
            <v>UNUC.00000581.01.01.01</v>
          </cell>
          <cell r="E1351">
            <v>526119.14</v>
          </cell>
        </row>
        <row r="1352">
          <cell r="A1352">
            <v>2012</v>
          </cell>
          <cell r="B1352" t="str">
            <v>MAR</v>
          </cell>
          <cell r="D1352" t="str">
            <v>UNUC.00000583.01.01.01</v>
          </cell>
          <cell r="E1352">
            <v>499524.55</v>
          </cell>
        </row>
        <row r="1353">
          <cell r="A1353">
            <v>2012</v>
          </cell>
          <cell r="B1353" t="str">
            <v>MAR</v>
          </cell>
          <cell r="D1353" t="str">
            <v>6350000933</v>
          </cell>
          <cell r="E1353">
            <v>-13340.79</v>
          </cell>
        </row>
        <row r="1354">
          <cell r="A1354">
            <v>2012</v>
          </cell>
          <cell r="B1354" t="str">
            <v>MAR</v>
          </cell>
          <cell r="D1354" t="str">
            <v>6350000934</v>
          </cell>
          <cell r="E1354">
            <v>-12476.29</v>
          </cell>
        </row>
        <row r="1355">
          <cell r="A1355">
            <v>2012</v>
          </cell>
          <cell r="B1355" t="str">
            <v>MAR</v>
          </cell>
          <cell r="D1355" t="str">
            <v>6350000935</v>
          </cell>
          <cell r="E1355">
            <v>913.55</v>
          </cell>
        </row>
        <row r="1356">
          <cell r="A1356">
            <v>2012</v>
          </cell>
          <cell r="B1356" t="str">
            <v>MAR</v>
          </cell>
          <cell r="D1356" t="str">
            <v>UCOR.00000321.01.01.02</v>
          </cell>
          <cell r="E1356">
            <v>1467.51</v>
          </cell>
        </row>
        <row r="1357">
          <cell r="A1357">
            <v>2012</v>
          </cell>
          <cell r="B1357" t="str">
            <v>MAR</v>
          </cell>
          <cell r="D1357" t="str">
            <v>UCOR.00000321.01.01.07</v>
          </cell>
          <cell r="E1357">
            <v>-6466.5</v>
          </cell>
        </row>
        <row r="1358">
          <cell r="A1358">
            <v>2012</v>
          </cell>
          <cell r="B1358" t="str">
            <v>MAR</v>
          </cell>
          <cell r="D1358" t="str">
            <v>UCOR.00000321.01.01.09</v>
          </cell>
          <cell r="E1358">
            <v>56916.74</v>
          </cell>
        </row>
        <row r="1359">
          <cell r="A1359">
            <v>2012</v>
          </cell>
          <cell r="B1359" t="str">
            <v>MAR</v>
          </cell>
          <cell r="D1359" t="str">
            <v>UCOR.00000321.01.01.10</v>
          </cell>
          <cell r="E1359">
            <v>150054.91</v>
          </cell>
        </row>
        <row r="1360">
          <cell r="A1360">
            <v>2012</v>
          </cell>
          <cell r="B1360" t="str">
            <v>MAR</v>
          </cell>
          <cell r="D1360" t="str">
            <v>UCOR.00000321.01.01.12</v>
          </cell>
          <cell r="E1360">
            <v>69296.5</v>
          </cell>
        </row>
        <row r="1361">
          <cell r="A1361">
            <v>2012</v>
          </cell>
          <cell r="B1361" t="str">
            <v>MAR</v>
          </cell>
          <cell r="D1361" t="str">
            <v>UCOR.00000321.01.03.02</v>
          </cell>
          <cell r="E1361">
            <v>-3292.5</v>
          </cell>
        </row>
        <row r="1362">
          <cell r="A1362">
            <v>2012</v>
          </cell>
          <cell r="B1362" t="str">
            <v>MAR</v>
          </cell>
          <cell r="D1362" t="str">
            <v>UCOR.00000321.01.03.03</v>
          </cell>
          <cell r="E1362">
            <v>2260.9699999999998</v>
          </cell>
        </row>
        <row r="1363">
          <cell r="A1363">
            <v>2012</v>
          </cell>
          <cell r="B1363" t="str">
            <v>MAR</v>
          </cell>
          <cell r="D1363" t="str">
            <v>UCOR.00000321.01.03.04</v>
          </cell>
          <cell r="E1363">
            <v>-54472.95</v>
          </cell>
        </row>
        <row r="1364">
          <cell r="A1364">
            <v>2012</v>
          </cell>
          <cell r="B1364" t="str">
            <v>MAR</v>
          </cell>
          <cell r="D1364" t="str">
            <v>UCOR.00000321.01.03.05</v>
          </cell>
          <cell r="E1364">
            <v>1318.99</v>
          </cell>
        </row>
        <row r="1365">
          <cell r="A1365">
            <v>2012</v>
          </cell>
          <cell r="B1365" t="str">
            <v>MAR</v>
          </cell>
          <cell r="D1365" t="str">
            <v>UCOR.00000321.01.03.06</v>
          </cell>
          <cell r="E1365">
            <v>-21966.98</v>
          </cell>
        </row>
        <row r="1366">
          <cell r="A1366">
            <v>2012</v>
          </cell>
          <cell r="B1366" t="str">
            <v>MAR</v>
          </cell>
          <cell r="D1366" t="str">
            <v>UCOR.00000321.01.03.07</v>
          </cell>
          <cell r="E1366">
            <v>16391.16</v>
          </cell>
        </row>
        <row r="1367">
          <cell r="A1367">
            <v>2012</v>
          </cell>
          <cell r="B1367" t="str">
            <v>MAR</v>
          </cell>
          <cell r="D1367" t="str">
            <v>UCOR.00000321.01.03.09</v>
          </cell>
          <cell r="E1367">
            <v>-2316.46</v>
          </cell>
        </row>
        <row r="1368">
          <cell r="A1368">
            <v>2012</v>
          </cell>
          <cell r="B1368" t="str">
            <v>MAR</v>
          </cell>
          <cell r="D1368" t="str">
            <v>UCOR.00000321.01.03.10</v>
          </cell>
          <cell r="E1368">
            <v>-849.17</v>
          </cell>
        </row>
        <row r="1369">
          <cell r="A1369">
            <v>2012</v>
          </cell>
          <cell r="B1369" t="str">
            <v>MAR</v>
          </cell>
          <cell r="D1369" t="str">
            <v>UCOR.00000321.01.03.11</v>
          </cell>
          <cell r="E1369">
            <v>-3207.92</v>
          </cell>
        </row>
        <row r="1370">
          <cell r="A1370">
            <v>2012</v>
          </cell>
          <cell r="B1370" t="str">
            <v>MAR</v>
          </cell>
          <cell r="D1370" t="str">
            <v>UCOR.00000322.01.01.10</v>
          </cell>
          <cell r="E1370">
            <v>-102386.98</v>
          </cell>
        </row>
        <row r="1371">
          <cell r="A1371">
            <v>2012</v>
          </cell>
          <cell r="B1371" t="str">
            <v>MAR</v>
          </cell>
          <cell r="D1371" t="str">
            <v>UCOR.00000322.01.02.04</v>
          </cell>
          <cell r="E1371">
            <v>1068.02</v>
          </cell>
        </row>
        <row r="1372">
          <cell r="A1372">
            <v>2012</v>
          </cell>
          <cell r="B1372" t="str">
            <v>MAR</v>
          </cell>
          <cell r="D1372" t="str">
            <v>UCOR.00000322.01.02.06</v>
          </cell>
          <cell r="E1372">
            <v>-470.57</v>
          </cell>
        </row>
        <row r="1373">
          <cell r="A1373">
            <v>2012</v>
          </cell>
          <cell r="B1373" t="str">
            <v>MAR</v>
          </cell>
          <cell r="D1373" t="str">
            <v>CIR4001</v>
          </cell>
          <cell r="E1373">
            <v>33369368.789999999</v>
          </cell>
        </row>
        <row r="1374">
          <cell r="A1374">
            <v>2012</v>
          </cell>
          <cell r="B1374" t="str">
            <v>MAR</v>
          </cell>
          <cell r="D1374" t="str">
            <v>CI54001</v>
          </cell>
          <cell r="E1374">
            <v>0</v>
          </cell>
        </row>
        <row r="1375">
          <cell r="A1375">
            <v>2012</v>
          </cell>
          <cell r="B1375" t="str">
            <v>MAR</v>
          </cell>
          <cell r="D1375" t="str">
            <v>COD4001</v>
          </cell>
          <cell r="E1375">
            <v>0</v>
          </cell>
        </row>
        <row r="1376">
          <cell r="A1376">
            <v>2012</v>
          </cell>
          <cell r="B1376" t="str">
            <v>MAR</v>
          </cell>
          <cell r="D1376" t="str">
            <v>COC4001</v>
          </cell>
          <cell r="E1376">
            <v>0</v>
          </cell>
        </row>
        <row r="1377">
          <cell r="A1377">
            <v>2012</v>
          </cell>
          <cell r="B1377" t="str">
            <v>MAR</v>
          </cell>
          <cell r="D1377" t="str">
            <v>COB4001</v>
          </cell>
          <cell r="E1377">
            <v>0</v>
          </cell>
        </row>
        <row r="1378">
          <cell r="A1378">
            <v>2012</v>
          </cell>
          <cell r="B1378" t="str">
            <v>MAR</v>
          </cell>
          <cell r="D1378" t="str">
            <v>COA4001</v>
          </cell>
          <cell r="E1378">
            <v>0</v>
          </cell>
        </row>
        <row r="1379">
          <cell r="A1379">
            <v>2012</v>
          </cell>
          <cell r="B1379" t="str">
            <v>MAR</v>
          </cell>
          <cell r="D1379" t="str">
            <v>FC24115</v>
          </cell>
          <cell r="E1379">
            <v>0.98112250000000001</v>
          </cell>
        </row>
        <row r="1380">
          <cell r="A1380">
            <v>2012</v>
          </cell>
          <cell r="B1380" t="str">
            <v>MAR</v>
          </cell>
          <cell r="D1380" t="str">
            <v>FC24120</v>
          </cell>
          <cell r="E1380">
            <v>0.98112250000000001</v>
          </cell>
        </row>
        <row r="1381">
          <cell r="A1381">
            <v>2012</v>
          </cell>
          <cell r="B1381" t="str">
            <v>MAR</v>
          </cell>
          <cell r="D1381" t="str">
            <v>FC34121</v>
          </cell>
          <cell r="E1381">
            <v>9206622.5248961505</v>
          </cell>
        </row>
        <row r="1382">
          <cell r="A1382">
            <v>2012</v>
          </cell>
          <cell r="B1382" t="str">
            <v>MAR</v>
          </cell>
          <cell r="D1382" t="str">
            <v>FC24129</v>
          </cell>
          <cell r="E1382">
            <v>0.98112250000000001</v>
          </cell>
        </row>
        <row r="1383">
          <cell r="A1383">
            <v>2012</v>
          </cell>
          <cell r="B1383" t="str">
            <v>MAR</v>
          </cell>
          <cell r="D1383" t="str">
            <v>FC34127</v>
          </cell>
          <cell r="E1383">
            <v>6371819.5359039698</v>
          </cell>
        </row>
        <row r="1384">
          <cell r="A1384">
            <v>2012</v>
          </cell>
          <cell r="B1384" t="str">
            <v>MAR</v>
          </cell>
          <cell r="D1384" t="str">
            <v>FC24124</v>
          </cell>
          <cell r="E1384">
            <v>0.98112250000000001</v>
          </cell>
        </row>
        <row r="1385">
          <cell r="A1385">
            <v>2012</v>
          </cell>
          <cell r="B1385" t="str">
            <v>MAR</v>
          </cell>
          <cell r="D1385" t="str">
            <v>FC24119</v>
          </cell>
          <cell r="E1385">
            <v>0.98112250000000001</v>
          </cell>
        </row>
        <row r="1386">
          <cell r="A1386">
            <v>2012</v>
          </cell>
          <cell r="B1386" t="str">
            <v>MAR</v>
          </cell>
          <cell r="D1386" t="str">
            <v>FC24151</v>
          </cell>
          <cell r="E1386">
            <v>1</v>
          </cell>
        </row>
        <row r="1387">
          <cell r="A1387">
            <v>2012</v>
          </cell>
          <cell r="B1387" t="str">
            <v>MAR</v>
          </cell>
          <cell r="D1387" t="str">
            <v>FC14117</v>
          </cell>
          <cell r="E1387">
            <v>205134.3</v>
          </cell>
        </row>
        <row r="1388">
          <cell r="A1388">
            <v>2012</v>
          </cell>
          <cell r="B1388" t="str">
            <v>MAR</v>
          </cell>
          <cell r="D1388" t="str">
            <v>FC24125</v>
          </cell>
          <cell r="E1388">
            <v>0.98112250000000001</v>
          </cell>
        </row>
        <row r="1389">
          <cell r="A1389">
            <v>2012</v>
          </cell>
          <cell r="B1389" t="str">
            <v>MAR</v>
          </cell>
          <cell r="D1389" t="str">
            <v>FC24191</v>
          </cell>
          <cell r="E1389">
            <v>0.98112250000000001</v>
          </cell>
        </row>
        <row r="1390">
          <cell r="A1390">
            <v>2012</v>
          </cell>
          <cell r="B1390" t="str">
            <v>MAR</v>
          </cell>
          <cell r="D1390" t="str">
            <v>FC24123</v>
          </cell>
          <cell r="E1390">
            <v>0.98112250000000001</v>
          </cell>
        </row>
        <row r="1391">
          <cell r="A1391">
            <v>2012</v>
          </cell>
          <cell r="B1391" t="str">
            <v>MAR</v>
          </cell>
          <cell r="D1391" t="str">
            <v>FC14122</v>
          </cell>
          <cell r="E1391">
            <v>241536596.19999999</v>
          </cell>
        </row>
        <row r="1392">
          <cell r="A1392">
            <v>2012</v>
          </cell>
          <cell r="B1392" t="str">
            <v>MAR</v>
          </cell>
          <cell r="D1392" t="str">
            <v>FC24121</v>
          </cell>
          <cell r="E1392">
            <v>0.98112250000000001</v>
          </cell>
        </row>
        <row r="1393">
          <cell r="A1393">
            <v>2012</v>
          </cell>
          <cell r="B1393" t="str">
            <v>MAR</v>
          </cell>
          <cell r="D1393" t="str">
            <v>FC24122</v>
          </cell>
          <cell r="E1393">
            <v>0.98112250000000001</v>
          </cell>
        </row>
        <row r="1394">
          <cell r="A1394">
            <v>2012</v>
          </cell>
          <cell r="B1394" t="str">
            <v>MAR</v>
          </cell>
          <cell r="D1394" t="str">
            <v>FC24118</v>
          </cell>
          <cell r="E1394">
            <v>0.98112250000000001</v>
          </cell>
        </row>
        <row r="1395">
          <cell r="A1395">
            <v>2012</v>
          </cell>
          <cell r="B1395" t="str">
            <v>MAR</v>
          </cell>
          <cell r="D1395" t="str">
            <v>FC34119</v>
          </cell>
          <cell r="E1395">
            <v>-378082.54096720001</v>
          </cell>
        </row>
        <row r="1396">
          <cell r="A1396">
            <v>2012</v>
          </cell>
          <cell r="B1396" t="str">
            <v>MAR</v>
          </cell>
          <cell r="D1396" t="str">
            <v>FC24117</v>
          </cell>
          <cell r="E1396">
            <v>0.98112250000000001</v>
          </cell>
        </row>
        <row r="1397">
          <cell r="A1397">
            <v>2012</v>
          </cell>
          <cell r="B1397" t="str">
            <v>MAR</v>
          </cell>
          <cell r="D1397" t="str">
            <v>FC14129</v>
          </cell>
          <cell r="E1397">
            <v>-579078.85590312304</v>
          </cell>
        </row>
        <row r="1398">
          <cell r="A1398">
            <v>2012</v>
          </cell>
          <cell r="B1398" t="str">
            <v>MAR</v>
          </cell>
          <cell r="D1398" t="str">
            <v>FC34152</v>
          </cell>
          <cell r="E1398">
            <v>0</v>
          </cell>
        </row>
        <row r="1399">
          <cell r="A1399">
            <v>2012</v>
          </cell>
          <cell r="B1399" t="str">
            <v>MAR</v>
          </cell>
          <cell r="D1399" t="str">
            <v>FC14151</v>
          </cell>
          <cell r="E1399">
            <v>0</v>
          </cell>
        </row>
        <row r="1400">
          <cell r="A1400">
            <v>2012</v>
          </cell>
          <cell r="B1400" t="str">
            <v>MAR</v>
          </cell>
          <cell r="D1400" t="str">
            <v>FC14123</v>
          </cell>
          <cell r="E1400">
            <v>12566896.32</v>
          </cell>
        </row>
        <row r="1401">
          <cell r="A1401">
            <v>2012</v>
          </cell>
          <cell r="B1401" t="str">
            <v>MAR</v>
          </cell>
          <cell r="D1401" t="str">
            <v>FC24112</v>
          </cell>
          <cell r="E1401">
            <v>0.98112250000000001</v>
          </cell>
        </row>
        <row r="1402">
          <cell r="A1402">
            <v>2012</v>
          </cell>
          <cell r="B1402" t="str">
            <v>MAR</v>
          </cell>
          <cell r="D1402" t="str">
            <v>FC14127</v>
          </cell>
          <cell r="E1402">
            <v>6494417.9100000001</v>
          </cell>
        </row>
        <row r="1403">
          <cell r="A1403">
            <v>2012</v>
          </cell>
          <cell r="B1403" t="str">
            <v>MAR</v>
          </cell>
          <cell r="D1403" t="str">
            <v>FC34123</v>
          </cell>
          <cell r="E1403">
            <v>12329664.7347192</v>
          </cell>
        </row>
        <row r="1404">
          <cell r="A1404">
            <v>2012</v>
          </cell>
          <cell r="B1404" t="str">
            <v>MAR</v>
          </cell>
          <cell r="D1404" t="str">
            <v>FC14120</v>
          </cell>
          <cell r="E1404">
            <v>-169879.03</v>
          </cell>
        </row>
        <row r="1405">
          <cell r="A1405">
            <v>2012</v>
          </cell>
          <cell r="B1405" t="str">
            <v>MAR</v>
          </cell>
          <cell r="D1405" t="str">
            <v>FC34125</v>
          </cell>
          <cell r="E1405">
            <v>0</v>
          </cell>
        </row>
        <row r="1406">
          <cell r="A1406">
            <v>2012</v>
          </cell>
          <cell r="B1406" t="str">
            <v>MAR</v>
          </cell>
          <cell r="D1406" t="str">
            <v>FC14121</v>
          </cell>
          <cell r="E1406">
            <v>9383764.5399999991</v>
          </cell>
        </row>
        <row r="1407">
          <cell r="A1407">
            <v>2012</v>
          </cell>
          <cell r="B1407" t="str">
            <v>MAR</v>
          </cell>
          <cell r="D1407" t="str">
            <v>FC24152</v>
          </cell>
          <cell r="E1407">
            <v>1</v>
          </cell>
        </row>
        <row r="1408">
          <cell r="A1408">
            <v>2012</v>
          </cell>
          <cell r="B1408" t="str">
            <v>MAR</v>
          </cell>
          <cell r="D1408" t="str">
            <v>FC24113</v>
          </cell>
          <cell r="E1408">
            <v>0.98112250000000001</v>
          </cell>
        </row>
        <row r="1409">
          <cell r="A1409">
            <v>2012</v>
          </cell>
          <cell r="B1409" t="str">
            <v>MAR</v>
          </cell>
          <cell r="D1409" t="str">
            <v>FC14152</v>
          </cell>
          <cell r="E1409">
            <v>0</v>
          </cell>
        </row>
        <row r="1410">
          <cell r="A1410">
            <v>2012</v>
          </cell>
          <cell r="B1410" t="str">
            <v>MAR</v>
          </cell>
          <cell r="D1410" t="str">
            <v>FC34129</v>
          </cell>
          <cell r="E1410">
            <v>-568147.29480081203</v>
          </cell>
        </row>
        <row r="1411">
          <cell r="A1411">
            <v>2012</v>
          </cell>
          <cell r="B1411" t="str">
            <v>MAR</v>
          </cell>
          <cell r="D1411" t="str">
            <v>FC14116</v>
          </cell>
          <cell r="E1411">
            <v>-24903.53</v>
          </cell>
        </row>
        <row r="1412">
          <cell r="A1412">
            <v>2012</v>
          </cell>
          <cell r="B1412" t="str">
            <v>MAR</v>
          </cell>
          <cell r="D1412" t="str">
            <v>FC14191</v>
          </cell>
          <cell r="E1412">
            <v>0</v>
          </cell>
        </row>
        <row r="1413">
          <cell r="A1413">
            <v>2012</v>
          </cell>
          <cell r="B1413" t="str">
            <v>MAR</v>
          </cell>
          <cell r="D1413" t="str">
            <v>FC34115</v>
          </cell>
          <cell r="E1413">
            <v>0</v>
          </cell>
        </row>
        <row r="1414">
          <cell r="A1414">
            <v>2012</v>
          </cell>
          <cell r="B1414" t="str">
            <v>MAR</v>
          </cell>
          <cell r="D1414" t="str">
            <v>FC34122</v>
          </cell>
          <cell r="E1414">
            <v>236976989.105234</v>
          </cell>
        </row>
        <row r="1415">
          <cell r="A1415">
            <v>2012</v>
          </cell>
          <cell r="B1415" t="str">
            <v>MAR</v>
          </cell>
          <cell r="D1415" t="str">
            <v>FC34128</v>
          </cell>
          <cell r="E1415">
            <v>0</v>
          </cell>
        </row>
        <row r="1416">
          <cell r="A1416">
            <v>2012</v>
          </cell>
          <cell r="B1416" t="str">
            <v>MAR</v>
          </cell>
          <cell r="D1416" t="str">
            <v>FC34151</v>
          </cell>
          <cell r="E1416">
            <v>0</v>
          </cell>
        </row>
        <row r="1417">
          <cell r="A1417">
            <v>2012</v>
          </cell>
          <cell r="B1417" t="str">
            <v>MAR</v>
          </cell>
          <cell r="D1417" t="str">
            <v>AM44111</v>
          </cell>
          <cell r="E1417">
            <v>-51</v>
          </cell>
        </row>
        <row r="1418">
          <cell r="A1418">
            <v>2012</v>
          </cell>
          <cell r="B1418" t="str">
            <v>MAR</v>
          </cell>
          <cell r="D1418" t="str">
            <v>AM14111</v>
          </cell>
          <cell r="E1418">
            <v>0</v>
          </cell>
        </row>
        <row r="1419">
          <cell r="A1419">
            <v>2012</v>
          </cell>
          <cell r="B1419" t="str">
            <v>MAR</v>
          </cell>
          <cell r="D1419" t="str">
            <v>CIN4001</v>
          </cell>
          <cell r="E1419">
            <v>0</v>
          </cell>
        </row>
        <row r="1420">
          <cell r="A1420">
            <v>2012</v>
          </cell>
          <cell r="B1420" t="str">
            <v>MAR</v>
          </cell>
          <cell r="D1420" t="str">
            <v>CIP4001</v>
          </cell>
          <cell r="E1420">
            <v>33369368.789999999</v>
          </cell>
        </row>
        <row r="1421">
          <cell r="A1421">
            <v>2012</v>
          </cell>
          <cell r="B1421" t="str">
            <v>MAR</v>
          </cell>
          <cell r="D1421" t="str">
            <v>CIQ4001</v>
          </cell>
          <cell r="E1421">
            <v>33369368.789999999</v>
          </cell>
        </row>
        <row r="1422">
          <cell r="A1422">
            <v>2012</v>
          </cell>
          <cell r="B1422" t="str">
            <v>MAR</v>
          </cell>
          <cell r="D1422" t="str">
            <v>UCOR.00000320.01.07.11</v>
          </cell>
          <cell r="E1422">
            <v>20153330.949999999</v>
          </cell>
        </row>
        <row r="1423">
          <cell r="A1423">
            <v>2012</v>
          </cell>
          <cell r="B1423" t="str">
            <v>MAR</v>
          </cell>
          <cell r="D1423" t="str">
            <v>UCOR.00000320.01.07.12</v>
          </cell>
          <cell r="E1423">
            <v>19362688.059999999</v>
          </cell>
        </row>
        <row r="1424">
          <cell r="A1424">
            <v>2012</v>
          </cell>
          <cell r="B1424" t="str">
            <v>MAR</v>
          </cell>
          <cell r="D1424" t="str">
            <v>UCOR.00000320.01.07.13</v>
          </cell>
          <cell r="E1424">
            <v>21087095.390000001</v>
          </cell>
        </row>
        <row r="1425">
          <cell r="A1425">
            <v>2012</v>
          </cell>
          <cell r="B1425" t="str">
            <v>MAR</v>
          </cell>
          <cell r="D1425" t="str">
            <v>UCOR.00000320.01.07.14</v>
          </cell>
          <cell r="E1425">
            <v>16973136.649999999</v>
          </cell>
        </row>
        <row r="1426">
          <cell r="A1426">
            <v>2012</v>
          </cell>
          <cell r="B1426" t="str">
            <v>MAR</v>
          </cell>
          <cell r="D1426" t="str">
            <v>UCOR.00000320.01.07.15</v>
          </cell>
          <cell r="E1426">
            <v>72860997.599999994</v>
          </cell>
        </row>
        <row r="1427">
          <cell r="A1427">
            <v>2012</v>
          </cell>
          <cell r="B1427" t="str">
            <v>MAR</v>
          </cell>
          <cell r="D1427" t="str">
            <v>UCOR.00000320.01.07.16</v>
          </cell>
          <cell r="E1427">
            <v>175371.81</v>
          </cell>
        </row>
        <row r="1428">
          <cell r="A1428">
            <v>2012</v>
          </cell>
          <cell r="B1428" t="str">
            <v>MAR</v>
          </cell>
          <cell r="D1428" t="str">
            <v>UCOR.00000320.01.07.17</v>
          </cell>
          <cell r="E1428">
            <v>27449549.030000001</v>
          </cell>
        </row>
        <row r="1429">
          <cell r="A1429">
            <v>2012</v>
          </cell>
          <cell r="B1429" t="str">
            <v>MAR</v>
          </cell>
          <cell r="D1429" t="str">
            <v>UCOR.00000323.01.02.01</v>
          </cell>
          <cell r="E1429">
            <v>167694.06</v>
          </cell>
        </row>
        <row r="1430">
          <cell r="A1430">
            <v>2012</v>
          </cell>
          <cell r="B1430" t="str">
            <v>MAR</v>
          </cell>
          <cell r="D1430" t="str">
            <v>UCOR.00000301.01.04.01</v>
          </cell>
          <cell r="E1430">
            <v>5836570.21</v>
          </cell>
        </row>
        <row r="1431">
          <cell r="A1431">
            <v>2012</v>
          </cell>
          <cell r="B1431" t="str">
            <v>MAR</v>
          </cell>
          <cell r="D1431" t="str">
            <v>UCOR.00000305.01.08.01</v>
          </cell>
          <cell r="E1431">
            <v>6029423.5700000003</v>
          </cell>
        </row>
        <row r="1432">
          <cell r="A1432">
            <v>2012</v>
          </cell>
          <cell r="B1432" t="str">
            <v>MAR</v>
          </cell>
          <cell r="D1432" t="str">
            <v>UCOR.00000305.01.08.02</v>
          </cell>
          <cell r="E1432">
            <v>700902.54</v>
          </cell>
        </row>
        <row r="1433">
          <cell r="A1433">
            <v>2012</v>
          </cell>
          <cell r="B1433" t="str">
            <v>MAR</v>
          </cell>
          <cell r="D1433" t="str">
            <v>UCOR.00000305.01.09.01</v>
          </cell>
          <cell r="E1433">
            <v>1990564.75</v>
          </cell>
        </row>
        <row r="1434">
          <cell r="A1434">
            <v>2012</v>
          </cell>
          <cell r="B1434" t="str">
            <v>MAR</v>
          </cell>
          <cell r="D1434" t="str">
            <v>UCOR.00000305.01.09.02</v>
          </cell>
          <cell r="E1434">
            <v>-12225.61</v>
          </cell>
        </row>
        <row r="1435">
          <cell r="A1435">
            <v>2012</v>
          </cell>
          <cell r="B1435" t="str">
            <v>MAR</v>
          </cell>
          <cell r="D1435" t="str">
            <v>UNUC.00000085.01.01.01</v>
          </cell>
          <cell r="E1435">
            <v>3329887.23</v>
          </cell>
        </row>
        <row r="1436">
          <cell r="A1436">
            <v>2012</v>
          </cell>
          <cell r="B1436" t="str">
            <v>MAR</v>
          </cell>
          <cell r="D1436" t="str">
            <v>UNUC.00000087.01.01.01</v>
          </cell>
          <cell r="E1436">
            <v>3164530.68</v>
          </cell>
        </row>
        <row r="1437">
          <cell r="A1437">
            <v>2012</v>
          </cell>
          <cell r="B1437" t="str">
            <v>MAR</v>
          </cell>
          <cell r="D1437" t="str">
            <v>4404840</v>
          </cell>
          <cell r="E1437">
            <v>834252.75</v>
          </cell>
        </row>
        <row r="1438">
          <cell r="A1438">
            <v>2012</v>
          </cell>
          <cell r="B1438" t="str">
            <v>MAR</v>
          </cell>
          <cell r="D1438" t="str">
            <v>4404940</v>
          </cell>
          <cell r="E1438">
            <v>530294.49</v>
          </cell>
        </row>
        <row r="1439">
          <cell r="A1439">
            <v>2012</v>
          </cell>
          <cell r="B1439" t="str">
            <v>MAR</v>
          </cell>
          <cell r="D1439" t="str">
            <v>4404810</v>
          </cell>
          <cell r="E1439">
            <v>0</v>
          </cell>
        </row>
        <row r="1440">
          <cell r="A1440">
            <v>2012</v>
          </cell>
          <cell r="B1440" t="str">
            <v>MAR</v>
          </cell>
          <cell r="D1440" t="str">
            <v>4404840</v>
          </cell>
          <cell r="E1440">
            <v>-242076.04</v>
          </cell>
        </row>
        <row r="1441">
          <cell r="A1441">
            <v>2012</v>
          </cell>
          <cell r="B1441" t="str">
            <v>MAR</v>
          </cell>
          <cell r="D1441" t="str">
            <v>KWH4000</v>
          </cell>
          <cell r="E1441">
            <v>7465369459</v>
          </cell>
        </row>
        <row r="1442">
          <cell r="A1442">
            <v>2012</v>
          </cell>
          <cell r="B1442" t="str">
            <v>MAR</v>
          </cell>
          <cell r="D1442" t="str">
            <v>KWH4940</v>
          </cell>
          <cell r="E1442">
            <v>56754611</v>
          </cell>
        </row>
        <row r="1443">
          <cell r="A1443">
            <v>2012</v>
          </cell>
          <cell r="B1443" t="str">
            <v>MAR</v>
          </cell>
          <cell r="D1443" t="str">
            <v>4404000</v>
          </cell>
          <cell r="E1443">
            <v>224604573.63999999</v>
          </cell>
        </row>
        <row r="1444">
          <cell r="A1444">
            <v>2012</v>
          </cell>
          <cell r="B1444" t="str">
            <v>FEB</v>
          </cell>
          <cell r="D1444" t="str">
            <v>RES4PRI</v>
          </cell>
          <cell r="E1444">
            <v>0</v>
          </cell>
        </row>
        <row r="1445">
          <cell r="A1445">
            <v>2012</v>
          </cell>
          <cell r="B1445" t="str">
            <v>FEB</v>
          </cell>
          <cell r="D1445" t="str">
            <v>TRU4END</v>
          </cell>
          <cell r="E1445">
            <v>-38846952.602105901</v>
          </cell>
        </row>
        <row r="1446">
          <cell r="A1446">
            <v>2012</v>
          </cell>
          <cell r="B1446" t="str">
            <v>FEB</v>
          </cell>
          <cell r="D1446" t="str">
            <v>SHT4REM</v>
          </cell>
          <cell r="E1446">
            <v>43167005</v>
          </cell>
        </row>
        <row r="1447">
          <cell r="A1447">
            <v>2012</v>
          </cell>
          <cell r="B1447" t="str">
            <v>FEB</v>
          </cell>
          <cell r="D1447" t="str">
            <v>LNG4MON</v>
          </cell>
          <cell r="E1447">
            <v>-42600854.166666597</v>
          </cell>
        </row>
        <row r="1448">
          <cell r="A1448">
            <v>2012</v>
          </cell>
          <cell r="B1448" t="str">
            <v>FEB</v>
          </cell>
          <cell r="D1448" t="str">
            <v>3MC4MON</v>
          </cell>
          <cell r="E1448">
            <v>0</v>
          </cell>
        </row>
        <row r="1449">
          <cell r="A1449">
            <v>2012</v>
          </cell>
          <cell r="B1449" t="str">
            <v>FEB</v>
          </cell>
          <cell r="D1449" t="str">
            <v>SHT4DEF</v>
          </cell>
          <cell r="E1449">
            <v>8520170.8333333302</v>
          </cell>
        </row>
        <row r="1450">
          <cell r="A1450">
            <v>2012</v>
          </cell>
          <cell r="B1450" t="str">
            <v>MAR</v>
          </cell>
          <cell r="D1450" t="str">
            <v>FC34120</v>
          </cell>
          <cell r="E1450">
            <v>-166672.138611175</v>
          </cell>
        </row>
        <row r="1451">
          <cell r="A1451">
            <v>2012</v>
          </cell>
          <cell r="B1451" t="str">
            <v>MAR</v>
          </cell>
          <cell r="D1451" t="str">
            <v>FC34112</v>
          </cell>
          <cell r="E1451">
            <v>0</v>
          </cell>
        </row>
        <row r="1452">
          <cell r="A1452">
            <v>2012</v>
          </cell>
          <cell r="B1452" t="str">
            <v>MAR</v>
          </cell>
          <cell r="D1452" t="str">
            <v>FC24114</v>
          </cell>
          <cell r="E1452">
            <v>0.98112250000000001</v>
          </cell>
        </row>
        <row r="1453">
          <cell r="A1453">
            <v>2012</v>
          </cell>
          <cell r="B1453" t="str">
            <v>MAR</v>
          </cell>
          <cell r="D1453" t="str">
            <v>FC24128</v>
          </cell>
          <cell r="E1453">
            <v>0.98112250000000001</v>
          </cell>
        </row>
        <row r="1454">
          <cell r="A1454">
            <v>2012</v>
          </cell>
          <cell r="B1454" t="str">
            <v>MAR</v>
          </cell>
          <cell r="D1454" t="str">
            <v>FC34191</v>
          </cell>
          <cell r="E1454">
            <v>0</v>
          </cell>
        </row>
        <row r="1455">
          <cell r="A1455">
            <v>2012</v>
          </cell>
          <cell r="B1455" t="str">
            <v>MAR</v>
          </cell>
          <cell r="D1455" t="str">
            <v>FC14115</v>
          </cell>
          <cell r="E1455">
            <v>0</v>
          </cell>
        </row>
        <row r="1456">
          <cell r="A1456">
            <v>2012</v>
          </cell>
          <cell r="B1456" t="str">
            <v>MAR</v>
          </cell>
          <cell r="D1456" t="str">
            <v>FC24116</v>
          </cell>
          <cell r="E1456">
            <v>0.98112250000000001</v>
          </cell>
        </row>
        <row r="1457">
          <cell r="A1457">
            <v>2012</v>
          </cell>
          <cell r="B1457" t="str">
            <v>MAR</v>
          </cell>
          <cell r="D1457" t="str">
            <v>FC14125</v>
          </cell>
          <cell r="E1457">
            <v>0</v>
          </cell>
        </row>
        <row r="1458">
          <cell r="A1458">
            <v>2012</v>
          </cell>
          <cell r="B1458" t="str">
            <v>MAR</v>
          </cell>
          <cell r="D1458" t="str">
            <v>FC34116</v>
          </cell>
          <cell r="E1458">
            <v>-24433.413612425</v>
          </cell>
        </row>
        <row r="1459">
          <cell r="A1459">
            <v>2012</v>
          </cell>
          <cell r="B1459" t="str">
            <v>MAR</v>
          </cell>
          <cell r="D1459" t="str">
            <v>FC34114</v>
          </cell>
          <cell r="E1459">
            <v>1006282.10124202</v>
          </cell>
        </row>
        <row r="1460">
          <cell r="A1460">
            <v>2012</v>
          </cell>
          <cell r="B1460" t="str">
            <v>MAR</v>
          </cell>
          <cell r="D1460" t="str">
            <v>FC14118</v>
          </cell>
          <cell r="E1460">
            <v>74075.3</v>
          </cell>
        </row>
        <row r="1461">
          <cell r="A1461">
            <v>2012</v>
          </cell>
          <cell r="B1461" t="str">
            <v>MAR</v>
          </cell>
          <cell r="D1461" t="str">
            <v>FC24127</v>
          </cell>
          <cell r="E1461">
            <v>0.98112250000000001</v>
          </cell>
        </row>
        <row r="1462">
          <cell r="A1462">
            <v>2012</v>
          </cell>
          <cell r="B1462" t="str">
            <v>MAR</v>
          </cell>
          <cell r="D1462" t="str">
            <v>FC14114</v>
          </cell>
          <cell r="E1462">
            <v>1025643.69</v>
          </cell>
        </row>
        <row r="1463">
          <cell r="A1463">
            <v>2012</v>
          </cell>
          <cell r="B1463" t="str">
            <v>MAR</v>
          </cell>
          <cell r="D1463" t="str">
            <v>FC14113</v>
          </cell>
          <cell r="E1463">
            <v>0</v>
          </cell>
        </row>
        <row r="1464">
          <cell r="A1464">
            <v>2012</v>
          </cell>
          <cell r="B1464" t="str">
            <v>MAR</v>
          </cell>
          <cell r="D1464" t="str">
            <v>FC14119</v>
          </cell>
          <cell r="E1464">
            <v>-385357.12</v>
          </cell>
        </row>
        <row r="1465">
          <cell r="A1465">
            <v>2012</v>
          </cell>
          <cell r="B1465" t="str">
            <v>MAR</v>
          </cell>
          <cell r="D1465" t="str">
            <v>FC34118</v>
          </cell>
          <cell r="E1465">
            <v>72676.943524250004</v>
          </cell>
        </row>
        <row r="1466">
          <cell r="A1466">
            <v>2012</v>
          </cell>
          <cell r="B1466" t="str">
            <v>MAR</v>
          </cell>
          <cell r="D1466" t="str">
            <v>FC14128</v>
          </cell>
          <cell r="E1466">
            <v>0</v>
          </cell>
        </row>
        <row r="1467">
          <cell r="A1467">
            <v>2012</v>
          </cell>
          <cell r="B1467" t="str">
            <v>MAR</v>
          </cell>
          <cell r="D1467" t="str">
            <v>FC34124</v>
          </cell>
          <cell r="E1467">
            <v>1940993.0428846499</v>
          </cell>
        </row>
        <row r="1468">
          <cell r="A1468">
            <v>2012</v>
          </cell>
          <cell r="B1468" t="str">
            <v>MAR</v>
          </cell>
          <cell r="D1468" t="str">
            <v>FC34113</v>
          </cell>
          <cell r="E1468">
            <v>0</v>
          </cell>
        </row>
        <row r="1469">
          <cell r="A1469">
            <v>2012</v>
          </cell>
          <cell r="B1469" t="str">
            <v>MAR</v>
          </cell>
          <cell r="D1469" t="str">
            <v>FC14112</v>
          </cell>
          <cell r="E1469">
            <v>0</v>
          </cell>
        </row>
        <row r="1470">
          <cell r="A1470">
            <v>2012</v>
          </cell>
          <cell r="B1470" t="str">
            <v>MAR</v>
          </cell>
          <cell r="D1470" t="str">
            <v>FC14124</v>
          </cell>
          <cell r="E1470">
            <v>1978339.14</v>
          </cell>
        </row>
        <row r="1471">
          <cell r="A1471">
            <v>2012</v>
          </cell>
          <cell r="B1471" t="str">
            <v>MAR</v>
          </cell>
          <cell r="D1471" t="str">
            <v>FC34117</v>
          </cell>
          <cell r="E1471">
            <v>201261.87725175</v>
          </cell>
        </row>
        <row r="1472">
          <cell r="A1472">
            <v>2012</v>
          </cell>
          <cell r="B1472" t="str">
            <v>MAR</v>
          </cell>
          <cell r="D1472" t="str">
            <v>EXP4TOT</v>
          </cell>
          <cell r="E1472">
            <v>267195898.10597</v>
          </cell>
        </row>
        <row r="1473">
          <cell r="A1473">
            <v>2012</v>
          </cell>
          <cell r="B1473" t="str">
            <v>MAR</v>
          </cell>
          <cell r="D1473" t="str">
            <v>LIN4LOS</v>
          </cell>
          <cell r="E1473">
            <v>226923.62830601499</v>
          </cell>
        </row>
        <row r="1474">
          <cell r="A1474">
            <v>2012</v>
          </cell>
          <cell r="B1474" t="str">
            <v>MAR</v>
          </cell>
          <cell r="D1474" t="str">
            <v>GLB4BEG</v>
          </cell>
          <cell r="E1474">
            <v>-38851889.004314803</v>
          </cell>
        </row>
        <row r="1475">
          <cell r="A1475">
            <v>2012</v>
          </cell>
          <cell r="B1475" t="str">
            <v>MAR</v>
          </cell>
          <cell r="D1475" t="str">
            <v>O/U4YTD</v>
          </cell>
          <cell r="E1475">
            <v>55446314.905946799</v>
          </cell>
        </row>
        <row r="1476">
          <cell r="A1476">
            <v>2012</v>
          </cell>
          <cell r="B1476" t="str">
            <v>MAR</v>
          </cell>
          <cell r="D1476" t="str">
            <v>TRU4YTD</v>
          </cell>
          <cell r="E1476">
            <v>-8633401</v>
          </cell>
        </row>
        <row r="1477">
          <cell r="A1477">
            <v>2012</v>
          </cell>
          <cell r="B1477" t="str">
            <v>MAR</v>
          </cell>
          <cell r="D1477" t="str">
            <v>1MC4YTD</v>
          </cell>
          <cell r="E1477">
            <v>0</v>
          </cell>
        </row>
        <row r="1478">
          <cell r="A1478">
            <v>2012</v>
          </cell>
          <cell r="B1478" t="str">
            <v>MAR</v>
          </cell>
          <cell r="D1478" t="str">
            <v>2MC4YTD</v>
          </cell>
          <cell r="E1478">
            <v>0</v>
          </cell>
        </row>
        <row r="1479">
          <cell r="A1479">
            <v>2012</v>
          </cell>
          <cell r="B1479" t="str">
            <v>MAR</v>
          </cell>
          <cell r="D1479" t="str">
            <v>3MC4YTD</v>
          </cell>
          <cell r="E1479">
            <v>0</v>
          </cell>
        </row>
        <row r="1480">
          <cell r="A1480">
            <v>2012</v>
          </cell>
          <cell r="B1480" t="str">
            <v>MAR</v>
          </cell>
          <cell r="D1480" t="str">
            <v>INT4YTD</v>
          </cell>
          <cell r="E1480">
            <v>-10159.079836954599</v>
          </cell>
        </row>
        <row r="1481">
          <cell r="A1481">
            <v>2012</v>
          </cell>
          <cell r="B1481" t="str">
            <v>MAR</v>
          </cell>
          <cell r="D1481" t="str">
            <v>RRT9102</v>
          </cell>
          <cell r="E1481">
            <v>404509.64199979702</v>
          </cell>
        </row>
        <row r="1482">
          <cell r="A1482">
            <v>2012</v>
          </cell>
          <cell r="B1482" t="str">
            <v>MAR</v>
          </cell>
          <cell r="D1482" t="str">
            <v>RRD9002</v>
          </cell>
          <cell r="E1482">
            <v>0</v>
          </cell>
        </row>
        <row r="1483">
          <cell r="A1483">
            <v>2012</v>
          </cell>
          <cell r="B1483" t="str">
            <v>MAR</v>
          </cell>
          <cell r="D1483" t="str">
            <v>RRT9103</v>
          </cell>
          <cell r="E1483">
            <v>156469.67792704501</v>
          </cell>
        </row>
        <row r="1484">
          <cell r="A1484">
            <v>2012</v>
          </cell>
          <cell r="B1484" t="str">
            <v>MAR</v>
          </cell>
          <cell r="D1484" t="str">
            <v>RRT9003</v>
          </cell>
          <cell r="E1484">
            <v>422609.177976078</v>
          </cell>
        </row>
        <row r="1485">
          <cell r="A1485">
            <v>2012</v>
          </cell>
          <cell r="B1485" t="str">
            <v>MAR</v>
          </cell>
          <cell r="D1485" t="str">
            <v>RRD9103</v>
          </cell>
          <cell r="E1485">
            <v>0</v>
          </cell>
        </row>
        <row r="1486">
          <cell r="A1486">
            <v>2012</v>
          </cell>
          <cell r="B1486" t="str">
            <v>MAR</v>
          </cell>
          <cell r="D1486" t="str">
            <v>RRD9003</v>
          </cell>
          <cell r="E1486">
            <v>0</v>
          </cell>
        </row>
        <row r="1487">
          <cell r="A1487">
            <v>2012</v>
          </cell>
          <cell r="B1487" t="str">
            <v>MAR</v>
          </cell>
          <cell r="D1487" t="str">
            <v>RRD9102</v>
          </cell>
          <cell r="E1487">
            <v>0</v>
          </cell>
        </row>
        <row r="1488">
          <cell r="A1488">
            <v>2012</v>
          </cell>
          <cell r="B1488" t="str">
            <v>MAR</v>
          </cell>
          <cell r="D1488" t="str">
            <v>RRT9002</v>
          </cell>
          <cell r="E1488">
            <v>1153201.2558898199</v>
          </cell>
        </row>
        <row r="1489">
          <cell r="A1489">
            <v>2012</v>
          </cell>
          <cell r="B1489" t="str">
            <v>MAR</v>
          </cell>
          <cell r="D1489" t="str">
            <v>JUR4FA1</v>
          </cell>
          <cell r="E1489">
            <v>0.98112250000000001</v>
          </cell>
        </row>
        <row r="1490">
          <cell r="A1490">
            <v>2012</v>
          </cell>
          <cell r="B1490" t="str">
            <v>MAR</v>
          </cell>
          <cell r="D1490" t="str">
            <v>TRU4TOT</v>
          </cell>
          <cell r="E1490">
            <v>-51800406</v>
          </cell>
        </row>
        <row r="1491">
          <cell r="A1491">
            <v>2012</v>
          </cell>
          <cell r="B1491" t="str">
            <v>MAR</v>
          </cell>
          <cell r="D1491" t="str">
            <v>2MC4MON</v>
          </cell>
          <cell r="E1491">
            <v>0</v>
          </cell>
        </row>
        <row r="1492">
          <cell r="A1492">
            <v>2012</v>
          </cell>
          <cell r="B1492" t="str">
            <v>MAR</v>
          </cell>
          <cell r="D1492" t="str">
            <v>2MC4TOT</v>
          </cell>
          <cell r="E1492">
            <v>0</v>
          </cell>
        </row>
        <row r="1493">
          <cell r="A1493">
            <v>2012</v>
          </cell>
          <cell r="B1493" t="str">
            <v>MAR</v>
          </cell>
          <cell r="D1493" t="str">
            <v>TRU4MON</v>
          </cell>
          <cell r="E1493">
            <v>-4316700.5</v>
          </cell>
        </row>
        <row r="1494">
          <cell r="A1494">
            <v>2012</v>
          </cell>
          <cell r="B1494" t="str">
            <v>MAR</v>
          </cell>
          <cell r="D1494" t="str">
            <v>1MC4TOT</v>
          </cell>
          <cell r="E1494">
            <v>0</v>
          </cell>
        </row>
        <row r="1495">
          <cell r="A1495">
            <v>2012</v>
          </cell>
          <cell r="B1495" t="str">
            <v>MAR</v>
          </cell>
          <cell r="D1495" t="str">
            <v>1MC4MON</v>
          </cell>
          <cell r="E1495">
            <v>0</v>
          </cell>
        </row>
        <row r="1496">
          <cell r="A1496">
            <v>2012</v>
          </cell>
          <cell r="B1496" t="str">
            <v>MAR</v>
          </cell>
          <cell r="D1496" t="str">
            <v>PIF4MON</v>
          </cell>
          <cell r="E1496">
            <v>-547226.46305999998</v>
          </cell>
        </row>
        <row r="1497">
          <cell r="A1497">
            <v>2012</v>
          </cell>
          <cell r="B1497" t="str">
            <v>MAR</v>
          </cell>
          <cell r="D1497" t="str">
            <v>PIF4GRS</v>
          </cell>
          <cell r="E1497">
            <v>0</v>
          </cell>
        </row>
        <row r="1498">
          <cell r="A1498">
            <v>2012</v>
          </cell>
          <cell r="B1498" t="str">
            <v>MAR</v>
          </cell>
          <cell r="D1498" t="str">
            <v>PIF4NET</v>
          </cell>
          <cell r="E1498">
            <v>-6566717.5567199998</v>
          </cell>
        </row>
        <row r="1499">
          <cell r="A1499">
            <v>2012</v>
          </cell>
          <cell r="B1499" t="str">
            <v>MAR</v>
          </cell>
          <cell r="D1499" t="str">
            <v>PIF4FEE</v>
          </cell>
          <cell r="E1499">
            <v>4731.4432800000004</v>
          </cell>
        </row>
        <row r="1500">
          <cell r="A1500">
            <v>2012</v>
          </cell>
          <cell r="B1500" t="str">
            <v>MAR</v>
          </cell>
          <cell r="D1500" t="str">
            <v>GRT4FEE</v>
          </cell>
          <cell r="E1500">
            <v>0</v>
          </cell>
        </row>
        <row r="1501">
          <cell r="A1501">
            <v>2012</v>
          </cell>
          <cell r="B1501" t="str">
            <v>MAR</v>
          </cell>
          <cell r="D1501" t="str">
            <v>REV4MON</v>
          </cell>
          <cell r="E1501">
            <v>264865644.776728</v>
          </cell>
        </row>
        <row r="1502">
          <cell r="A1502">
            <v>2012</v>
          </cell>
          <cell r="B1502" t="str">
            <v>MAR</v>
          </cell>
          <cell r="D1502" t="str">
            <v>RAF4FEE</v>
          </cell>
          <cell r="E1502">
            <v>194345.22021120001</v>
          </cell>
        </row>
        <row r="1503">
          <cell r="A1503">
            <v>2012</v>
          </cell>
          <cell r="B1503" t="str">
            <v>MAR</v>
          </cell>
          <cell r="D1503" t="str">
            <v>REV4NET</v>
          </cell>
          <cell r="E1503">
            <v>269729571.739788</v>
          </cell>
        </row>
        <row r="1504">
          <cell r="A1504">
            <v>2012</v>
          </cell>
          <cell r="B1504" t="str">
            <v>MAR</v>
          </cell>
          <cell r="D1504" t="str">
            <v>AM54111</v>
          </cell>
          <cell r="E1504">
            <v>0</v>
          </cell>
        </row>
        <row r="1505">
          <cell r="A1505">
            <v>2012</v>
          </cell>
          <cell r="B1505" t="str">
            <v>MAR</v>
          </cell>
          <cell r="D1505" t="str">
            <v>AMC4111</v>
          </cell>
          <cell r="E1505">
            <v>0</v>
          </cell>
        </row>
        <row r="1506">
          <cell r="A1506">
            <v>2012</v>
          </cell>
          <cell r="B1506" t="str">
            <v>MAR</v>
          </cell>
          <cell r="D1506" t="str">
            <v>AM94111</v>
          </cell>
          <cell r="E1506">
            <v>8.3300000000000005E-5</v>
          </cell>
        </row>
        <row r="1507">
          <cell r="A1507">
            <v>2012</v>
          </cell>
          <cell r="B1507" t="str">
            <v>MAR</v>
          </cell>
          <cell r="D1507" t="str">
            <v>AM64111</v>
          </cell>
          <cell r="E1507">
            <v>1.1000000000000001E-3</v>
          </cell>
        </row>
        <row r="1508">
          <cell r="A1508">
            <v>2012</v>
          </cell>
          <cell r="B1508" t="str">
            <v>MAR</v>
          </cell>
          <cell r="D1508" t="str">
            <v>AM74111</v>
          </cell>
          <cell r="E1508">
            <v>8.9999999999999998E-4</v>
          </cell>
        </row>
        <row r="1509">
          <cell r="A1509">
            <v>2012</v>
          </cell>
          <cell r="B1509" t="str">
            <v>MAR</v>
          </cell>
          <cell r="D1509" t="str">
            <v>AM24111</v>
          </cell>
          <cell r="E1509">
            <v>0</v>
          </cell>
        </row>
        <row r="1510">
          <cell r="A1510">
            <v>2012</v>
          </cell>
          <cell r="B1510" t="str">
            <v>MAR</v>
          </cell>
          <cell r="D1510" t="str">
            <v>AMB4111</v>
          </cell>
          <cell r="E1510">
            <v>0.98112250000000001</v>
          </cell>
        </row>
        <row r="1511">
          <cell r="A1511">
            <v>2012</v>
          </cell>
          <cell r="B1511" t="str">
            <v>MAR</v>
          </cell>
          <cell r="D1511" t="str">
            <v>AM34111</v>
          </cell>
          <cell r="E1511">
            <v>0</v>
          </cell>
        </row>
        <row r="1512">
          <cell r="A1512">
            <v>2012</v>
          </cell>
          <cell r="B1512" t="str">
            <v>MAR</v>
          </cell>
          <cell r="D1512" t="str">
            <v>AM84111</v>
          </cell>
          <cell r="E1512">
            <v>1E-3</v>
          </cell>
        </row>
        <row r="1513">
          <cell r="A1513">
            <v>2012</v>
          </cell>
          <cell r="B1513" t="str">
            <v>MAR</v>
          </cell>
          <cell r="D1513" t="str">
            <v>AMA4111</v>
          </cell>
          <cell r="E1513">
            <v>0</v>
          </cell>
        </row>
        <row r="1514">
          <cell r="A1514">
            <v>2012</v>
          </cell>
          <cell r="B1514" t="str">
            <v>MAR</v>
          </cell>
          <cell r="D1514" t="str">
            <v>COE4001</v>
          </cell>
          <cell r="E1514">
            <v>0</v>
          </cell>
        </row>
        <row r="1515">
          <cell r="A1515">
            <v>2012</v>
          </cell>
          <cell r="B1515" t="str">
            <v>MAR</v>
          </cell>
          <cell r="D1515" t="str">
            <v>CIS4001</v>
          </cell>
          <cell r="E1515">
            <v>33369368.789999999</v>
          </cell>
        </row>
        <row r="1516">
          <cell r="A1516">
            <v>2012</v>
          </cell>
          <cell r="B1516" t="str">
            <v>FEB</v>
          </cell>
          <cell r="D1516" t="str">
            <v>FC14122</v>
          </cell>
          <cell r="E1516">
            <v>215999391.84999999</v>
          </cell>
        </row>
        <row r="1517">
          <cell r="A1517">
            <v>2012</v>
          </cell>
          <cell r="B1517" t="str">
            <v>FEB</v>
          </cell>
          <cell r="D1517" t="str">
            <v>FC14124</v>
          </cell>
          <cell r="E1517">
            <v>465870.46</v>
          </cell>
        </row>
        <row r="1518">
          <cell r="A1518">
            <v>2012</v>
          </cell>
          <cell r="B1518" t="str">
            <v>FEB</v>
          </cell>
          <cell r="D1518" t="str">
            <v>FC24152</v>
          </cell>
          <cell r="E1518">
            <v>1</v>
          </cell>
        </row>
        <row r="1519">
          <cell r="A1519">
            <v>2012</v>
          </cell>
          <cell r="B1519" t="str">
            <v>FEB</v>
          </cell>
          <cell r="D1519" t="str">
            <v>FC34112</v>
          </cell>
          <cell r="E1519">
            <v>0</v>
          </cell>
        </row>
        <row r="1520">
          <cell r="A1520">
            <v>2012</v>
          </cell>
          <cell r="B1520" t="str">
            <v>FEB</v>
          </cell>
          <cell r="D1520" t="str">
            <v>FC24122</v>
          </cell>
          <cell r="E1520">
            <v>0.9794737</v>
          </cell>
        </row>
        <row r="1521">
          <cell r="A1521">
            <v>2012</v>
          </cell>
          <cell r="B1521" t="str">
            <v>FEB</v>
          </cell>
          <cell r="D1521" t="str">
            <v>FC34125</v>
          </cell>
          <cell r="E1521">
            <v>0</v>
          </cell>
        </row>
        <row r="1522">
          <cell r="A1522">
            <v>2012</v>
          </cell>
          <cell r="B1522" t="str">
            <v>FEB</v>
          </cell>
          <cell r="D1522" t="str">
            <v>FC14152</v>
          </cell>
          <cell r="E1522">
            <v>0</v>
          </cell>
        </row>
        <row r="1523">
          <cell r="A1523">
            <v>2012</v>
          </cell>
          <cell r="B1523" t="str">
            <v>FEB</v>
          </cell>
          <cell r="D1523" t="str">
            <v>FC24125</v>
          </cell>
          <cell r="E1523">
            <v>0.9794737</v>
          </cell>
        </row>
        <row r="1524">
          <cell r="A1524">
            <v>2012</v>
          </cell>
          <cell r="B1524" t="str">
            <v>FEB</v>
          </cell>
          <cell r="D1524" t="str">
            <v>FC24117</v>
          </cell>
          <cell r="E1524">
            <v>0.9794737</v>
          </cell>
        </row>
        <row r="1525">
          <cell r="A1525">
            <v>2012</v>
          </cell>
          <cell r="B1525" t="str">
            <v>FEB</v>
          </cell>
          <cell r="D1525" t="str">
            <v>FC14115</v>
          </cell>
          <cell r="E1525">
            <v>0</v>
          </cell>
        </row>
        <row r="1526">
          <cell r="A1526">
            <v>2012</v>
          </cell>
          <cell r="B1526" t="str">
            <v>FEB</v>
          </cell>
          <cell r="D1526" t="str">
            <v>FC34116</v>
          </cell>
          <cell r="E1526">
            <v>-2865.793125145</v>
          </cell>
        </row>
        <row r="1527">
          <cell r="A1527">
            <v>2012</v>
          </cell>
          <cell r="B1527" t="str">
            <v>FEB</v>
          </cell>
          <cell r="D1527" t="str">
            <v>FC14127</v>
          </cell>
          <cell r="E1527">
            <v>7690686.5300000003</v>
          </cell>
        </row>
        <row r="1528">
          <cell r="A1528">
            <v>2012</v>
          </cell>
          <cell r="B1528" t="str">
            <v>FEB</v>
          </cell>
          <cell r="D1528" t="str">
            <v>FC34152</v>
          </cell>
          <cell r="E1528">
            <v>0</v>
          </cell>
        </row>
        <row r="1529">
          <cell r="A1529">
            <v>2012</v>
          </cell>
          <cell r="B1529" t="str">
            <v>FEB</v>
          </cell>
          <cell r="D1529" t="str">
            <v>FC34117</v>
          </cell>
          <cell r="E1529">
            <v>10850.149295961</v>
          </cell>
        </row>
        <row r="1530">
          <cell r="A1530">
            <v>2012</v>
          </cell>
          <cell r="B1530" t="str">
            <v>FEB</v>
          </cell>
          <cell r="D1530" t="str">
            <v>FC24112</v>
          </cell>
          <cell r="E1530">
            <v>0.9794737</v>
          </cell>
        </row>
        <row r="1531">
          <cell r="A1531">
            <v>2012</v>
          </cell>
          <cell r="B1531" t="str">
            <v>FEB</v>
          </cell>
          <cell r="D1531" t="str">
            <v>FC24119</v>
          </cell>
          <cell r="E1531">
            <v>0.9794737</v>
          </cell>
        </row>
        <row r="1532">
          <cell r="A1532">
            <v>2012</v>
          </cell>
          <cell r="B1532" t="str">
            <v>FEB</v>
          </cell>
          <cell r="D1532" t="str">
            <v>FC24116</v>
          </cell>
          <cell r="E1532">
            <v>0.9794737</v>
          </cell>
        </row>
        <row r="1533">
          <cell r="A1533">
            <v>2012</v>
          </cell>
          <cell r="B1533" t="str">
            <v>FEB</v>
          </cell>
          <cell r="D1533" t="str">
            <v>FC24115</v>
          </cell>
          <cell r="E1533">
            <v>0.9794737</v>
          </cell>
        </row>
        <row r="1534">
          <cell r="A1534">
            <v>2012</v>
          </cell>
          <cell r="B1534" t="str">
            <v>FEB</v>
          </cell>
          <cell r="D1534" t="str">
            <v>FC14113</v>
          </cell>
          <cell r="E1534">
            <v>0</v>
          </cell>
        </row>
        <row r="1535">
          <cell r="A1535">
            <v>2012</v>
          </cell>
          <cell r="B1535" t="str">
            <v>FEB</v>
          </cell>
          <cell r="D1535" t="str">
            <v>FC34122</v>
          </cell>
          <cell r="E1535">
            <v>211565723.53306901</v>
          </cell>
        </row>
        <row r="1536">
          <cell r="A1536">
            <v>2012</v>
          </cell>
          <cell r="B1536" t="str">
            <v>FEB</v>
          </cell>
          <cell r="D1536" t="str">
            <v>FC24127</v>
          </cell>
          <cell r="E1536">
            <v>0.9794737</v>
          </cell>
        </row>
        <row r="1537">
          <cell r="A1537">
            <v>2012</v>
          </cell>
          <cell r="B1537" t="str">
            <v>FEB</v>
          </cell>
          <cell r="D1537" t="str">
            <v>FC14116</v>
          </cell>
          <cell r="E1537">
            <v>-2925.85</v>
          </cell>
        </row>
        <row r="1538">
          <cell r="A1538">
            <v>2012</v>
          </cell>
          <cell r="B1538" t="str">
            <v>FEB</v>
          </cell>
          <cell r="D1538" t="str">
            <v>FC34127</v>
          </cell>
          <cell r="E1538">
            <v>7532825.1910792599</v>
          </cell>
        </row>
        <row r="1539">
          <cell r="A1539">
            <v>2012</v>
          </cell>
          <cell r="B1539" t="str">
            <v>FEB</v>
          </cell>
          <cell r="D1539" t="str">
            <v>FC24191</v>
          </cell>
          <cell r="E1539">
            <v>0.9794737</v>
          </cell>
        </row>
        <row r="1540">
          <cell r="A1540">
            <v>2012</v>
          </cell>
          <cell r="B1540" t="str">
            <v>FEB</v>
          </cell>
          <cell r="D1540" t="str">
            <v>FC34119</v>
          </cell>
          <cell r="E1540">
            <v>-1214257.84577954</v>
          </cell>
        </row>
        <row r="1541">
          <cell r="A1541">
            <v>2012</v>
          </cell>
          <cell r="B1541" t="str">
            <v>FEB</v>
          </cell>
          <cell r="D1541" t="str">
            <v>FC24120</v>
          </cell>
          <cell r="E1541">
            <v>0.9794737</v>
          </cell>
        </row>
        <row r="1542">
          <cell r="A1542">
            <v>2012</v>
          </cell>
          <cell r="B1542" t="str">
            <v>FEB</v>
          </cell>
          <cell r="D1542" t="str">
            <v>FC24151</v>
          </cell>
          <cell r="E1542">
            <v>1</v>
          </cell>
        </row>
        <row r="1543">
          <cell r="A1543">
            <v>2012</v>
          </cell>
          <cell r="B1543" t="str">
            <v>FEB</v>
          </cell>
          <cell r="D1543" t="str">
            <v>FC24113</v>
          </cell>
          <cell r="E1543">
            <v>0.9794737</v>
          </cell>
        </row>
        <row r="1544">
          <cell r="A1544">
            <v>2012</v>
          </cell>
          <cell r="B1544" t="str">
            <v>FEB</v>
          </cell>
          <cell r="D1544" t="str">
            <v>FC14112</v>
          </cell>
          <cell r="E1544">
            <v>0</v>
          </cell>
        </row>
        <row r="1545">
          <cell r="A1545">
            <v>2012</v>
          </cell>
          <cell r="B1545" t="str">
            <v>FEB</v>
          </cell>
          <cell r="D1545" t="str">
            <v>FC24123</v>
          </cell>
          <cell r="E1545">
            <v>0.9794737</v>
          </cell>
        </row>
        <row r="1546">
          <cell r="A1546">
            <v>2012</v>
          </cell>
          <cell r="B1546" t="str">
            <v>FEB</v>
          </cell>
          <cell r="D1546" t="str">
            <v>FC34113</v>
          </cell>
          <cell r="E1546">
            <v>0</v>
          </cell>
        </row>
        <row r="1547">
          <cell r="A1547">
            <v>2012</v>
          </cell>
          <cell r="B1547" t="str">
            <v>FEB</v>
          </cell>
          <cell r="D1547" t="str">
            <v>FC14128</v>
          </cell>
          <cell r="E1547">
            <v>0</v>
          </cell>
        </row>
        <row r="1548">
          <cell r="A1548">
            <v>2012</v>
          </cell>
          <cell r="B1548" t="str">
            <v>FEB</v>
          </cell>
          <cell r="D1548" t="str">
            <v>FC24124</v>
          </cell>
          <cell r="E1548">
            <v>0.9794737</v>
          </cell>
        </row>
        <row r="1549">
          <cell r="A1549">
            <v>2012</v>
          </cell>
          <cell r="B1549" t="str">
            <v>FEB</v>
          </cell>
          <cell r="D1549" t="str">
            <v>FC24128</v>
          </cell>
          <cell r="E1549">
            <v>0.9794737</v>
          </cell>
        </row>
        <row r="1550">
          <cell r="A1550">
            <v>2012</v>
          </cell>
          <cell r="B1550" t="str">
            <v>FEB</v>
          </cell>
          <cell r="D1550" t="str">
            <v>FC34121</v>
          </cell>
          <cell r="E1550">
            <v>3869119.18417161</v>
          </cell>
        </row>
        <row r="1551">
          <cell r="A1551">
            <v>2012</v>
          </cell>
          <cell r="B1551" t="str">
            <v>FEB</v>
          </cell>
          <cell r="D1551" t="str">
            <v>FC14119</v>
          </cell>
          <cell r="E1551">
            <v>-1239704.3899999999</v>
          </cell>
        </row>
        <row r="1552">
          <cell r="A1552">
            <v>2012</v>
          </cell>
          <cell r="B1552" t="str">
            <v>FEB</v>
          </cell>
          <cell r="D1552" t="str">
            <v>FC34128</v>
          </cell>
          <cell r="E1552">
            <v>0</v>
          </cell>
        </row>
        <row r="1553">
          <cell r="A1553">
            <v>2012</v>
          </cell>
          <cell r="B1553" t="str">
            <v>FEB</v>
          </cell>
          <cell r="D1553" t="str">
            <v>FC14118</v>
          </cell>
          <cell r="E1553">
            <v>-102828.4</v>
          </cell>
        </row>
        <row r="1554">
          <cell r="A1554">
            <v>2012</v>
          </cell>
          <cell r="B1554" t="str">
            <v>FEB</v>
          </cell>
          <cell r="D1554" t="str">
            <v>FC34124</v>
          </cell>
          <cell r="E1554">
            <v>456307.863176902</v>
          </cell>
        </row>
        <row r="1555">
          <cell r="A1555">
            <v>2012</v>
          </cell>
          <cell r="B1555" t="str">
            <v>FEB</v>
          </cell>
          <cell r="D1555" t="str">
            <v>FC14121</v>
          </cell>
          <cell r="E1555">
            <v>3950202.22</v>
          </cell>
        </row>
        <row r="1556">
          <cell r="A1556">
            <v>2012</v>
          </cell>
          <cell r="B1556" t="str">
            <v>FEB</v>
          </cell>
          <cell r="D1556" t="str">
            <v>FC34191</v>
          </cell>
          <cell r="E1556">
            <v>0</v>
          </cell>
        </row>
        <row r="1557">
          <cell r="A1557">
            <v>2012</v>
          </cell>
          <cell r="B1557" t="str">
            <v>FEB</v>
          </cell>
          <cell r="D1557" t="str">
            <v>FC34120</v>
          </cell>
          <cell r="E1557">
            <v>-642592.97691146506</v>
          </cell>
        </row>
        <row r="1558">
          <cell r="A1558">
            <v>2012</v>
          </cell>
          <cell r="B1558" t="str">
            <v>FEB</v>
          </cell>
          <cell r="D1558" t="str">
            <v>FC14123</v>
          </cell>
          <cell r="E1558">
            <v>2629789.7000000002</v>
          </cell>
        </row>
        <row r="1559">
          <cell r="A1559">
            <v>2012</v>
          </cell>
          <cell r="B1559" t="str">
            <v>FEB</v>
          </cell>
          <cell r="D1559" t="str">
            <v>FC24129</v>
          </cell>
          <cell r="E1559">
            <v>0.9794737</v>
          </cell>
        </row>
        <row r="1560">
          <cell r="A1560">
            <v>2012</v>
          </cell>
          <cell r="B1560" t="str">
            <v>FEB</v>
          </cell>
          <cell r="D1560" t="str">
            <v>FC24121</v>
          </cell>
          <cell r="E1560">
            <v>0.9794737</v>
          </cell>
        </row>
        <row r="1561">
          <cell r="A1561">
            <v>2012</v>
          </cell>
          <cell r="B1561" t="str">
            <v>FEB</v>
          </cell>
          <cell r="D1561" t="str">
            <v>FC24114</v>
          </cell>
          <cell r="E1561">
            <v>0.9794737</v>
          </cell>
        </row>
        <row r="1562">
          <cell r="A1562">
            <v>2012</v>
          </cell>
          <cell r="B1562" t="str">
            <v>FEB</v>
          </cell>
          <cell r="D1562" t="str">
            <v>FC34151</v>
          </cell>
          <cell r="E1562">
            <v>0</v>
          </cell>
        </row>
        <row r="1563">
          <cell r="A1563">
            <v>2012</v>
          </cell>
          <cell r="B1563" t="str">
            <v>FEB</v>
          </cell>
          <cell r="D1563" t="str">
            <v>FC34123</v>
          </cell>
          <cell r="E1563">
            <v>2575809.84768089</v>
          </cell>
        </row>
        <row r="1564">
          <cell r="A1564">
            <v>2012</v>
          </cell>
          <cell r="B1564" t="str">
            <v>FEB</v>
          </cell>
          <cell r="D1564" t="str">
            <v>FC14120</v>
          </cell>
          <cell r="E1564">
            <v>-656059.44999999995</v>
          </cell>
        </row>
        <row r="1565">
          <cell r="A1565">
            <v>2012</v>
          </cell>
          <cell r="B1565" t="str">
            <v>FEB</v>
          </cell>
          <cell r="D1565" t="str">
            <v>FC14151</v>
          </cell>
          <cell r="E1565">
            <v>0</v>
          </cell>
        </row>
        <row r="1566">
          <cell r="A1566">
            <v>2012</v>
          </cell>
          <cell r="B1566" t="str">
            <v>FEB</v>
          </cell>
          <cell r="D1566" t="str">
            <v>FC34114</v>
          </cell>
          <cell r="E1566">
            <v>1303826.2296549899</v>
          </cell>
        </row>
        <row r="1567">
          <cell r="A1567">
            <v>2012</v>
          </cell>
          <cell r="B1567" t="str">
            <v>FEB</v>
          </cell>
          <cell r="D1567" t="str">
            <v>FC34118</v>
          </cell>
          <cell r="E1567">
            <v>-100717.71341308</v>
          </cell>
        </row>
        <row r="1568">
          <cell r="A1568">
            <v>2012</v>
          </cell>
          <cell r="B1568" t="str">
            <v>FEB</v>
          </cell>
          <cell r="D1568" t="str">
            <v>FC34129</v>
          </cell>
          <cell r="E1568">
            <v>-617559.80479029904</v>
          </cell>
        </row>
        <row r="1569">
          <cell r="A1569">
            <v>2012</v>
          </cell>
          <cell r="B1569" t="str">
            <v>FEB</v>
          </cell>
          <cell r="D1569" t="str">
            <v>FC14114</v>
          </cell>
          <cell r="E1569">
            <v>1331149.81</v>
          </cell>
        </row>
        <row r="1570">
          <cell r="A1570">
            <v>2012</v>
          </cell>
          <cell r="B1570" t="str">
            <v>FEB</v>
          </cell>
          <cell r="D1570" t="str">
            <v>FC24118</v>
          </cell>
          <cell r="E1570">
            <v>0.9794737</v>
          </cell>
        </row>
        <row r="1571">
          <cell r="A1571">
            <v>2012</v>
          </cell>
          <cell r="B1571" t="str">
            <v>FEB</v>
          </cell>
          <cell r="D1571" t="str">
            <v>FC34115</v>
          </cell>
          <cell r="E1571">
            <v>0</v>
          </cell>
        </row>
        <row r="1572">
          <cell r="A1572">
            <v>2012</v>
          </cell>
          <cell r="B1572" t="str">
            <v>FEB</v>
          </cell>
          <cell r="D1572" t="str">
            <v>FC14191</v>
          </cell>
          <cell r="E1572">
            <v>0</v>
          </cell>
        </row>
        <row r="1573">
          <cell r="A1573">
            <v>2012</v>
          </cell>
          <cell r="B1573" t="str">
            <v>FEB</v>
          </cell>
          <cell r="D1573" t="str">
            <v>FC14129</v>
          </cell>
          <cell r="E1573">
            <v>-630501.67124477099</v>
          </cell>
        </row>
        <row r="1574">
          <cell r="A1574">
            <v>2012</v>
          </cell>
          <cell r="B1574" t="str">
            <v>FEB</v>
          </cell>
          <cell r="D1574" t="str">
            <v>FC14117</v>
          </cell>
          <cell r="E1574">
            <v>11077.53</v>
          </cell>
        </row>
        <row r="1575">
          <cell r="A1575">
            <v>2012</v>
          </cell>
          <cell r="B1575" t="str">
            <v>FEB</v>
          </cell>
          <cell r="D1575" t="str">
            <v>EXP4TOT</v>
          </cell>
          <cell r="E1575">
            <v>224927493.86179301</v>
          </cell>
        </row>
        <row r="1576">
          <cell r="A1576">
            <v>2012</v>
          </cell>
          <cell r="B1576" t="str">
            <v>FEB</v>
          </cell>
          <cell r="D1576" t="str">
            <v>LIN4LOS</v>
          </cell>
          <cell r="E1576">
            <v>191025.99768449299</v>
          </cell>
        </row>
        <row r="1577">
          <cell r="A1577">
            <v>2012</v>
          </cell>
          <cell r="B1577" t="str">
            <v>FEB</v>
          </cell>
          <cell r="D1577" t="str">
            <v>REV4TOT</v>
          </cell>
          <cell r="E1577">
            <v>245973301.704588</v>
          </cell>
        </row>
        <row r="1578">
          <cell r="A1578">
            <v>2012</v>
          </cell>
          <cell r="B1578" t="str">
            <v>FEB</v>
          </cell>
          <cell r="D1578" t="str">
            <v>O/U4MON</v>
          </cell>
          <cell r="E1578">
            <v>21045807.842794001</v>
          </cell>
        </row>
        <row r="1579">
          <cell r="A1579">
            <v>2012</v>
          </cell>
          <cell r="B1579" t="str">
            <v>FEB</v>
          </cell>
          <cell r="D1579" t="str">
            <v>GLE4MON</v>
          </cell>
          <cell r="E1579">
            <v>25357571.940585099</v>
          </cell>
        </row>
        <row r="1580">
          <cell r="A1580">
            <v>2012</v>
          </cell>
          <cell r="B1580" t="str">
            <v>FEB</v>
          </cell>
          <cell r="D1580" t="str">
            <v>RES4PMO</v>
          </cell>
          <cell r="E1580">
            <v>0</v>
          </cell>
        </row>
        <row r="1581">
          <cell r="A1581">
            <v>2012</v>
          </cell>
          <cell r="B1581" t="str">
            <v>FEB</v>
          </cell>
          <cell r="D1581" t="str">
            <v>INT4AMT</v>
          </cell>
          <cell r="E1581">
            <v>-4936.4022089015798</v>
          </cell>
        </row>
        <row r="1582">
          <cell r="A1582">
            <v>2012</v>
          </cell>
          <cell r="B1582" t="str">
            <v>FEB</v>
          </cell>
          <cell r="D1582" t="str">
            <v>TRU4BEG</v>
          </cell>
          <cell r="E1582">
            <v>-64209460.944899999</v>
          </cell>
        </row>
        <row r="1583">
          <cell r="A1583">
            <v>2012</v>
          </cell>
          <cell r="B1583" t="str">
            <v>FEB</v>
          </cell>
          <cell r="D1583" t="str">
            <v>GLB4END</v>
          </cell>
          <cell r="E1583">
            <v>-38851889.004314803</v>
          </cell>
        </row>
        <row r="1584">
          <cell r="A1584">
            <v>2012</v>
          </cell>
          <cell r="B1584" t="str">
            <v>FEB</v>
          </cell>
          <cell r="D1584" t="str">
            <v>INT4MON</v>
          </cell>
          <cell r="E1584">
            <v>9.5799999999999998E-5</v>
          </cell>
        </row>
        <row r="1585">
          <cell r="A1585">
            <v>2012</v>
          </cell>
          <cell r="B1585" t="str">
            <v>FEB</v>
          </cell>
          <cell r="D1585" t="str">
            <v>AVG4AMT</v>
          </cell>
          <cell r="E1585">
            <v>-51528206.773502998</v>
          </cell>
        </row>
        <row r="1586">
          <cell r="A1586">
            <v>2012</v>
          </cell>
          <cell r="B1586" t="str">
            <v>FEB</v>
          </cell>
          <cell r="D1586" t="str">
            <v>INT4YER</v>
          </cell>
          <cell r="E1586">
            <v>1.15E-3</v>
          </cell>
        </row>
        <row r="1587">
          <cell r="A1587">
            <v>2012</v>
          </cell>
          <cell r="B1587" t="str">
            <v>FEB</v>
          </cell>
          <cell r="D1587" t="str">
            <v>ADJ4PRI</v>
          </cell>
          <cell r="E1587">
            <v>0</v>
          </cell>
        </row>
        <row r="1588">
          <cell r="A1588">
            <v>2012</v>
          </cell>
          <cell r="B1588" t="str">
            <v>FEB</v>
          </cell>
          <cell r="D1588" t="str">
            <v>MAN4006</v>
          </cell>
          <cell r="E1588">
            <v>0</v>
          </cell>
        </row>
        <row r="1589">
          <cell r="A1589">
            <v>2012</v>
          </cell>
          <cell r="B1589" t="str">
            <v>FEB</v>
          </cell>
          <cell r="D1589" t="str">
            <v>MAN4007</v>
          </cell>
          <cell r="E1589">
            <v>0</v>
          </cell>
        </row>
        <row r="1590">
          <cell r="A1590">
            <v>2012</v>
          </cell>
          <cell r="B1590" t="str">
            <v>FEB</v>
          </cell>
          <cell r="D1590" t="str">
            <v>MAN4008</v>
          </cell>
          <cell r="E1590">
            <v>0</v>
          </cell>
        </row>
        <row r="1591">
          <cell r="A1591">
            <v>2012</v>
          </cell>
          <cell r="B1591" t="str">
            <v>FEB</v>
          </cell>
          <cell r="D1591" t="str">
            <v>MAN4009</v>
          </cell>
          <cell r="E1591">
            <v>0</v>
          </cell>
        </row>
        <row r="1592">
          <cell r="A1592">
            <v>2012</v>
          </cell>
          <cell r="B1592" t="str">
            <v>FEB</v>
          </cell>
          <cell r="D1592" t="str">
            <v>MAN400B</v>
          </cell>
          <cell r="E1592">
            <v>-51121025</v>
          </cell>
        </row>
        <row r="1593">
          <cell r="A1593">
            <v>2012</v>
          </cell>
          <cell r="B1593" t="str">
            <v>FEB</v>
          </cell>
          <cell r="D1593" t="str">
            <v>MAN400G</v>
          </cell>
          <cell r="E1593">
            <v>-6571449</v>
          </cell>
        </row>
        <row r="1594">
          <cell r="A1594">
            <v>2012</v>
          </cell>
          <cell r="B1594" t="str">
            <v>FEB</v>
          </cell>
          <cell r="D1594" t="str">
            <v>MAN400H</v>
          </cell>
          <cell r="E1594">
            <v>0</v>
          </cell>
        </row>
        <row r="1595">
          <cell r="A1595">
            <v>2012</v>
          </cell>
          <cell r="B1595" t="str">
            <v>FEB</v>
          </cell>
          <cell r="D1595" t="str">
            <v>MAN400R</v>
          </cell>
          <cell r="E1595">
            <v>0</v>
          </cell>
        </row>
        <row r="1596">
          <cell r="A1596">
            <v>2012</v>
          </cell>
          <cell r="B1596" t="str">
            <v>FEB</v>
          </cell>
          <cell r="D1596" t="str">
            <v>MAN400W</v>
          </cell>
          <cell r="E1596">
            <v>0</v>
          </cell>
        </row>
        <row r="1597">
          <cell r="A1597">
            <v>2012</v>
          </cell>
          <cell r="B1597" t="str">
            <v>FEB</v>
          </cell>
          <cell r="D1597" t="str">
            <v>MAN400X</v>
          </cell>
          <cell r="E1597">
            <v>0</v>
          </cell>
        </row>
        <row r="1598">
          <cell r="A1598">
            <v>2012</v>
          </cell>
          <cell r="B1598" t="str">
            <v>FEB</v>
          </cell>
          <cell r="D1598" t="str">
            <v>MAN4019</v>
          </cell>
          <cell r="E1598">
            <v>0</v>
          </cell>
        </row>
        <row r="1599">
          <cell r="A1599">
            <v>2012</v>
          </cell>
          <cell r="B1599" t="str">
            <v>FEB</v>
          </cell>
          <cell r="D1599" t="str">
            <v>MAN4100</v>
          </cell>
          <cell r="E1599">
            <v>0</v>
          </cell>
        </row>
        <row r="1600">
          <cell r="A1600">
            <v>2012</v>
          </cell>
          <cell r="B1600" t="str">
            <v>FEB</v>
          </cell>
          <cell r="D1600" t="str">
            <v>MAN4150</v>
          </cell>
          <cell r="E1600">
            <v>8.4999999999999995E-4</v>
          </cell>
        </row>
        <row r="1601">
          <cell r="A1601">
            <v>2012</v>
          </cell>
          <cell r="B1601" t="str">
            <v>FEB</v>
          </cell>
          <cell r="D1601" t="str">
            <v>XAN4100</v>
          </cell>
          <cell r="E1601">
            <v>1.1000000000000001E-3</v>
          </cell>
        </row>
        <row r="1602">
          <cell r="A1602">
            <v>2012</v>
          </cell>
          <cell r="B1602" t="str">
            <v>FEB</v>
          </cell>
          <cell r="D1602" t="str">
            <v>XAN4200</v>
          </cell>
          <cell r="E1602">
            <v>7.2000000000000005E-4</v>
          </cell>
        </row>
        <row r="1603">
          <cell r="A1603">
            <v>2012</v>
          </cell>
          <cell r="B1603" t="str">
            <v>FEB</v>
          </cell>
          <cell r="D1603" t="str">
            <v>XAN4300</v>
          </cell>
          <cell r="E1603">
            <v>1.9473000000000001E-2</v>
          </cell>
        </row>
        <row r="1604">
          <cell r="A1604">
            <v>2012</v>
          </cell>
          <cell r="B1604" t="str">
            <v>FEB</v>
          </cell>
          <cell r="D1604" t="str">
            <v>XAN4400</v>
          </cell>
          <cell r="E1604">
            <v>4.7018999999999998E-2</v>
          </cell>
        </row>
        <row r="1605">
          <cell r="A1605">
            <v>2012</v>
          </cell>
          <cell r="B1605" t="str">
            <v>FEB</v>
          </cell>
          <cell r="D1605" t="str">
            <v>XAN4500</v>
          </cell>
          <cell r="E1605">
            <v>0.35</v>
          </cell>
        </row>
        <row r="1606">
          <cell r="A1606">
            <v>2012</v>
          </cell>
          <cell r="B1606" t="str">
            <v>FEB</v>
          </cell>
          <cell r="D1606" t="str">
            <v>XAN4600</v>
          </cell>
          <cell r="E1606">
            <v>5.5E-2</v>
          </cell>
        </row>
        <row r="1607">
          <cell r="A1607">
            <v>2012</v>
          </cell>
          <cell r="B1607" t="str">
            <v>FEB</v>
          </cell>
          <cell r="D1607" t="str">
            <v>CIP4001</v>
          </cell>
          <cell r="E1607">
            <v>33369368.789999999</v>
          </cell>
        </row>
        <row r="1608">
          <cell r="A1608">
            <v>2012</v>
          </cell>
          <cell r="B1608" t="str">
            <v>FEB</v>
          </cell>
          <cell r="D1608" t="str">
            <v>XAN4700</v>
          </cell>
          <cell r="E1608">
            <v>1.1999999999999999E-3</v>
          </cell>
        </row>
        <row r="1609">
          <cell r="A1609">
            <v>2012</v>
          </cell>
          <cell r="B1609" t="str">
            <v>FEB</v>
          </cell>
          <cell r="D1609" t="str">
            <v>AM44111</v>
          </cell>
          <cell r="E1609">
            <v>-50</v>
          </cell>
        </row>
        <row r="1610">
          <cell r="A1610">
            <v>2012</v>
          </cell>
          <cell r="B1610" t="str">
            <v>FEB</v>
          </cell>
          <cell r="D1610" t="str">
            <v>AM14111</v>
          </cell>
          <cell r="E1610">
            <v>0</v>
          </cell>
        </row>
        <row r="1611">
          <cell r="A1611">
            <v>2012</v>
          </cell>
          <cell r="B1611" t="str">
            <v>FEB</v>
          </cell>
          <cell r="D1611" t="str">
            <v>CIQ4001</v>
          </cell>
          <cell r="E1611">
            <v>33369368.789999999</v>
          </cell>
        </row>
        <row r="1612">
          <cell r="A1612">
            <v>2012</v>
          </cell>
          <cell r="B1612" t="str">
            <v>FEB</v>
          </cell>
          <cell r="D1612" t="str">
            <v>CIN4001</v>
          </cell>
          <cell r="E1612">
            <v>0</v>
          </cell>
        </row>
        <row r="1613">
          <cell r="A1613">
            <v>2012</v>
          </cell>
          <cell r="B1613" t="str">
            <v>FEB</v>
          </cell>
          <cell r="D1613" t="str">
            <v>GLB4BEG</v>
          </cell>
          <cell r="E1613">
            <v>-64209460.944899999</v>
          </cell>
        </row>
        <row r="1614">
          <cell r="A1614">
            <v>2012</v>
          </cell>
          <cell r="B1614" t="str">
            <v>FEB</v>
          </cell>
          <cell r="D1614" t="str">
            <v>O/U4YTD</v>
          </cell>
          <cell r="E1614">
            <v>34400507.063152798</v>
          </cell>
        </row>
        <row r="1615">
          <cell r="A1615">
            <v>2012</v>
          </cell>
          <cell r="B1615" t="str">
            <v>FEB</v>
          </cell>
          <cell r="D1615" t="str">
            <v>TRU4YTD</v>
          </cell>
          <cell r="E1615">
            <v>-4316700.5</v>
          </cell>
        </row>
        <row r="1616">
          <cell r="A1616">
            <v>2012</v>
          </cell>
          <cell r="B1616" t="str">
            <v>FEB</v>
          </cell>
          <cell r="D1616" t="str">
            <v>1MC4YTD</v>
          </cell>
          <cell r="E1616">
            <v>0</v>
          </cell>
        </row>
        <row r="1617">
          <cell r="A1617">
            <v>2012</v>
          </cell>
          <cell r="B1617" t="str">
            <v>FEB</v>
          </cell>
          <cell r="D1617" t="str">
            <v>2MC4YTD</v>
          </cell>
          <cell r="E1617">
            <v>0</v>
          </cell>
        </row>
        <row r="1618">
          <cell r="A1618">
            <v>2012</v>
          </cell>
          <cell r="B1618" t="str">
            <v>FEB</v>
          </cell>
          <cell r="D1618" t="str">
            <v>3MC4YTD</v>
          </cell>
          <cell r="E1618">
            <v>0</v>
          </cell>
        </row>
        <row r="1619">
          <cell r="A1619">
            <v>2012</v>
          </cell>
          <cell r="B1619" t="str">
            <v>FEB</v>
          </cell>
          <cell r="D1619" t="str">
            <v>INT4YTD</v>
          </cell>
          <cell r="E1619">
            <v>-5222.6776280530203</v>
          </cell>
        </row>
        <row r="1620">
          <cell r="A1620">
            <v>2012</v>
          </cell>
          <cell r="B1620" t="str">
            <v>FEB</v>
          </cell>
          <cell r="D1620" t="str">
            <v>RRT9102</v>
          </cell>
          <cell r="E1620">
            <v>453166.845690049</v>
          </cell>
        </row>
        <row r="1621">
          <cell r="A1621">
            <v>2012</v>
          </cell>
          <cell r="B1621" t="str">
            <v>FEB</v>
          </cell>
          <cell r="D1621" t="str">
            <v>RRD9002</v>
          </cell>
          <cell r="E1621">
            <v>0</v>
          </cell>
        </row>
        <row r="1622">
          <cell r="A1622">
            <v>2012</v>
          </cell>
          <cell r="B1622" t="str">
            <v>FEB</v>
          </cell>
          <cell r="D1622" t="str">
            <v>RRT9103</v>
          </cell>
          <cell r="E1622">
            <v>216070.058527635</v>
          </cell>
        </row>
        <row r="1623">
          <cell r="A1623">
            <v>2012</v>
          </cell>
          <cell r="B1623" t="str">
            <v>FEB</v>
          </cell>
          <cell r="D1623" t="str">
            <v>RRT9003</v>
          </cell>
          <cell r="E1623">
            <v>414431.61271713499</v>
          </cell>
        </row>
        <row r="1624">
          <cell r="A1624">
            <v>2012</v>
          </cell>
          <cell r="B1624" t="str">
            <v>FEB</v>
          </cell>
          <cell r="D1624" t="str">
            <v>RRD9103</v>
          </cell>
          <cell r="E1624">
            <v>0</v>
          </cell>
        </row>
        <row r="1625">
          <cell r="A1625">
            <v>2012</v>
          </cell>
          <cell r="B1625" t="str">
            <v>FEB</v>
          </cell>
          <cell r="D1625" t="str">
            <v>RRD9003</v>
          </cell>
          <cell r="E1625">
            <v>0</v>
          </cell>
        </row>
        <row r="1626">
          <cell r="A1626">
            <v>2012</v>
          </cell>
          <cell r="B1626" t="str">
            <v>FEB</v>
          </cell>
          <cell r="D1626" t="str">
            <v>RRD9102</v>
          </cell>
          <cell r="E1626">
            <v>0</v>
          </cell>
        </row>
        <row r="1627">
          <cell r="A1627">
            <v>2012</v>
          </cell>
          <cell r="B1627" t="str">
            <v>FEB</v>
          </cell>
          <cell r="D1627" t="str">
            <v>RRT9002</v>
          </cell>
          <cell r="E1627">
            <v>1132965.3224160799</v>
          </cell>
        </row>
        <row r="1628">
          <cell r="A1628">
            <v>2012</v>
          </cell>
          <cell r="B1628" t="str">
            <v>FEB</v>
          </cell>
          <cell r="D1628" t="str">
            <v>JUR4FA1</v>
          </cell>
          <cell r="E1628">
            <v>0.9794737</v>
          </cell>
        </row>
        <row r="1629">
          <cell r="A1629">
            <v>2012</v>
          </cell>
          <cell r="B1629" t="str">
            <v>FEB</v>
          </cell>
          <cell r="D1629" t="str">
            <v>TRU4TOT</v>
          </cell>
          <cell r="E1629">
            <v>-51800406</v>
          </cell>
        </row>
        <row r="1630">
          <cell r="A1630">
            <v>2012</v>
          </cell>
          <cell r="B1630" t="str">
            <v>FEB</v>
          </cell>
          <cell r="D1630" t="str">
            <v>2MC4MON</v>
          </cell>
          <cell r="E1630">
            <v>0</v>
          </cell>
        </row>
        <row r="1631">
          <cell r="A1631">
            <v>2012</v>
          </cell>
          <cell r="B1631" t="str">
            <v>FEB</v>
          </cell>
          <cell r="D1631" t="str">
            <v>2MC4TOT</v>
          </cell>
          <cell r="E1631">
            <v>0</v>
          </cell>
        </row>
        <row r="1632">
          <cell r="A1632">
            <v>2012</v>
          </cell>
          <cell r="B1632" t="str">
            <v>FEB</v>
          </cell>
          <cell r="D1632" t="str">
            <v>TRU4MON</v>
          </cell>
          <cell r="E1632">
            <v>-4316700.5</v>
          </cell>
        </row>
        <row r="1633">
          <cell r="A1633">
            <v>2012</v>
          </cell>
          <cell r="B1633" t="str">
            <v>FEB</v>
          </cell>
          <cell r="D1633" t="str">
            <v>1MC4TOT</v>
          </cell>
          <cell r="E1633">
            <v>0</v>
          </cell>
        </row>
        <row r="1634">
          <cell r="A1634">
            <v>2012</v>
          </cell>
          <cell r="B1634" t="str">
            <v>FEB</v>
          </cell>
          <cell r="D1634" t="str">
            <v>1MC4MON</v>
          </cell>
          <cell r="E1634">
            <v>0</v>
          </cell>
        </row>
        <row r="1635">
          <cell r="A1635">
            <v>2012</v>
          </cell>
          <cell r="B1635" t="str">
            <v>FEB</v>
          </cell>
          <cell r="D1635" t="str">
            <v>PIF4MON</v>
          </cell>
          <cell r="E1635">
            <v>-547226.46305999998</v>
          </cell>
        </row>
        <row r="1636">
          <cell r="A1636">
            <v>2012</v>
          </cell>
          <cell r="B1636" t="str">
            <v>FEB</v>
          </cell>
          <cell r="D1636" t="str">
            <v>PIF4GRS</v>
          </cell>
          <cell r="E1636">
            <v>0</v>
          </cell>
        </row>
        <row r="1637">
          <cell r="A1637">
            <v>2012</v>
          </cell>
          <cell r="B1637" t="str">
            <v>FEB</v>
          </cell>
          <cell r="D1637" t="str">
            <v>PIF4NET</v>
          </cell>
          <cell r="E1637">
            <v>-6566717.5567199998</v>
          </cell>
        </row>
        <row r="1638">
          <cell r="A1638">
            <v>2012</v>
          </cell>
          <cell r="B1638" t="str">
            <v>FEB</v>
          </cell>
          <cell r="D1638" t="str">
            <v>PIF4FEE</v>
          </cell>
          <cell r="E1638">
            <v>4731.4432800000004</v>
          </cell>
        </row>
        <row r="1639">
          <cell r="A1639">
            <v>2012</v>
          </cell>
          <cell r="B1639" t="str">
            <v>FEB</v>
          </cell>
          <cell r="D1639" t="str">
            <v>GRT4FEE</v>
          </cell>
          <cell r="E1639">
            <v>0</v>
          </cell>
        </row>
        <row r="1640">
          <cell r="A1640">
            <v>2012</v>
          </cell>
          <cell r="B1640" t="str">
            <v>FEB</v>
          </cell>
          <cell r="D1640" t="str">
            <v>REV4MON</v>
          </cell>
          <cell r="E1640">
            <v>245973301.704588</v>
          </cell>
        </row>
        <row r="1641">
          <cell r="A1641">
            <v>2012</v>
          </cell>
          <cell r="B1641" t="str">
            <v>FEB</v>
          </cell>
          <cell r="D1641" t="str">
            <v>RAF4FEE</v>
          </cell>
          <cell r="E1641">
            <v>180732.932352</v>
          </cell>
        </row>
        <row r="1642">
          <cell r="A1642">
            <v>2012</v>
          </cell>
          <cell r="B1642" t="str">
            <v>FEB</v>
          </cell>
          <cell r="D1642" t="str">
            <v>REV4NET</v>
          </cell>
          <cell r="E1642">
            <v>250837228.66764799</v>
          </cell>
        </row>
        <row r="1643">
          <cell r="A1643">
            <v>2012</v>
          </cell>
          <cell r="B1643" t="str">
            <v>FEB</v>
          </cell>
          <cell r="D1643" t="str">
            <v>AMB4111</v>
          </cell>
          <cell r="E1643">
            <v>0.9794737</v>
          </cell>
        </row>
        <row r="1644">
          <cell r="A1644">
            <v>2012</v>
          </cell>
          <cell r="B1644" t="str">
            <v>FEB</v>
          </cell>
          <cell r="D1644" t="str">
            <v>AMC4111</v>
          </cell>
          <cell r="E1644">
            <v>0</v>
          </cell>
        </row>
        <row r="1645">
          <cell r="A1645">
            <v>2012</v>
          </cell>
          <cell r="B1645" t="str">
            <v>FEB</v>
          </cell>
          <cell r="D1645" t="str">
            <v>AM84111</v>
          </cell>
          <cell r="E1645">
            <v>1.15E-3</v>
          </cell>
        </row>
        <row r="1646">
          <cell r="A1646">
            <v>2012</v>
          </cell>
          <cell r="B1646" t="str">
            <v>FEB</v>
          </cell>
          <cell r="D1646" t="str">
            <v>AM34111</v>
          </cell>
          <cell r="E1646">
            <v>0</v>
          </cell>
        </row>
        <row r="1647">
          <cell r="A1647">
            <v>2012</v>
          </cell>
          <cell r="B1647" t="str">
            <v>FEB</v>
          </cell>
          <cell r="D1647" t="str">
            <v>AM94111</v>
          </cell>
          <cell r="E1647">
            <v>9.5799999999999998E-5</v>
          </cell>
        </row>
        <row r="1648">
          <cell r="A1648">
            <v>2012</v>
          </cell>
          <cell r="B1648" t="str">
            <v>FEB</v>
          </cell>
          <cell r="D1648" t="str">
            <v>AM64111</v>
          </cell>
          <cell r="E1648">
            <v>1.1999999999999999E-3</v>
          </cell>
        </row>
        <row r="1649">
          <cell r="A1649">
            <v>2012</v>
          </cell>
          <cell r="B1649" t="str">
            <v>FEB</v>
          </cell>
          <cell r="D1649" t="str">
            <v>AMA4111</v>
          </cell>
          <cell r="E1649">
            <v>0</v>
          </cell>
        </row>
        <row r="1650">
          <cell r="A1650">
            <v>2012</v>
          </cell>
          <cell r="B1650" t="str">
            <v>FEB</v>
          </cell>
          <cell r="D1650" t="str">
            <v>AM54111</v>
          </cell>
          <cell r="E1650">
            <v>0</v>
          </cell>
        </row>
        <row r="1651">
          <cell r="A1651">
            <v>2012</v>
          </cell>
          <cell r="B1651" t="str">
            <v>FEB</v>
          </cell>
          <cell r="D1651" t="str">
            <v>AM74111</v>
          </cell>
          <cell r="E1651">
            <v>1.1000000000000001E-3</v>
          </cell>
        </row>
        <row r="1652">
          <cell r="A1652">
            <v>2012</v>
          </cell>
          <cell r="B1652" t="str">
            <v>FEB</v>
          </cell>
          <cell r="D1652" t="str">
            <v>AM24111</v>
          </cell>
          <cell r="E1652">
            <v>0</v>
          </cell>
        </row>
        <row r="1653">
          <cell r="A1653">
            <v>2012</v>
          </cell>
          <cell r="B1653" t="str">
            <v>FEB</v>
          </cell>
          <cell r="D1653" t="str">
            <v>COC4001</v>
          </cell>
          <cell r="E1653">
            <v>0</v>
          </cell>
        </row>
        <row r="1654">
          <cell r="A1654">
            <v>2012</v>
          </cell>
          <cell r="B1654" t="str">
            <v>FEB</v>
          </cell>
          <cell r="D1654" t="str">
            <v>CI54001</v>
          </cell>
          <cell r="E1654">
            <v>0</v>
          </cell>
        </row>
        <row r="1655">
          <cell r="A1655">
            <v>2012</v>
          </cell>
          <cell r="B1655" t="str">
            <v>FEB</v>
          </cell>
          <cell r="D1655" t="str">
            <v>CIR4001</v>
          </cell>
          <cell r="E1655">
            <v>33369368.789999999</v>
          </cell>
        </row>
        <row r="1656">
          <cell r="A1656">
            <v>2012</v>
          </cell>
          <cell r="B1656" t="str">
            <v>FEB</v>
          </cell>
          <cell r="D1656" t="str">
            <v>CIS4001</v>
          </cell>
          <cell r="E1656">
            <v>33369368.789999999</v>
          </cell>
        </row>
        <row r="1657">
          <cell r="A1657">
            <v>2012</v>
          </cell>
          <cell r="B1657" t="str">
            <v>FEB</v>
          </cell>
          <cell r="D1657" t="str">
            <v>COE4001</v>
          </cell>
          <cell r="E1657">
            <v>0</v>
          </cell>
        </row>
        <row r="1658">
          <cell r="A1658">
            <v>2012</v>
          </cell>
          <cell r="B1658" t="str">
            <v>FEB</v>
          </cell>
          <cell r="D1658" t="str">
            <v>COA4001</v>
          </cell>
          <cell r="E1658">
            <v>0</v>
          </cell>
        </row>
        <row r="1659">
          <cell r="A1659">
            <v>2012</v>
          </cell>
          <cell r="B1659" t="str">
            <v>FEB</v>
          </cell>
          <cell r="D1659" t="str">
            <v>COD4001</v>
          </cell>
          <cell r="E1659">
            <v>0</v>
          </cell>
        </row>
        <row r="1660">
          <cell r="A1660">
            <v>2012</v>
          </cell>
          <cell r="B1660" t="str">
            <v>FEB</v>
          </cell>
          <cell r="D1660" t="str">
            <v>COB4001</v>
          </cell>
          <cell r="E1660">
            <v>0</v>
          </cell>
        </row>
        <row r="1661">
          <cell r="A1661">
            <v>2012</v>
          </cell>
          <cell r="B1661" t="str">
            <v>FEB</v>
          </cell>
          <cell r="D1661" t="str">
            <v>FC14125</v>
          </cell>
          <cell r="E1661">
            <v>0</v>
          </cell>
        </row>
        <row r="1662">
          <cell r="A1662">
            <v>2012</v>
          </cell>
          <cell r="B1662" t="str">
            <v>FEB</v>
          </cell>
          <cell r="D1662" t="str">
            <v>UCOR.00000320.01.04.04</v>
          </cell>
          <cell r="E1662">
            <v>4584.79</v>
          </cell>
        </row>
        <row r="1663">
          <cell r="A1663">
            <v>2012</v>
          </cell>
          <cell r="B1663" t="str">
            <v>FEB</v>
          </cell>
          <cell r="D1663" t="str">
            <v>UCOR.00000320.01.06.01</v>
          </cell>
          <cell r="E1663">
            <v>2453.13</v>
          </cell>
        </row>
        <row r="1664">
          <cell r="A1664">
            <v>2012</v>
          </cell>
          <cell r="B1664" t="str">
            <v>FEB</v>
          </cell>
          <cell r="D1664" t="str">
            <v>UCOR.00000320.01.06.04</v>
          </cell>
          <cell r="E1664">
            <v>2260.9699999999998</v>
          </cell>
        </row>
        <row r="1665">
          <cell r="A1665">
            <v>2012</v>
          </cell>
          <cell r="B1665" t="str">
            <v>FEB</v>
          </cell>
          <cell r="D1665" t="str">
            <v>UCOR.00000320.01.06.06</v>
          </cell>
          <cell r="E1665">
            <v>25366.16</v>
          </cell>
        </row>
        <row r="1666">
          <cell r="A1666">
            <v>2012</v>
          </cell>
          <cell r="B1666" t="str">
            <v>FEB</v>
          </cell>
          <cell r="D1666" t="str">
            <v>UCOR.00000320.01.06.07</v>
          </cell>
          <cell r="E1666">
            <v>64175.199999999997</v>
          </cell>
        </row>
        <row r="1667">
          <cell r="A1667">
            <v>2012</v>
          </cell>
          <cell r="B1667" t="str">
            <v>FEB</v>
          </cell>
          <cell r="D1667" t="str">
            <v>UCOR.00000320.01.06.09</v>
          </cell>
          <cell r="E1667">
            <v>95092.62</v>
          </cell>
        </row>
        <row r="1668">
          <cell r="A1668">
            <v>2012</v>
          </cell>
          <cell r="B1668" t="str">
            <v>FEB</v>
          </cell>
          <cell r="D1668" t="str">
            <v>UCOR.00000320.01.06.10</v>
          </cell>
          <cell r="E1668">
            <v>97479.84</v>
          </cell>
        </row>
        <row r="1669">
          <cell r="A1669">
            <v>2012</v>
          </cell>
          <cell r="B1669" t="str">
            <v>FEB</v>
          </cell>
          <cell r="D1669" t="str">
            <v>UCOR.00000320.01.06.12</v>
          </cell>
          <cell r="E1669">
            <v>381314.34</v>
          </cell>
        </row>
        <row r="1670">
          <cell r="A1670">
            <v>2012</v>
          </cell>
          <cell r="B1670" t="str">
            <v>FEB</v>
          </cell>
          <cell r="D1670" t="str">
            <v>UCOR.00000320.01.06.13</v>
          </cell>
          <cell r="E1670">
            <v>1406.92</v>
          </cell>
        </row>
        <row r="1671">
          <cell r="A1671">
            <v>2012</v>
          </cell>
          <cell r="B1671" t="str">
            <v>FEB</v>
          </cell>
          <cell r="D1671" t="str">
            <v>UCOR.00000320.01.07.01</v>
          </cell>
          <cell r="E1671">
            <v>1250929.99</v>
          </cell>
        </row>
        <row r="1672">
          <cell r="A1672">
            <v>2012</v>
          </cell>
          <cell r="B1672" t="str">
            <v>FEB</v>
          </cell>
          <cell r="D1672" t="str">
            <v>UCOR.00000320.01.07.02</v>
          </cell>
          <cell r="E1672">
            <v>30491844.239999998</v>
          </cell>
        </row>
        <row r="1673">
          <cell r="A1673">
            <v>2012</v>
          </cell>
          <cell r="B1673" t="str">
            <v>FEB</v>
          </cell>
          <cell r="D1673" t="str">
            <v>UCOR.00000320.01.07.04</v>
          </cell>
          <cell r="E1673">
            <v>12244629.24</v>
          </cell>
        </row>
        <row r="1674">
          <cell r="A1674">
            <v>2012</v>
          </cell>
          <cell r="B1674" t="str">
            <v>FEB</v>
          </cell>
          <cell r="D1674" t="str">
            <v>UCOR.00000320.01.07.05</v>
          </cell>
          <cell r="E1674">
            <v>125437.63</v>
          </cell>
        </row>
        <row r="1675">
          <cell r="A1675">
            <v>2012</v>
          </cell>
          <cell r="B1675" t="str">
            <v>FEB</v>
          </cell>
          <cell r="D1675" t="str">
            <v>UCOR.00000320.01.07.07</v>
          </cell>
          <cell r="E1675">
            <v>556093.35</v>
          </cell>
        </row>
        <row r="1676">
          <cell r="A1676">
            <v>2012</v>
          </cell>
          <cell r="B1676" t="str">
            <v>FEB</v>
          </cell>
          <cell r="D1676" t="str">
            <v>UCOR.00000320.01.07.08</v>
          </cell>
          <cell r="E1676">
            <v>-427.7</v>
          </cell>
        </row>
        <row r="1677">
          <cell r="A1677">
            <v>2012</v>
          </cell>
          <cell r="B1677" t="str">
            <v>FEB</v>
          </cell>
          <cell r="D1677" t="str">
            <v>UCOR.00000320.01.07.11</v>
          </cell>
          <cell r="E1677">
            <v>18182722.850000001</v>
          </cell>
        </row>
        <row r="1678">
          <cell r="A1678">
            <v>2012</v>
          </cell>
          <cell r="B1678" t="str">
            <v>FEB</v>
          </cell>
          <cell r="D1678" t="str">
            <v>UCOR.00000320.01.07.12</v>
          </cell>
          <cell r="E1678">
            <v>18629708.23</v>
          </cell>
        </row>
        <row r="1679">
          <cell r="A1679">
            <v>2012</v>
          </cell>
          <cell r="B1679" t="str">
            <v>FEB</v>
          </cell>
          <cell r="D1679" t="str">
            <v>UCOR.00000320.01.07.13</v>
          </cell>
          <cell r="E1679">
            <v>16693965.52</v>
          </cell>
        </row>
        <row r="1680">
          <cell r="A1680">
            <v>2012</v>
          </cell>
          <cell r="B1680" t="str">
            <v>FEB</v>
          </cell>
          <cell r="D1680" t="str">
            <v>UCOR.00000320.01.07.14</v>
          </cell>
          <cell r="E1680">
            <v>14160105.279999999</v>
          </cell>
        </row>
        <row r="1681">
          <cell r="A1681">
            <v>2012</v>
          </cell>
          <cell r="B1681" t="str">
            <v>FEB</v>
          </cell>
          <cell r="D1681" t="str">
            <v>UCOR.00000320.01.07.15</v>
          </cell>
          <cell r="E1681">
            <v>66309116.689999998</v>
          </cell>
        </row>
        <row r="1682">
          <cell r="A1682">
            <v>2012</v>
          </cell>
          <cell r="B1682" t="str">
            <v>FEB</v>
          </cell>
          <cell r="D1682" t="str">
            <v>UCOR.00000320.01.07.16</v>
          </cell>
          <cell r="E1682">
            <v>767.52</v>
          </cell>
        </row>
        <row r="1683">
          <cell r="A1683">
            <v>2012</v>
          </cell>
          <cell r="B1683" t="str">
            <v>FEB</v>
          </cell>
          <cell r="D1683" t="str">
            <v>UCOR.00000320.01.07.17</v>
          </cell>
          <cell r="E1683">
            <v>26417601.84</v>
          </cell>
        </row>
        <row r="1684">
          <cell r="A1684">
            <v>2012</v>
          </cell>
          <cell r="B1684" t="str">
            <v>FEB</v>
          </cell>
          <cell r="D1684" t="str">
            <v>UCOR.00000323.01.02.01</v>
          </cell>
          <cell r="E1684">
            <v>117777.52</v>
          </cell>
        </row>
        <row r="1685">
          <cell r="A1685">
            <v>2012</v>
          </cell>
          <cell r="B1685" t="str">
            <v>FEB</v>
          </cell>
          <cell r="D1685" t="str">
            <v>UCOR.00000301.01.04.01</v>
          </cell>
          <cell r="E1685">
            <v>229890.3</v>
          </cell>
        </row>
        <row r="1686">
          <cell r="A1686">
            <v>2012</v>
          </cell>
          <cell r="B1686" t="str">
            <v>FEB</v>
          </cell>
          <cell r="D1686" t="str">
            <v>UCOR.00000305.01.08.01</v>
          </cell>
          <cell r="E1686">
            <v>2255069.86</v>
          </cell>
        </row>
        <row r="1687">
          <cell r="A1687">
            <v>2012</v>
          </cell>
          <cell r="B1687" t="str">
            <v>FEB</v>
          </cell>
          <cell r="D1687" t="str">
            <v>UCOR.00000305.01.08.02</v>
          </cell>
          <cell r="E1687">
            <v>144829.54</v>
          </cell>
        </row>
        <row r="1688">
          <cell r="A1688">
            <v>2012</v>
          </cell>
          <cell r="B1688" t="str">
            <v>FEB</v>
          </cell>
          <cell r="D1688" t="str">
            <v>UCOR.00000305.01.09.01</v>
          </cell>
          <cell r="E1688">
            <v>464730.46</v>
          </cell>
        </row>
        <row r="1689">
          <cell r="A1689">
            <v>2012</v>
          </cell>
          <cell r="B1689" t="str">
            <v>FEB</v>
          </cell>
          <cell r="D1689" t="str">
            <v>UCOR.00000305.01.09.02</v>
          </cell>
          <cell r="E1689">
            <v>1140</v>
          </cell>
        </row>
        <row r="1690">
          <cell r="A1690">
            <v>2012</v>
          </cell>
          <cell r="B1690" t="str">
            <v>FEB</v>
          </cell>
          <cell r="D1690" t="str">
            <v>UNUC.00000085.01.01.01</v>
          </cell>
          <cell r="E1690">
            <v>3123825.04</v>
          </cell>
        </row>
        <row r="1691">
          <cell r="A1691">
            <v>2012</v>
          </cell>
          <cell r="B1691" t="str">
            <v>FEB</v>
          </cell>
          <cell r="D1691" t="str">
            <v>UNUC.00000086.01.01.01</v>
          </cell>
          <cell r="E1691">
            <v>1603660.1</v>
          </cell>
        </row>
        <row r="1692">
          <cell r="A1692">
            <v>2012</v>
          </cell>
          <cell r="B1692" t="str">
            <v>FEB</v>
          </cell>
          <cell r="D1692" t="str">
            <v>UNUC.00000087.01.01.01</v>
          </cell>
          <cell r="E1692">
            <v>2963201.39</v>
          </cell>
        </row>
        <row r="1693">
          <cell r="A1693">
            <v>2012</v>
          </cell>
          <cell r="B1693" t="str">
            <v>FEB</v>
          </cell>
          <cell r="D1693" t="str">
            <v>4404840</v>
          </cell>
          <cell r="E1693">
            <v>870834</v>
          </cell>
        </row>
        <row r="1694">
          <cell r="A1694">
            <v>2012</v>
          </cell>
          <cell r="B1694" t="str">
            <v>FEB</v>
          </cell>
          <cell r="D1694" t="str">
            <v>4404940</v>
          </cell>
          <cell r="E1694">
            <v>529300.55000000005</v>
          </cell>
        </row>
        <row r="1695">
          <cell r="A1695">
            <v>2012</v>
          </cell>
          <cell r="B1695" t="str">
            <v>FEB</v>
          </cell>
          <cell r="D1695" t="str">
            <v>4404810</v>
          </cell>
          <cell r="E1695">
            <v>0</v>
          </cell>
        </row>
        <row r="1696">
          <cell r="A1696">
            <v>2012</v>
          </cell>
          <cell r="B1696" t="str">
            <v>FEB</v>
          </cell>
          <cell r="D1696" t="str">
            <v>4404840</v>
          </cell>
          <cell r="E1696">
            <v>-268309.96999999997</v>
          </cell>
        </row>
        <row r="1697">
          <cell r="A1697">
            <v>2012</v>
          </cell>
          <cell r="B1697" t="str">
            <v>FEB</v>
          </cell>
          <cell r="D1697" t="str">
            <v>KWH4000</v>
          </cell>
          <cell r="E1697">
            <v>6965004441</v>
          </cell>
        </row>
        <row r="1698">
          <cell r="A1698">
            <v>2012</v>
          </cell>
          <cell r="B1698" t="str">
            <v>FEB</v>
          </cell>
          <cell r="D1698" t="str">
            <v>KWH4940</v>
          </cell>
          <cell r="E1698">
            <v>55969779</v>
          </cell>
        </row>
        <row r="1699">
          <cell r="A1699">
            <v>2012</v>
          </cell>
          <cell r="B1699" t="str">
            <v>FEB</v>
          </cell>
          <cell r="D1699" t="str">
            <v>4404000</v>
          </cell>
          <cell r="E1699">
            <v>206687990.90000001</v>
          </cell>
        </row>
        <row r="1700">
          <cell r="A1700">
            <v>2012</v>
          </cell>
          <cell r="B1700" t="str">
            <v>FEB</v>
          </cell>
          <cell r="D1700" t="str">
            <v>4404940</v>
          </cell>
          <cell r="E1700">
            <v>0</v>
          </cell>
        </row>
        <row r="1701">
          <cell r="A1701">
            <v>2012</v>
          </cell>
          <cell r="B1701" t="str">
            <v>FEB</v>
          </cell>
          <cell r="D1701" t="str">
            <v>4404000</v>
          </cell>
          <cell r="E1701">
            <v>0</v>
          </cell>
        </row>
        <row r="1702">
          <cell r="A1702">
            <v>2012</v>
          </cell>
          <cell r="B1702" t="str">
            <v>FEB</v>
          </cell>
          <cell r="D1702" t="str">
            <v>4404000</v>
          </cell>
          <cell r="E1702">
            <v>12013386.210000001</v>
          </cell>
        </row>
        <row r="1703">
          <cell r="A1703">
            <v>2012</v>
          </cell>
          <cell r="B1703" t="str">
            <v>FEB</v>
          </cell>
          <cell r="D1703" t="str">
            <v>4404810</v>
          </cell>
          <cell r="E1703">
            <v>209989.8</v>
          </cell>
        </row>
        <row r="1704">
          <cell r="A1704">
            <v>2012</v>
          </cell>
          <cell r="B1704" t="str">
            <v>FEB</v>
          </cell>
          <cell r="D1704" t="str">
            <v>KWH4840</v>
          </cell>
          <cell r="E1704">
            <v>89991825</v>
          </cell>
        </row>
        <row r="1705">
          <cell r="A1705">
            <v>2012</v>
          </cell>
          <cell r="B1705" t="str">
            <v>FEB</v>
          </cell>
          <cell r="D1705" t="str">
            <v>4404810</v>
          </cell>
          <cell r="E1705">
            <v>0</v>
          </cell>
        </row>
        <row r="1706">
          <cell r="A1706">
            <v>2012</v>
          </cell>
          <cell r="B1706" t="str">
            <v>FEB</v>
          </cell>
          <cell r="D1706" t="str">
            <v>4404000</v>
          </cell>
          <cell r="E1706">
            <v>32316584.489999998</v>
          </cell>
        </row>
        <row r="1707">
          <cell r="A1707">
            <v>2012</v>
          </cell>
          <cell r="B1707" t="str">
            <v>FEB</v>
          </cell>
          <cell r="D1707" t="str">
            <v>4404000</v>
          </cell>
          <cell r="E1707">
            <v>0</v>
          </cell>
        </row>
        <row r="1708">
          <cell r="A1708">
            <v>2012</v>
          </cell>
          <cell r="B1708" t="str">
            <v>FEB</v>
          </cell>
          <cell r="D1708" t="str">
            <v>4404840</v>
          </cell>
          <cell r="E1708">
            <v>0</v>
          </cell>
        </row>
        <row r="1709">
          <cell r="A1709">
            <v>2012</v>
          </cell>
          <cell r="B1709" t="str">
            <v>FEB</v>
          </cell>
          <cell r="D1709" t="str">
            <v>4404940</v>
          </cell>
          <cell r="E1709">
            <v>0</v>
          </cell>
        </row>
        <row r="1710">
          <cell r="A1710">
            <v>2012</v>
          </cell>
          <cell r="B1710" t="str">
            <v>FEB</v>
          </cell>
          <cell r="D1710" t="str">
            <v>4404810</v>
          </cell>
          <cell r="E1710">
            <v>-53675.38</v>
          </cell>
        </row>
        <row r="1711">
          <cell r="A1711">
            <v>2012</v>
          </cell>
          <cell r="B1711" t="str">
            <v>FEB</v>
          </cell>
          <cell r="D1711" t="str">
            <v>KWH4810</v>
          </cell>
          <cell r="E1711">
            <v>16110000</v>
          </cell>
        </row>
        <row r="1712">
          <cell r="A1712">
            <v>2012</v>
          </cell>
          <cell r="B1712" t="str">
            <v>FEB</v>
          </cell>
          <cell r="D1712" t="str">
            <v>4404810</v>
          </cell>
          <cell r="E1712">
            <v>441710.1</v>
          </cell>
        </row>
        <row r="1713">
          <cell r="A1713">
            <v>2012</v>
          </cell>
          <cell r="B1713" t="str">
            <v>FEB</v>
          </cell>
          <cell r="D1713" t="str">
            <v>4404840</v>
          </cell>
          <cell r="E1713">
            <v>2189597.06</v>
          </cell>
        </row>
        <row r="1714">
          <cell r="A1714">
            <v>2012</v>
          </cell>
          <cell r="B1714" t="str">
            <v>FEB</v>
          </cell>
          <cell r="D1714" t="str">
            <v>4404940</v>
          </cell>
          <cell r="E1714">
            <v>1374921.55</v>
          </cell>
        </row>
        <row r="1715">
          <cell r="A1715">
            <v>2012</v>
          </cell>
          <cell r="B1715" t="str">
            <v>FEB</v>
          </cell>
          <cell r="D1715" t="str">
            <v>4404840</v>
          </cell>
          <cell r="E1715">
            <v>0</v>
          </cell>
        </row>
        <row r="1716">
          <cell r="A1716">
            <v>2012</v>
          </cell>
          <cell r="B1716" t="str">
            <v>FEB</v>
          </cell>
          <cell r="D1716" t="str">
            <v>4404940</v>
          </cell>
          <cell r="E1716">
            <v>-154269.71</v>
          </cell>
        </row>
        <row r="1717">
          <cell r="A1717">
            <v>2012</v>
          </cell>
          <cell r="B1717" t="str">
            <v>FEB</v>
          </cell>
          <cell r="D1717" t="str">
            <v>CI74001</v>
          </cell>
          <cell r="E1717">
            <v>0</v>
          </cell>
        </row>
        <row r="1718">
          <cell r="A1718">
            <v>2012</v>
          </cell>
          <cell r="B1718" t="str">
            <v>FEB</v>
          </cell>
          <cell r="D1718" t="str">
            <v>CI94001</v>
          </cell>
          <cell r="E1718">
            <v>0</v>
          </cell>
        </row>
        <row r="1719">
          <cell r="A1719">
            <v>2012</v>
          </cell>
          <cell r="B1719" t="str">
            <v>FEB</v>
          </cell>
          <cell r="D1719" t="str">
            <v>CI14001</v>
          </cell>
          <cell r="E1719">
            <v>0</v>
          </cell>
        </row>
        <row r="1720">
          <cell r="A1720">
            <v>2012</v>
          </cell>
          <cell r="B1720" t="str">
            <v>FEB</v>
          </cell>
          <cell r="D1720" t="str">
            <v>CI84001</v>
          </cell>
          <cell r="E1720">
            <v>0</v>
          </cell>
        </row>
        <row r="1721">
          <cell r="A1721">
            <v>2012</v>
          </cell>
          <cell r="B1721" t="str">
            <v>FEB</v>
          </cell>
          <cell r="D1721" t="str">
            <v>CIA4001</v>
          </cell>
          <cell r="E1721">
            <v>0</v>
          </cell>
        </row>
        <row r="1722">
          <cell r="A1722">
            <v>2012</v>
          </cell>
          <cell r="B1722" t="str">
            <v>FEB</v>
          </cell>
          <cell r="D1722" t="str">
            <v>CIB4001</v>
          </cell>
          <cell r="E1722">
            <v>0</v>
          </cell>
        </row>
        <row r="1723">
          <cell r="A1723">
            <v>2012</v>
          </cell>
          <cell r="B1723" t="str">
            <v>FEB</v>
          </cell>
          <cell r="D1723" t="str">
            <v>CIC4001</v>
          </cell>
          <cell r="E1723">
            <v>0</v>
          </cell>
        </row>
        <row r="1724">
          <cell r="A1724">
            <v>2012</v>
          </cell>
          <cell r="B1724" t="str">
            <v>FEB</v>
          </cell>
          <cell r="D1724" t="str">
            <v>MAN4001</v>
          </cell>
          <cell r="E1724">
            <v>-45498494</v>
          </cell>
        </row>
        <row r="1725">
          <cell r="A1725">
            <v>2012</v>
          </cell>
          <cell r="B1725" t="str">
            <v>FEB</v>
          </cell>
          <cell r="D1725" t="str">
            <v>MAN4002</v>
          </cell>
          <cell r="E1725">
            <v>-6301912</v>
          </cell>
        </row>
        <row r="1726">
          <cell r="A1726">
            <v>2012</v>
          </cell>
          <cell r="B1726" t="str">
            <v>FEB</v>
          </cell>
          <cell r="D1726" t="str">
            <v>MAN4003</v>
          </cell>
          <cell r="E1726">
            <v>0</v>
          </cell>
        </row>
        <row r="1727">
          <cell r="A1727">
            <v>2012</v>
          </cell>
          <cell r="B1727" t="str">
            <v>FEB</v>
          </cell>
          <cell r="D1727" t="str">
            <v>MAN4004</v>
          </cell>
          <cell r="E1727">
            <v>0</v>
          </cell>
        </row>
        <row r="1728">
          <cell r="A1728">
            <v>2012</v>
          </cell>
          <cell r="B1728" t="str">
            <v>FEB</v>
          </cell>
          <cell r="D1728" t="str">
            <v>MAN4005</v>
          </cell>
          <cell r="E1728">
            <v>0</v>
          </cell>
        </row>
        <row r="1729">
          <cell r="A1729">
            <v>2012</v>
          </cell>
          <cell r="B1729" t="str">
            <v>JAN</v>
          </cell>
          <cell r="D1729" t="str">
            <v>UCOR.00000320.01.06.04</v>
          </cell>
          <cell r="E1729">
            <v>2622.73</v>
          </cell>
        </row>
        <row r="1730">
          <cell r="A1730">
            <v>2012</v>
          </cell>
          <cell r="B1730" t="str">
            <v>JAN</v>
          </cell>
          <cell r="D1730" t="str">
            <v>UCOR.00000320.01.06.07</v>
          </cell>
          <cell r="E1730">
            <v>17066.63</v>
          </cell>
        </row>
        <row r="1731">
          <cell r="A1731">
            <v>2012</v>
          </cell>
          <cell r="B1731" t="str">
            <v>JAN</v>
          </cell>
          <cell r="D1731" t="str">
            <v>UCOR.00000320.01.06.09</v>
          </cell>
          <cell r="E1731">
            <v>100950.49</v>
          </cell>
        </row>
        <row r="1732">
          <cell r="A1732">
            <v>2012</v>
          </cell>
          <cell r="B1732" t="str">
            <v>JAN</v>
          </cell>
          <cell r="D1732" t="str">
            <v>UCOR.00000320.01.06.10</v>
          </cell>
          <cell r="E1732">
            <v>53639.17</v>
          </cell>
        </row>
        <row r="1733">
          <cell r="A1733">
            <v>2012</v>
          </cell>
          <cell r="B1733" t="str">
            <v>JAN</v>
          </cell>
          <cell r="D1733" t="str">
            <v>UCOR.00000320.01.06.13</v>
          </cell>
          <cell r="E1733">
            <v>2901.77</v>
          </cell>
        </row>
        <row r="1734">
          <cell r="A1734">
            <v>2012</v>
          </cell>
          <cell r="B1734" t="str">
            <v>JAN</v>
          </cell>
          <cell r="D1734" t="str">
            <v>UCOR.00000320.01.07.01</v>
          </cell>
          <cell r="E1734">
            <v>804991.73</v>
          </cell>
        </row>
        <row r="1735">
          <cell r="A1735">
            <v>2012</v>
          </cell>
          <cell r="B1735" t="str">
            <v>JAN</v>
          </cell>
          <cell r="D1735" t="str">
            <v>UCOR.00000320.01.07.02</v>
          </cell>
          <cell r="E1735">
            <v>30540660.559999999</v>
          </cell>
        </row>
        <row r="1736">
          <cell r="A1736">
            <v>2012</v>
          </cell>
          <cell r="B1736" t="str">
            <v>JAN</v>
          </cell>
          <cell r="D1736" t="str">
            <v>UCOR.00000320.01.07.04</v>
          </cell>
          <cell r="E1736">
            <v>14221149.300000001</v>
          </cell>
        </row>
        <row r="1737">
          <cell r="A1737">
            <v>2012</v>
          </cell>
          <cell r="B1737" t="str">
            <v>JAN</v>
          </cell>
          <cell r="D1737" t="str">
            <v>UCOR.00000320.01.07.05</v>
          </cell>
          <cell r="E1737">
            <v>4401.38</v>
          </cell>
        </row>
        <row r="1738">
          <cell r="A1738">
            <v>2012</v>
          </cell>
          <cell r="B1738" t="str">
            <v>JAN</v>
          </cell>
          <cell r="D1738" t="str">
            <v>UCOR.00000320.01.07.07</v>
          </cell>
          <cell r="E1738">
            <v>23884.13</v>
          </cell>
        </row>
        <row r="1739">
          <cell r="A1739">
            <v>2012</v>
          </cell>
          <cell r="B1739" t="str">
            <v>JAN</v>
          </cell>
          <cell r="D1739" t="str">
            <v>UCOR.00000320.01.07.09</v>
          </cell>
          <cell r="E1739">
            <v>-555.64</v>
          </cell>
        </row>
        <row r="1740">
          <cell r="A1740">
            <v>2012</v>
          </cell>
          <cell r="B1740" t="str">
            <v>JAN</v>
          </cell>
          <cell r="D1740" t="str">
            <v>UCOR.00000320.01.07.11</v>
          </cell>
          <cell r="E1740">
            <v>19506181.440000001</v>
          </cell>
        </row>
        <row r="1741">
          <cell r="A1741">
            <v>2012</v>
          </cell>
          <cell r="B1741" t="str">
            <v>JAN</v>
          </cell>
          <cell r="D1741" t="str">
            <v>UCOR.00000320.01.07.12</v>
          </cell>
          <cell r="E1741">
            <v>17384073.219999999</v>
          </cell>
        </row>
        <row r="1742">
          <cell r="A1742">
            <v>2012</v>
          </cell>
          <cell r="B1742" t="str">
            <v>JAN</v>
          </cell>
          <cell r="D1742" t="str">
            <v>UCOR.00000320.01.07.13</v>
          </cell>
          <cell r="E1742">
            <v>19343155.280000001</v>
          </cell>
        </row>
        <row r="1743">
          <cell r="A1743">
            <v>2012</v>
          </cell>
          <cell r="B1743" t="str">
            <v>JAN</v>
          </cell>
          <cell r="D1743" t="str">
            <v>UCOR.00000320.01.07.14</v>
          </cell>
          <cell r="E1743">
            <v>12219570.029999999</v>
          </cell>
        </row>
        <row r="1744">
          <cell r="A1744">
            <v>2012</v>
          </cell>
          <cell r="B1744" t="str">
            <v>JAN</v>
          </cell>
          <cell r="D1744" t="str">
            <v>UCOR.00000320.01.07.15</v>
          </cell>
          <cell r="E1744">
            <v>75301759.840000004</v>
          </cell>
        </row>
        <row r="1745">
          <cell r="A1745">
            <v>2012</v>
          </cell>
          <cell r="B1745" t="str">
            <v>JAN</v>
          </cell>
          <cell r="D1745" t="str">
            <v>UNUC.00000580.01.01.01</v>
          </cell>
          <cell r="E1745">
            <v>-1693.13</v>
          </cell>
        </row>
        <row r="1746">
          <cell r="A1746">
            <v>2012</v>
          </cell>
          <cell r="B1746" t="str">
            <v>JAN</v>
          </cell>
          <cell r="D1746" t="str">
            <v>UNUC.00000581.01.01.01</v>
          </cell>
          <cell r="E1746">
            <v>528138.56000000006</v>
          </cell>
        </row>
        <row r="1747">
          <cell r="A1747">
            <v>2012</v>
          </cell>
          <cell r="B1747" t="str">
            <v>JAN</v>
          </cell>
          <cell r="D1747" t="str">
            <v>UNUC.00000582.01.01.01</v>
          </cell>
          <cell r="E1747">
            <v>503498.03</v>
          </cell>
        </row>
        <row r="1748">
          <cell r="A1748">
            <v>2012</v>
          </cell>
          <cell r="B1748" t="str">
            <v>JAN</v>
          </cell>
          <cell r="D1748" t="str">
            <v>UNUC.00000583.01.01.01</v>
          </cell>
          <cell r="E1748">
            <v>503627.65</v>
          </cell>
        </row>
        <row r="1749">
          <cell r="A1749">
            <v>2012</v>
          </cell>
          <cell r="B1749" t="str">
            <v>JAN</v>
          </cell>
          <cell r="D1749" t="str">
            <v>6350000933</v>
          </cell>
          <cell r="E1749">
            <v>31470.47</v>
          </cell>
        </row>
        <row r="1750">
          <cell r="A1750">
            <v>2012</v>
          </cell>
          <cell r="B1750" t="str">
            <v>JAN</v>
          </cell>
          <cell r="D1750" t="str">
            <v>6350000934</v>
          </cell>
          <cell r="E1750">
            <v>-12517.06</v>
          </cell>
        </row>
        <row r="1751">
          <cell r="A1751">
            <v>2012</v>
          </cell>
          <cell r="B1751" t="str">
            <v>JAN</v>
          </cell>
          <cell r="D1751" t="str">
            <v>6350000935</v>
          </cell>
          <cell r="E1751">
            <v>865.52</v>
          </cell>
        </row>
        <row r="1752">
          <cell r="A1752">
            <v>2012</v>
          </cell>
          <cell r="B1752" t="str">
            <v>JAN</v>
          </cell>
          <cell r="D1752" t="str">
            <v>UCOR.00000321.01.01.02</v>
          </cell>
          <cell r="E1752">
            <v>-2736.78</v>
          </cell>
        </row>
        <row r="1753">
          <cell r="A1753">
            <v>2012</v>
          </cell>
          <cell r="B1753" t="str">
            <v>JAN</v>
          </cell>
          <cell r="D1753" t="str">
            <v>UCOR.00000321.01.01.07</v>
          </cell>
          <cell r="E1753">
            <v>-38878.83</v>
          </cell>
        </row>
        <row r="1754">
          <cell r="A1754">
            <v>2012</v>
          </cell>
          <cell r="B1754" t="str">
            <v>JAN</v>
          </cell>
          <cell r="D1754" t="str">
            <v>UCOR.00000321.01.01.09</v>
          </cell>
          <cell r="E1754">
            <v>20689.07</v>
          </cell>
        </row>
        <row r="1755">
          <cell r="A1755">
            <v>2012</v>
          </cell>
          <cell r="B1755" t="str">
            <v>JAN</v>
          </cell>
          <cell r="D1755" t="str">
            <v>UCOR.00000321.01.01.10</v>
          </cell>
          <cell r="E1755">
            <v>128746.64</v>
          </cell>
        </row>
        <row r="1756">
          <cell r="A1756">
            <v>2012</v>
          </cell>
          <cell r="B1756" t="str">
            <v>JAN</v>
          </cell>
          <cell r="D1756" t="str">
            <v>UCOR.00000321.01.01.12</v>
          </cell>
          <cell r="E1756">
            <v>-88.96</v>
          </cell>
        </row>
        <row r="1757">
          <cell r="A1757">
            <v>2012</v>
          </cell>
          <cell r="B1757" t="str">
            <v>JAN</v>
          </cell>
          <cell r="D1757" t="str">
            <v>UCOR.00000321.01.03.02</v>
          </cell>
          <cell r="E1757">
            <v>878</v>
          </cell>
        </row>
        <row r="1758">
          <cell r="A1758">
            <v>2012</v>
          </cell>
          <cell r="B1758" t="str">
            <v>JAN</v>
          </cell>
          <cell r="D1758" t="str">
            <v>UCOR.00000321.01.03.03</v>
          </cell>
          <cell r="E1758">
            <v>-2622.73</v>
          </cell>
        </row>
        <row r="1759">
          <cell r="A1759">
            <v>2012</v>
          </cell>
          <cell r="B1759" t="str">
            <v>JAN</v>
          </cell>
          <cell r="D1759" t="str">
            <v>UCOR.00000321.01.03.04</v>
          </cell>
          <cell r="E1759">
            <v>-124609.78</v>
          </cell>
        </row>
        <row r="1760">
          <cell r="A1760">
            <v>2012</v>
          </cell>
          <cell r="B1760" t="str">
            <v>JAN</v>
          </cell>
          <cell r="D1760" t="str">
            <v>UCOR.00000321.01.03.05</v>
          </cell>
          <cell r="E1760">
            <v>87.93</v>
          </cell>
        </row>
        <row r="1761">
          <cell r="A1761">
            <v>2012</v>
          </cell>
          <cell r="B1761" t="str">
            <v>JAN</v>
          </cell>
          <cell r="D1761" t="str">
            <v>UCOR.00000321.01.03.06</v>
          </cell>
          <cell r="E1761">
            <v>-21576.46</v>
          </cell>
        </row>
        <row r="1762">
          <cell r="A1762">
            <v>2012</v>
          </cell>
          <cell r="B1762" t="str">
            <v>JAN</v>
          </cell>
          <cell r="D1762" t="str">
            <v>UCOR.00000321.01.03.07</v>
          </cell>
          <cell r="E1762">
            <v>-20506.12</v>
          </cell>
        </row>
        <row r="1763">
          <cell r="A1763">
            <v>2012</v>
          </cell>
          <cell r="B1763" t="str">
            <v>FEB</v>
          </cell>
          <cell r="D1763" t="str">
            <v>UNUC.00000581.01.01.01</v>
          </cell>
          <cell r="E1763">
            <v>495510.02</v>
          </cell>
        </row>
        <row r="1764">
          <cell r="A1764">
            <v>2012</v>
          </cell>
          <cell r="B1764" t="str">
            <v>FEB</v>
          </cell>
          <cell r="D1764" t="str">
            <v>UNUC.00000582.01.01.01</v>
          </cell>
          <cell r="E1764">
            <v>366861.3</v>
          </cell>
        </row>
        <row r="1765">
          <cell r="A1765">
            <v>2012</v>
          </cell>
          <cell r="B1765" t="str">
            <v>FEB</v>
          </cell>
          <cell r="D1765" t="str">
            <v>UNUC.00000583.01.01.01</v>
          </cell>
          <cell r="E1765">
            <v>468778.49</v>
          </cell>
        </row>
        <row r="1766">
          <cell r="A1766">
            <v>2012</v>
          </cell>
          <cell r="B1766" t="str">
            <v>FEB</v>
          </cell>
          <cell r="D1766" t="str">
            <v>6350000933</v>
          </cell>
          <cell r="E1766">
            <v>8568.3799999999992</v>
          </cell>
        </row>
        <row r="1767">
          <cell r="A1767">
            <v>2012</v>
          </cell>
          <cell r="B1767" t="str">
            <v>FEB</v>
          </cell>
          <cell r="D1767" t="str">
            <v>6350000934</v>
          </cell>
          <cell r="E1767">
            <v>-12419</v>
          </cell>
        </row>
        <row r="1768">
          <cell r="A1768">
            <v>2012</v>
          </cell>
          <cell r="B1768" t="str">
            <v>FEB</v>
          </cell>
          <cell r="D1768" t="str">
            <v>6350000935</v>
          </cell>
          <cell r="E1768">
            <v>924.77</v>
          </cell>
        </row>
        <row r="1769">
          <cell r="A1769">
            <v>2012</v>
          </cell>
          <cell r="B1769" t="str">
            <v>FEB</v>
          </cell>
          <cell r="D1769" t="str">
            <v>UCOR.00000321.01.01.02</v>
          </cell>
          <cell r="E1769">
            <v>1164.55</v>
          </cell>
        </row>
        <row r="1770">
          <cell r="A1770">
            <v>2012</v>
          </cell>
          <cell r="B1770" t="str">
            <v>FEB</v>
          </cell>
          <cell r="D1770" t="str">
            <v>UCOR.00000321.01.01.07</v>
          </cell>
          <cell r="E1770">
            <v>-17004.5</v>
          </cell>
        </row>
        <row r="1771">
          <cell r="A1771">
            <v>2012</v>
          </cell>
          <cell r="B1771" t="str">
            <v>FEB</v>
          </cell>
          <cell r="D1771" t="str">
            <v>UCOR.00000321.01.01.09</v>
          </cell>
          <cell r="E1771">
            <v>-74684.42</v>
          </cell>
        </row>
        <row r="1772">
          <cell r="A1772">
            <v>2012</v>
          </cell>
          <cell r="B1772" t="str">
            <v>FEB</v>
          </cell>
          <cell r="D1772" t="str">
            <v>UCOR.00000321.01.01.10</v>
          </cell>
          <cell r="E1772">
            <v>212448.46</v>
          </cell>
        </row>
        <row r="1773">
          <cell r="A1773">
            <v>2012</v>
          </cell>
          <cell r="B1773" t="str">
            <v>FEB</v>
          </cell>
          <cell r="D1773" t="str">
            <v>UCOR.00000321.01.01.12</v>
          </cell>
          <cell r="E1773">
            <v>-78455.78</v>
          </cell>
        </row>
        <row r="1774">
          <cell r="A1774">
            <v>2012</v>
          </cell>
          <cell r="B1774" t="str">
            <v>FEB</v>
          </cell>
          <cell r="D1774" t="str">
            <v>UCOR.00000321.01.03.02</v>
          </cell>
          <cell r="E1774">
            <v>8011.73</v>
          </cell>
        </row>
        <row r="1775">
          <cell r="A1775">
            <v>2012</v>
          </cell>
          <cell r="B1775" t="str">
            <v>FEB</v>
          </cell>
          <cell r="D1775" t="str">
            <v>UCOR.00000321.01.03.03</v>
          </cell>
          <cell r="E1775">
            <v>-994.83</v>
          </cell>
        </row>
        <row r="1776">
          <cell r="A1776">
            <v>2012</v>
          </cell>
          <cell r="B1776" t="str">
            <v>FEB</v>
          </cell>
          <cell r="D1776" t="str">
            <v>UCOR.00000321.01.03.04</v>
          </cell>
          <cell r="E1776">
            <v>-16832.84</v>
          </cell>
        </row>
        <row r="1777">
          <cell r="A1777">
            <v>2012</v>
          </cell>
          <cell r="B1777" t="str">
            <v>FEB</v>
          </cell>
          <cell r="D1777" t="str">
            <v>UCOR.00000321.01.03.06</v>
          </cell>
          <cell r="E1777">
            <v>-14254.13</v>
          </cell>
        </row>
        <row r="1778">
          <cell r="A1778">
            <v>2012</v>
          </cell>
          <cell r="B1778" t="str">
            <v>FEB</v>
          </cell>
          <cell r="D1778" t="str">
            <v>UCOR.00000321.01.03.07</v>
          </cell>
          <cell r="E1778">
            <v>-13030.98</v>
          </cell>
        </row>
        <row r="1779">
          <cell r="A1779">
            <v>2012</v>
          </cell>
          <cell r="B1779" t="str">
            <v>FEB</v>
          </cell>
          <cell r="D1779" t="str">
            <v>UCOR.00000321.01.03.09</v>
          </cell>
          <cell r="E1779">
            <v>5276.37</v>
          </cell>
        </row>
        <row r="1780">
          <cell r="A1780">
            <v>2012</v>
          </cell>
          <cell r="B1780" t="str">
            <v>FEB</v>
          </cell>
          <cell r="D1780" t="str">
            <v>UCOR.00000321.01.03.10</v>
          </cell>
          <cell r="E1780">
            <v>-566.1</v>
          </cell>
        </row>
        <row r="1781">
          <cell r="A1781">
            <v>2012</v>
          </cell>
          <cell r="B1781" t="str">
            <v>FEB</v>
          </cell>
          <cell r="D1781" t="str">
            <v>UCOR.00000322.01.01.07</v>
          </cell>
          <cell r="E1781">
            <v>-102828.4</v>
          </cell>
        </row>
        <row r="1782">
          <cell r="A1782">
            <v>2012</v>
          </cell>
          <cell r="B1782" t="str">
            <v>FEB</v>
          </cell>
          <cell r="D1782" t="str">
            <v>6350000864</v>
          </cell>
          <cell r="E1782">
            <v>-1239704.3899999999</v>
          </cell>
        </row>
        <row r="1783">
          <cell r="A1783">
            <v>2012</v>
          </cell>
          <cell r="B1783" t="str">
            <v>FEB</v>
          </cell>
          <cell r="D1783" t="str">
            <v>6350000865</v>
          </cell>
          <cell r="E1783">
            <v>-656059.44999999995</v>
          </cell>
        </row>
        <row r="1784">
          <cell r="A1784">
            <v>2012</v>
          </cell>
          <cell r="B1784" t="str">
            <v>FEB</v>
          </cell>
          <cell r="D1784" t="str">
            <v>UCOR.00000301.01.02.01</v>
          </cell>
          <cell r="E1784">
            <v>3950202.22</v>
          </cell>
        </row>
        <row r="1785">
          <cell r="A1785">
            <v>2012</v>
          </cell>
          <cell r="B1785" t="str">
            <v>FEB</v>
          </cell>
          <cell r="D1785" t="str">
            <v>UCOR.00000320.01.01.03</v>
          </cell>
          <cell r="E1785">
            <v>2136.8000000000002</v>
          </cell>
        </row>
        <row r="1786">
          <cell r="A1786">
            <v>2012</v>
          </cell>
          <cell r="B1786" t="str">
            <v>FEB</v>
          </cell>
          <cell r="D1786" t="str">
            <v>UCOR.00000320.01.01.07</v>
          </cell>
          <cell r="E1786">
            <v>17084.330000000002</v>
          </cell>
        </row>
        <row r="1787">
          <cell r="A1787">
            <v>2012</v>
          </cell>
          <cell r="B1787" t="str">
            <v>FEB</v>
          </cell>
          <cell r="D1787" t="str">
            <v>UCOR.00000320.01.01.09</v>
          </cell>
          <cell r="E1787">
            <v>394.8</v>
          </cell>
        </row>
        <row r="1788">
          <cell r="A1788">
            <v>2012</v>
          </cell>
          <cell r="B1788" t="str">
            <v>FEB</v>
          </cell>
          <cell r="D1788" t="str">
            <v>UCOR.00000320.01.02.07</v>
          </cell>
          <cell r="E1788">
            <v>412532.04</v>
          </cell>
        </row>
        <row r="1789">
          <cell r="A1789">
            <v>2012</v>
          </cell>
          <cell r="B1789" t="str">
            <v>FEB</v>
          </cell>
          <cell r="D1789" t="str">
            <v>UCOR.00000320.01.02.08</v>
          </cell>
          <cell r="E1789">
            <v>30104.03</v>
          </cell>
        </row>
        <row r="1790">
          <cell r="A1790">
            <v>2012</v>
          </cell>
          <cell r="B1790" t="str">
            <v>FEB</v>
          </cell>
          <cell r="D1790" t="str">
            <v>UCOR.00000320.01.02.09</v>
          </cell>
          <cell r="E1790">
            <v>824983.82</v>
          </cell>
        </row>
        <row r="1791">
          <cell r="A1791">
            <v>2012</v>
          </cell>
          <cell r="B1791" t="str">
            <v>FEB</v>
          </cell>
          <cell r="D1791" t="str">
            <v>UCOR.00000320.01.02.10</v>
          </cell>
          <cell r="E1791">
            <v>33057.360000000001</v>
          </cell>
        </row>
        <row r="1792">
          <cell r="A1792">
            <v>2012</v>
          </cell>
          <cell r="B1792" t="str">
            <v>FEB</v>
          </cell>
          <cell r="D1792" t="str">
            <v>UCOR.00000320.01.03.01</v>
          </cell>
          <cell r="E1792">
            <v>2409039.44</v>
          </cell>
        </row>
        <row r="1793">
          <cell r="A1793">
            <v>2012</v>
          </cell>
          <cell r="B1793" t="str">
            <v>FEB</v>
          </cell>
          <cell r="D1793" t="str">
            <v>UCOR.00000320.01.03.02</v>
          </cell>
          <cell r="E1793">
            <v>6415653.0599999996</v>
          </cell>
        </row>
        <row r="1794">
          <cell r="A1794">
            <v>2012</v>
          </cell>
          <cell r="B1794" t="str">
            <v>JAN</v>
          </cell>
          <cell r="D1794" t="str">
            <v>RRT9002</v>
          </cell>
          <cell r="E1794">
            <v>1254801.2863435301</v>
          </cell>
        </row>
        <row r="1795">
          <cell r="A1795">
            <v>2012</v>
          </cell>
          <cell r="B1795" t="str">
            <v>JAN</v>
          </cell>
          <cell r="D1795" t="str">
            <v>JUR4FA1</v>
          </cell>
          <cell r="E1795">
            <v>0.98224920000000004</v>
          </cell>
        </row>
        <row r="1796">
          <cell r="A1796">
            <v>2012</v>
          </cell>
          <cell r="B1796" t="str">
            <v>JAN</v>
          </cell>
          <cell r="D1796" t="str">
            <v>TRU4TOT</v>
          </cell>
          <cell r="E1796">
            <v>-51800406</v>
          </cell>
        </row>
        <row r="1797">
          <cell r="A1797">
            <v>2012</v>
          </cell>
          <cell r="B1797" t="str">
            <v>JAN</v>
          </cell>
          <cell r="D1797" t="str">
            <v>2MC4MON</v>
          </cell>
          <cell r="E1797">
            <v>0</v>
          </cell>
        </row>
        <row r="1798">
          <cell r="A1798">
            <v>2012</v>
          </cell>
          <cell r="B1798" t="str">
            <v>JAN</v>
          </cell>
          <cell r="D1798" t="str">
            <v>2MC4TOT</v>
          </cell>
          <cell r="E1798">
            <v>0</v>
          </cell>
        </row>
        <row r="1799">
          <cell r="A1799">
            <v>2012</v>
          </cell>
          <cell r="B1799" t="str">
            <v>JAN</v>
          </cell>
          <cell r="D1799" t="str">
            <v>TRU4MON</v>
          </cell>
          <cell r="E1799">
            <v>-4316700.5</v>
          </cell>
        </row>
        <row r="1800">
          <cell r="A1800">
            <v>2012</v>
          </cell>
          <cell r="B1800" t="str">
            <v>JAN</v>
          </cell>
          <cell r="D1800" t="str">
            <v>1MC4TOT</v>
          </cell>
          <cell r="E1800">
            <v>0</v>
          </cell>
        </row>
        <row r="1801">
          <cell r="A1801">
            <v>2012</v>
          </cell>
          <cell r="B1801" t="str">
            <v>JAN</v>
          </cell>
          <cell r="D1801" t="str">
            <v>1MC4MON</v>
          </cell>
          <cell r="E1801">
            <v>0</v>
          </cell>
        </row>
        <row r="1802">
          <cell r="A1802">
            <v>2012</v>
          </cell>
          <cell r="B1802" t="str">
            <v>JAN</v>
          </cell>
          <cell r="D1802" t="str">
            <v>PIF4MON</v>
          </cell>
          <cell r="E1802">
            <v>-547226.46305999998</v>
          </cell>
        </row>
        <row r="1803">
          <cell r="A1803">
            <v>2012</v>
          </cell>
          <cell r="B1803" t="str">
            <v>JAN</v>
          </cell>
          <cell r="D1803" t="str">
            <v>PIF4GRS</v>
          </cell>
          <cell r="E1803">
            <v>0</v>
          </cell>
        </row>
        <row r="1804">
          <cell r="A1804">
            <v>2012</v>
          </cell>
          <cell r="B1804" t="str">
            <v>JAN</v>
          </cell>
          <cell r="D1804" t="str">
            <v>PIF4NET</v>
          </cell>
          <cell r="E1804">
            <v>-6566717.5567199998</v>
          </cell>
        </row>
        <row r="1805">
          <cell r="A1805">
            <v>2012</v>
          </cell>
          <cell r="B1805" t="str">
            <v>JAN</v>
          </cell>
          <cell r="D1805" t="str">
            <v>PIF4FEE</v>
          </cell>
          <cell r="E1805">
            <v>4731.4432800000004</v>
          </cell>
        </row>
        <row r="1806">
          <cell r="A1806">
            <v>2012</v>
          </cell>
          <cell r="B1806" t="str">
            <v>JAN</v>
          </cell>
          <cell r="D1806" t="str">
            <v>GRT4FEE</v>
          </cell>
          <cell r="E1806">
            <v>0</v>
          </cell>
        </row>
        <row r="1807">
          <cell r="A1807">
            <v>2012</v>
          </cell>
          <cell r="B1807" t="str">
            <v>JAN</v>
          </cell>
          <cell r="D1807" t="str">
            <v>REV4MON</v>
          </cell>
          <cell r="E1807">
            <v>280129075.19856101</v>
          </cell>
        </row>
        <row r="1808">
          <cell r="A1808">
            <v>2012</v>
          </cell>
          <cell r="B1808" t="str">
            <v>JAN</v>
          </cell>
          <cell r="D1808" t="str">
            <v>RAF4FEE</v>
          </cell>
          <cell r="E1808">
            <v>205342.80837839999</v>
          </cell>
        </row>
        <row r="1809">
          <cell r="A1809">
            <v>2012</v>
          </cell>
          <cell r="B1809" t="str">
            <v>JAN</v>
          </cell>
          <cell r="D1809" t="str">
            <v>REV4NET</v>
          </cell>
          <cell r="E1809">
            <v>284993002.16162097</v>
          </cell>
        </row>
        <row r="1810">
          <cell r="A1810">
            <v>2012</v>
          </cell>
          <cell r="B1810" t="str">
            <v>JAN</v>
          </cell>
          <cell r="D1810" t="str">
            <v>AM84111</v>
          </cell>
          <cell r="E1810">
            <v>7.5000000000000002E-4</v>
          </cell>
        </row>
        <row r="1811">
          <cell r="A1811">
            <v>2012</v>
          </cell>
          <cell r="B1811" t="str">
            <v>JAN</v>
          </cell>
          <cell r="D1811" t="str">
            <v>AM34111</v>
          </cell>
          <cell r="E1811">
            <v>0</v>
          </cell>
        </row>
        <row r="1812">
          <cell r="A1812">
            <v>2012</v>
          </cell>
          <cell r="B1812" t="str">
            <v>JAN</v>
          </cell>
          <cell r="D1812" t="str">
            <v>AMB4111</v>
          </cell>
          <cell r="E1812">
            <v>0.98224920000000004</v>
          </cell>
        </row>
        <row r="1813">
          <cell r="A1813">
            <v>2012</v>
          </cell>
          <cell r="B1813" t="str">
            <v>JAN</v>
          </cell>
          <cell r="D1813" t="str">
            <v>AMA4111</v>
          </cell>
          <cell r="E1813">
            <v>0</v>
          </cell>
        </row>
        <row r="1814">
          <cell r="A1814">
            <v>2012</v>
          </cell>
          <cell r="B1814" t="str">
            <v>JAN</v>
          </cell>
          <cell r="D1814" t="str">
            <v>AM24111</v>
          </cell>
          <cell r="E1814">
            <v>0</v>
          </cell>
        </row>
        <row r="1815">
          <cell r="A1815">
            <v>2012</v>
          </cell>
          <cell r="B1815" t="str">
            <v>JAN</v>
          </cell>
          <cell r="D1815" t="str">
            <v>AMC4111</v>
          </cell>
          <cell r="E1815">
            <v>0</v>
          </cell>
        </row>
        <row r="1816">
          <cell r="A1816">
            <v>2012</v>
          </cell>
          <cell r="B1816" t="str">
            <v>JAN</v>
          </cell>
          <cell r="D1816" t="str">
            <v>AM64111</v>
          </cell>
          <cell r="E1816">
            <v>2.9999999999999997E-4</v>
          </cell>
        </row>
        <row r="1817">
          <cell r="A1817">
            <v>2012</v>
          </cell>
          <cell r="B1817" t="str">
            <v>JAN</v>
          </cell>
          <cell r="D1817" t="str">
            <v>AM94111</v>
          </cell>
          <cell r="E1817">
            <v>6.2500000000000001E-5</v>
          </cell>
        </row>
        <row r="1818">
          <cell r="A1818">
            <v>2012</v>
          </cell>
          <cell r="B1818" t="str">
            <v>JAN</v>
          </cell>
          <cell r="D1818" t="str">
            <v>AM54111</v>
          </cell>
          <cell r="E1818">
            <v>0</v>
          </cell>
        </row>
        <row r="1819">
          <cell r="A1819">
            <v>2012</v>
          </cell>
          <cell r="B1819" t="str">
            <v>JAN</v>
          </cell>
          <cell r="D1819" t="str">
            <v>AM74111</v>
          </cell>
          <cell r="E1819">
            <v>1.1999999999999999E-3</v>
          </cell>
        </row>
        <row r="1820">
          <cell r="A1820">
            <v>2012</v>
          </cell>
          <cell r="B1820" t="str">
            <v>JAN</v>
          </cell>
          <cell r="D1820" t="str">
            <v>COC4001</v>
          </cell>
          <cell r="E1820">
            <v>-52.908213247863202</v>
          </cell>
        </row>
        <row r="1821">
          <cell r="A1821">
            <v>2012</v>
          </cell>
          <cell r="B1821" t="str">
            <v>JAN</v>
          </cell>
          <cell r="D1821" t="str">
            <v>CIS4001</v>
          </cell>
          <cell r="E1821">
            <v>33369368.789999999</v>
          </cell>
        </row>
        <row r="1822">
          <cell r="A1822">
            <v>2012</v>
          </cell>
          <cell r="B1822" t="str">
            <v>JAN</v>
          </cell>
          <cell r="D1822" t="str">
            <v>COA4001</v>
          </cell>
          <cell r="E1822">
            <v>-92.853914250000003</v>
          </cell>
        </row>
        <row r="1823">
          <cell r="A1823">
            <v>2012</v>
          </cell>
          <cell r="B1823" t="str">
            <v>JAN</v>
          </cell>
          <cell r="D1823" t="str">
            <v>CI54001</v>
          </cell>
          <cell r="E1823">
            <v>0</v>
          </cell>
        </row>
        <row r="1824">
          <cell r="A1824">
            <v>2012</v>
          </cell>
          <cell r="B1824" t="str">
            <v>JAN</v>
          </cell>
          <cell r="D1824" t="str">
            <v>UCOR.00000320.01.07.16</v>
          </cell>
          <cell r="E1824">
            <v>3452.17</v>
          </cell>
        </row>
        <row r="1825">
          <cell r="A1825">
            <v>2012</v>
          </cell>
          <cell r="B1825" t="str">
            <v>JAN</v>
          </cell>
          <cell r="D1825" t="str">
            <v>UCOR.00000320.01.07.17</v>
          </cell>
          <cell r="E1825">
            <v>28553913.43</v>
          </cell>
        </row>
        <row r="1826">
          <cell r="A1826">
            <v>2012</v>
          </cell>
          <cell r="B1826" t="str">
            <v>JAN</v>
          </cell>
          <cell r="D1826" t="str">
            <v>UCOR.00000323.01.02.01</v>
          </cell>
          <cell r="E1826">
            <v>137563.68</v>
          </cell>
        </row>
        <row r="1827">
          <cell r="A1827">
            <v>2012</v>
          </cell>
          <cell r="B1827" t="str">
            <v>JAN</v>
          </cell>
          <cell r="D1827" t="str">
            <v>UCOR.00000301.01.04.01</v>
          </cell>
          <cell r="E1827">
            <v>3421990.49</v>
          </cell>
        </row>
        <row r="1828">
          <cell r="A1828">
            <v>2012</v>
          </cell>
          <cell r="B1828" t="str">
            <v>JAN</v>
          </cell>
          <cell r="D1828" t="str">
            <v>UCOR.00000305.01.08.01</v>
          </cell>
          <cell r="E1828">
            <v>2589810.52</v>
          </cell>
        </row>
        <row r="1829">
          <cell r="A1829">
            <v>2012</v>
          </cell>
          <cell r="B1829" t="str">
            <v>JAN</v>
          </cell>
          <cell r="D1829" t="str">
            <v>UCOR.00000305.01.08.02</v>
          </cell>
          <cell r="E1829">
            <v>146633.28</v>
          </cell>
        </row>
        <row r="1830">
          <cell r="A1830">
            <v>2012</v>
          </cell>
          <cell r="B1830" t="str">
            <v>JAN</v>
          </cell>
          <cell r="D1830" t="str">
            <v>UCOR.00000305.01.09.01</v>
          </cell>
          <cell r="E1830">
            <v>-306696</v>
          </cell>
        </row>
        <row r="1831">
          <cell r="A1831">
            <v>2012</v>
          </cell>
          <cell r="B1831" t="str">
            <v>JAN</v>
          </cell>
          <cell r="D1831" t="str">
            <v>UCOR.00000323.01.01.02</v>
          </cell>
          <cell r="E1831">
            <v>-47395</v>
          </cell>
        </row>
        <row r="1832">
          <cell r="A1832">
            <v>2012</v>
          </cell>
          <cell r="B1832" t="str">
            <v>JAN</v>
          </cell>
          <cell r="D1832" t="str">
            <v>UNUC.00000085.01.01.01</v>
          </cell>
          <cell r="E1832">
            <v>3366081.06</v>
          </cell>
        </row>
        <row r="1833">
          <cell r="A1833">
            <v>2012</v>
          </cell>
          <cell r="B1833" t="str">
            <v>JAN</v>
          </cell>
          <cell r="D1833" t="str">
            <v>UNUC.00000086.01.01.01</v>
          </cell>
          <cell r="E1833">
            <v>2165683.8199999998</v>
          </cell>
        </row>
        <row r="1834">
          <cell r="A1834">
            <v>2012</v>
          </cell>
          <cell r="B1834" t="str">
            <v>JAN</v>
          </cell>
          <cell r="D1834" t="str">
            <v>UNUC.00000087.01.01.01</v>
          </cell>
          <cell r="E1834">
            <v>3167211.68</v>
          </cell>
        </row>
        <row r="1835">
          <cell r="A1835">
            <v>2012</v>
          </cell>
          <cell r="B1835" t="str">
            <v>JAN</v>
          </cell>
          <cell r="D1835" t="str">
            <v>4404840</v>
          </cell>
          <cell r="E1835">
            <v>942226.73</v>
          </cell>
        </row>
        <row r="1836">
          <cell r="A1836">
            <v>2012</v>
          </cell>
          <cell r="B1836" t="str">
            <v>JAN</v>
          </cell>
          <cell r="D1836" t="str">
            <v>4404940</v>
          </cell>
          <cell r="E1836">
            <v>609099.43999999994</v>
          </cell>
        </row>
        <row r="1837">
          <cell r="A1837">
            <v>2012</v>
          </cell>
          <cell r="B1837" t="str">
            <v>JAN</v>
          </cell>
          <cell r="D1837" t="str">
            <v>4404810</v>
          </cell>
          <cell r="E1837">
            <v>0</v>
          </cell>
        </row>
        <row r="1838">
          <cell r="A1838">
            <v>2012</v>
          </cell>
          <cell r="B1838" t="str">
            <v>JAN</v>
          </cell>
          <cell r="D1838" t="str">
            <v>4404840</v>
          </cell>
          <cell r="E1838">
            <v>-231121.01</v>
          </cell>
        </row>
        <row r="1839">
          <cell r="A1839">
            <v>2012</v>
          </cell>
          <cell r="B1839" t="str">
            <v>JAN</v>
          </cell>
          <cell r="D1839" t="str">
            <v>KWH4000</v>
          </cell>
          <cell r="E1839">
            <v>7840404689</v>
          </cell>
        </row>
        <row r="1840">
          <cell r="A1840">
            <v>2012</v>
          </cell>
          <cell r="B1840" t="str">
            <v>JAN</v>
          </cell>
          <cell r="D1840" t="str">
            <v>KWH4940</v>
          </cell>
          <cell r="E1840">
            <v>56129329</v>
          </cell>
        </row>
        <row r="1841">
          <cell r="A1841">
            <v>2012</v>
          </cell>
          <cell r="B1841" t="str">
            <v>JAN</v>
          </cell>
          <cell r="D1841" t="str">
            <v>4404000</v>
          </cell>
          <cell r="E1841">
            <v>238445341.31</v>
          </cell>
        </row>
        <row r="1842">
          <cell r="A1842">
            <v>2012</v>
          </cell>
          <cell r="B1842" t="str">
            <v>JAN</v>
          </cell>
          <cell r="D1842" t="str">
            <v>4404940</v>
          </cell>
          <cell r="E1842">
            <v>0</v>
          </cell>
        </row>
        <row r="1843">
          <cell r="A1843">
            <v>2012</v>
          </cell>
          <cell r="B1843" t="str">
            <v>JAN</v>
          </cell>
          <cell r="D1843" t="str">
            <v>UCOR.00000321.01.03.09</v>
          </cell>
          <cell r="E1843">
            <v>5405.07</v>
          </cell>
        </row>
        <row r="1844">
          <cell r="A1844">
            <v>2012</v>
          </cell>
          <cell r="B1844" t="str">
            <v>JAN</v>
          </cell>
          <cell r="D1844" t="str">
            <v>UCOR.00000321.01.03.10</v>
          </cell>
          <cell r="E1844">
            <v>1415.27</v>
          </cell>
        </row>
        <row r="1845">
          <cell r="A1845">
            <v>2012</v>
          </cell>
          <cell r="B1845" t="str">
            <v>JAN</v>
          </cell>
          <cell r="D1845" t="str">
            <v>UCOR.00000322.01.01.02</v>
          </cell>
          <cell r="E1845">
            <v>-58160.61</v>
          </cell>
        </row>
        <row r="1846">
          <cell r="A1846">
            <v>2012</v>
          </cell>
          <cell r="B1846" t="str">
            <v>JAN</v>
          </cell>
          <cell r="D1846" t="str">
            <v>UCOR.00000322.01.02.04</v>
          </cell>
          <cell r="E1846">
            <v>-6200.99</v>
          </cell>
        </row>
        <row r="1847">
          <cell r="A1847">
            <v>2012</v>
          </cell>
          <cell r="B1847" t="str">
            <v>JAN</v>
          </cell>
          <cell r="D1847" t="str">
            <v>6350000864</v>
          </cell>
          <cell r="E1847">
            <v>-1280730</v>
          </cell>
        </row>
        <row r="1848">
          <cell r="A1848">
            <v>2012</v>
          </cell>
          <cell r="B1848" t="str">
            <v>JAN</v>
          </cell>
          <cell r="D1848" t="str">
            <v>6350000865</v>
          </cell>
          <cell r="E1848">
            <v>-661721.39</v>
          </cell>
        </row>
        <row r="1849">
          <cell r="A1849">
            <v>2012</v>
          </cell>
          <cell r="B1849" t="str">
            <v>JAN</v>
          </cell>
          <cell r="D1849" t="str">
            <v>UCOR.00000301.01.02.01</v>
          </cell>
          <cell r="E1849">
            <v>7741500.54</v>
          </cell>
        </row>
        <row r="1850">
          <cell r="A1850">
            <v>2012</v>
          </cell>
          <cell r="B1850" t="str">
            <v>JAN</v>
          </cell>
          <cell r="D1850" t="str">
            <v>UCOR.00000320.01.01.05</v>
          </cell>
          <cell r="E1850">
            <v>17388.240000000002</v>
          </cell>
        </row>
        <row r="1851">
          <cell r="A1851">
            <v>2012</v>
          </cell>
          <cell r="B1851" t="str">
            <v>JAN</v>
          </cell>
          <cell r="D1851" t="str">
            <v>UCOR.00000320.01.01.07</v>
          </cell>
          <cell r="E1851">
            <v>35366.160000000003</v>
          </cell>
        </row>
        <row r="1852">
          <cell r="A1852">
            <v>2012</v>
          </cell>
          <cell r="B1852" t="str">
            <v>JAN</v>
          </cell>
          <cell r="D1852" t="str">
            <v>UCOR.00000320.01.01.09</v>
          </cell>
          <cell r="E1852">
            <v>637.12</v>
          </cell>
        </row>
        <row r="1853">
          <cell r="A1853">
            <v>2012</v>
          </cell>
          <cell r="B1853" t="str">
            <v>JAN</v>
          </cell>
          <cell r="D1853" t="str">
            <v>UCOR.00000320.01.02.05</v>
          </cell>
          <cell r="E1853">
            <v>377243.39</v>
          </cell>
        </row>
        <row r="1854">
          <cell r="A1854">
            <v>2012</v>
          </cell>
          <cell r="B1854" t="str">
            <v>JAN</v>
          </cell>
          <cell r="D1854" t="str">
            <v>UCOR.00000320.01.02.07</v>
          </cell>
          <cell r="E1854">
            <v>178542.36</v>
          </cell>
        </row>
        <row r="1855">
          <cell r="A1855">
            <v>2012</v>
          </cell>
          <cell r="B1855" t="str">
            <v>JAN</v>
          </cell>
          <cell r="D1855" t="str">
            <v>UCOR.00000320.01.02.08</v>
          </cell>
          <cell r="E1855">
            <v>283507.39</v>
          </cell>
        </row>
        <row r="1856">
          <cell r="A1856">
            <v>2012</v>
          </cell>
          <cell r="B1856" t="str">
            <v>JAN</v>
          </cell>
          <cell r="D1856" t="str">
            <v>UCOR.00000320.01.02.09</v>
          </cell>
          <cell r="E1856">
            <v>1255857.73</v>
          </cell>
        </row>
        <row r="1857">
          <cell r="A1857">
            <v>2012</v>
          </cell>
          <cell r="B1857" t="str">
            <v>JAN</v>
          </cell>
          <cell r="D1857" t="str">
            <v>UCOR.00000320.01.02.10</v>
          </cell>
          <cell r="E1857">
            <v>47229.87</v>
          </cell>
        </row>
        <row r="1858">
          <cell r="A1858">
            <v>2012</v>
          </cell>
          <cell r="B1858" t="str">
            <v>JAN</v>
          </cell>
          <cell r="D1858" t="str">
            <v>UCOR.00000320.01.03.01</v>
          </cell>
          <cell r="E1858">
            <v>2109552.65</v>
          </cell>
        </row>
        <row r="1859">
          <cell r="A1859">
            <v>2012</v>
          </cell>
          <cell r="B1859" t="str">
            <v>JAN</v>
          </cell>
          <cell r="D1859" t="str">
            <v>UCOR.00000320.01.03.02</v>
          </cell>
          <cell r="E1859">
            <v>6354353.1200000001</v>
          </cell>
        </row>
        <row r="1860">
          <cell r="A1860">
            <v>2012</v>
          </cell>
          <cell r="B1860" t="str">
            <v>JAN</v>
          </cell>
          <cell r="D1860" t="str">
            <v>UCOR.00000320.01.04.04</v>
          </cell>
          <cell r="E1860">
            <v>8615.39</v>
          </cell>
        </row>
        <row r="1861">
          <cell r="A1861">
            <v>2012</v>
          </cell>
          <cell r="B1861" t="str">
            <v>JAN</v>
          </cell>
          <cell r="D1861" t="str">
            <v>ADJ4PRI</v>
          </cell>
          <cell r="E1861">
            <v>0</v>
          </cell>
        </row>
        <row r="1862">
          <cell r="A1862">
            <v>2012</v>
          </cell>
          <cell r="B1862" t="str">
            <v>JAN</v>
          </cell>
          <cell r="D1862" t="str">
            <v>RES4PRI</v>
          </cell>
          <cell r="E1862">
            <v>0</v>
          </cell>
        </row>
        <row r="1863">
          <cell r="A1863">
            <v>2012</v>
          </cell>
          <cell r="B1863" t="str">
            <v>JAN</v>
          </cell>
          <cell r="D1863" t="str">
            <v>TRU4END</v>
          </cell>
          <cell r="E1863">
            <v>-64204238.267271899</v>
          </cell>
        </row>
        <row r="1864">
          <cell r="A1864">
            <v>2012</v>
          </cell>
          <cell r="B1864" t="str">
            <v>JAN</v>
          </cell>
          <cell r="D1864" t="str">
            <v>SHT4REM</v>
          </cell>
          <cell r="E1864">
            <v>47483705.5</v>
          </cell>
        </row>
        <row r="1865">
          <cell r="A1865">
            <v>2012</v>
          </cell>
          <cell r="B1865" t="str">
            <v>JAN</v>
          </cell>
          <cell r="D1865" t="str">
            <v>LNG4MON</v>
          </cell>
          <cell r="E1865">
            <v>-46860939.583333299</v>
          </cell>
        </row>
        <row r="1866">
          <cell r="A1866">
            <v>2012</v>
          </cell>
          <cell r="B1866" t="str">
            <v>JAN</v>
          </cell>
          <cell r="D1866" t="str">
            <v>3MC4MON</v>
          </cell>
          <cell r="E1866">
            <v>0</v>
          </cell>
        </row>
        <row r="1867">
          <cell r="A1867">
            <v>2012</v>
          </cell>
          <cell r="B1867" t="str">
            <v>JAN</v>
          </cell>
          <cell r="D1867" t="str">
            <v>SHT4DEF</v>
          </cell>
          <cell r="E1867">
            <v>4260085.4166666605</v>
          </cell>
        </row>
        <row r="1868">
          <cell r="A1868">
            <v>2012</v>
          </cell>
          <cell r="B1868" t="str">
            <v>JAN</v>
          </cell>
          <cell r="D1868" t="str">
            <v>4404000</v>
          </cell>
          <cell r="E1868">
            <v>0</v>
          </cell>
        </row>
        <row r="1869">
          <cell r="A1869">
            <v>2012</v>
          </cell>
          <cell r="B1869" t="str">
            <v>JAN</v>
          </cell>
          <cell r="D1869" t="str">
            <v>4404000</v>
          </cell>
          <cell r="E1869">
            <v>11921935.01</v>
          </cell>
        </row>
        <row r="1870">
          <cell r="A1870">
            <v>2012</v>
          </cell>
          <cell r="B1870" t="str">
            <v>JAN</v>
          </cell>
          <cell r="D1870" t="str">
            <v>4404810</v>
          </cell>
          <cell r="E1870">
            <v>437011.20000000001</v>
          </cell>
        </row>
        <row r="1871">
          <cell r="A1871">
            <v>2012</v>
          </cell>
          <cell r="B1871" t="str">
            <v>JAN</v>
          </cell>
          <cell r="D1871" t="str">
            <v>KWH4840</v>
          </cell>
          <cell r="E1871">
            <v>85559116</v>
          </cell>
        </row>
        <row r="1872">
          <cell r="A1872">
            <v>2012</v>
          </cell>
          <cell r="B1872" t="str">
            <v>JAN</v>
          </cell>
          <cell r="D1872" t="str">
            <v>4404810</v>
          </cell>
          <cell r="E1872">
            <v>0</v>
          </cell>
        </row>
        <row r="1873">
          <cell r="A1873">
            <v>2012</v>
          </cell>
          <cell r="B1873" t="str">
            <v>JAN</v>
          </cell>
          <cell r="D1873" t="str">
            <v>4404000</v>
          </cell>
          <cell r="E1873">
            <v>34831068.649999999</v>
          </cell>
        </row>
        <row r="1874">
          <cell r="A1874">
            <v>2012</v>
          </cell>
          <cell r="B1874" t="str">
            <v>JAN</v>
          </cell>
          <cell r="D1874" t="str">
            <v>4404000</v>
          </cell>
          <cell r="E1874">
            <v>0</v>
          </cell>
        </row>
        <row r="1875">
          <cell r="A1875">
            <v>2012</v>
          </cell>
          <cell r="B1875" t="str">
            <v>JAN</v>
          </cell>
          <cell r="D1875" t="str">
            <v>4404840</v>
          </cell>
          <cell r="E1875">
            <v>0</v>
          </cell>
        </row>
        <row r="1876">
          <cell r="A1876">
            <v>2012</v>
          </cell>
          <cell r="B1876" t="str">
            <v>JAN</v>
          </cell>
          <cell r="D1876" t="str">
            <v>4404940</v>
          </cell>
          <cell r="E1876">
            <v>0</v>
          </cell>
        </row>
        <row r="1877">
          <cell r="A1877">
            <v>2012</v>
          </cell>
          <cell r="B1877" t="str">
            <v>JAN</v>
          </cell>
          <cell r="D1877" t="str">
            <v>4404810</v>
          </cell>
          <cell r="E1877">
            <v>-49444.88</v>
          </cell>
        </row>
        <row r="1878">
          <cell r="A1878">
            <v>2012</v>
          </cell>
          <cell r="B1878" t="str">
            <v>JAN</v>
          </cell>
          <cell r="D1878" t="str">
            <v>KWH4810</v>
          </cell>
          <cell r="E1878">
            <v>32670000</v>
          </cell>
        </row>
        <row r="1879">
          <cell r="A1879">
            <v>2012</v>
          </cell>
          <cell r="B1879" t="str">
            <v>JAN</v>
          </cell>
          <cell r="D1879" t="str">
            <v>4404810</v>
          </cell>
          <cell r="E1879">
            <v>1023437.7</v>
          </cell>
        </row>
        <row r="1880">
          <cell r="A1880">
            <v>2012</v>
          </cell>
          <cell r="B1880" t="str">
            <v>JAN</v>
          </cell>
          <cell r="D1880" t="str">
            <v>4404840</v>
          </cell>
          <cell r="E1880">
            <v>2212241.5699999998</v>
          </cell>
        </row>
        <row r="1881">
          <cell r="A1881">
            <v>2012</v>
          </cell>
          <cell r="B1881" t="str">
            <v>JAN</v>
          </cell>
          <cell r="D1881" t="str">
            <v>4404940</v>
          </cell>
          <cell r="E1881">
            <v>1465057.31</v>
          </cell>
        </row>
        <row r="1882">
          <cell r="A1882">
            <v>2012</v>
          </cell>
          <cell r="B1882" t="str">
            <v>JAN</v>
          </cell>
          <cell r="D1882" t="str">
            <v>4404840</v>
          </cell>
          <cell r="E1882">
            <v>0</v>
          </cell>
        </row>
        <row r="1883">
          <cell r="A1883">
            <v>2012</v>
          </cell>
          <cell r="B1883" t="str">
            <v>JAN</v>
          </cell>
          <cell r="D1883" t="str">
            <v>4404940</v>
          </cell>
          <cell r="E1883">
            <v>-118306.85</v>
          </cell>
        </row>
        <row r="1884">
          <cell r="A1884">
            <v>2012</v>
          </cell>
          <cell r="B1884" t="str">
            <v>JAN</v>
          </cell>
          <cell r="D1884" t="str">
            <v>CI74001</v>
          </cell>
          <cell r="E1884">
            <v>0</v>
          </cell>
        </row>
        <row r="1885">
          <cell r="A1885">
            <v>2012</v>
          </cell>
          <cell r="B1885" t="str">
            <v>JAN</v>
          </cell>
          <cell r="D1885" t="str">
            <v>CI94001</v>
          </cell>
          <cell r="E1885">
            <v>0</v>
          </cell>
        </row>
        <row r="1886">
          <cell r="A1886">
            <v>2012</v>
          </cell>
          <cell r="B1886" t="str">
            <v>JAN</v>
          </cell>
          <cell r="D1886" t="str">
            <v>CI14001</v>
          </cell>
          <cell r="E1886">
            <v>-47395</v>
          </cell>
        </row>
        <row r="1887">
          <cell r="A1887">
            <v>2012</v>
          </cell>
          <cell r="B1887" t="str">
            <v>JAN</v>
          </cell>
          <cell r="D1887" t="str">
            <v>CI84001</v>
          </cell>
          <cell r="E1887">
            <v>0</v>
          </cell>
        </row>
        <row r="1888">
          <cell r="A1888">
            <v>2012</v>
          </cell>
          <cell r="B1888" t="str">
            <v>JAN</v>
          </cell>
          <cell r="D1888" t="str">
            <v>CIA4001</v>
          </cell>
          <cell r="E1888">
            <v>0</v>
          </cell>
        </row>
        <row r="1889">
          <cell r="A1889">
            <v>2012</v>
          </cell>
          <cell r="B1889" t="str">
            <v>JAN</v>
          </cell>
          <cell r="D1889" t="str">
            <v>CIB4001</v>
          </cell>
          <cell r="E1889">
            <v>0</v>
          </cell>
        </row>
        <row r="1890">
          <cell r="A1890">
            <v>2012</v>
          </cell>
          <cell r="B1890" t="str">
            <v>JAN</v>
          </cell>
          <cell r="D1890" t="str">
            <v>CIC4001</v>
          </cell>
          <cell r="E1890">
            <v>0</v>
          </cell>
        </row>
        <row r="1891">
          <cell r="A1891">
            <v>2012</v>
          </cell>
          <cell r="B1891" t="str">
            <v>JAN</v>
          </cell>
          <cell r="D1891" t="str">
            <v>MAN4001</v>
          </cell>
          <cell r="E1891">
            <v>-45498494</v>
          </cell>
        </row>
        <row r="1892">
          <cell r="A1892">
            <v>2012</v>
          </cell>
          <cell r="B1892" t="str">
            <v>JAN</v>
          </cell>
          <cell r="D1892" t="str">
            <v>MAN4002</v>
          </cell>
          <cell r="E1892">
            <v>-6301912</v>
          </cell>
        </row>
        <row r="1893">
          <cell r="A1893">
            <v>2012</v>
          </cell>
          <cell r="B1893" t="str">
            <v>JAN</v>
          </cell>
          <cell r="D1893" t="str">
            <v>MAN4003</v>
          </cell>
          <cell r="E1893">
            <v>0</v>
          </cell>
        </row>
        <row r="1894">
          <cell r="A1894">
            <v>2012</v>
          </cell>
          <cell r="B1894" t="str">
            <v>JAN</v>
          </cell>
          <cell r="D1894" t="str">
            <v>MAN4004</v>
          </cell>
          <cell r="E1894">
            <v>0</v>
          </cell>
        </row>
        <row r="1895">
          <cell r="A1895">
            <v>2012</v>
          </cell>
          <cell r="B1895" t="str">
            <v>JAN</v>
          </cell>
          <cell r="D1895" t="str">
            <v>MAN4005</v>
          </cell>
          <cell r="E1895">
            <v>0</v>
          </cell>
        </row>
        <row r="1896">
          <cell r="A1896">
            <v>2012</v>
          </cell>
          <cell r="B1896" t="str">
            <v>JAN</v>
          </cell>
          <cell r="D1896" t="str">
            <v>MAN4006</v>
          </cell>
          <cell r="E1896">
            <v>0</v>
          </cell>
        </row>
        <row r="1897">
          <cell r="A1897">
            <v>2012</v>
          </cell>
          <cell r="B1897" t="str">
            <v>JAN</v>
          </cell>
          <cell r="D1897" t="str">
            <v>MAN4007</v>
          </cell>
          <cell r="E1897">
            <v>0</v>
          </cell>
        </row>
        <row r="1898">
          <cell r="A1898">
            <v>2012</v>
          </cell>
          <cell r="B1898" t="str">
            <v>JAN</v>
          </cell>
          <cell r="D1898" t="str">
            <v>MAN4008</v>
          </cell>
          <cell r="E1898">
            <v>0</v>
          </cell>
        </row>
        <row r="1899">
          <cell r="A1899">
            <v>2012</v>
          </cell>
          <cell r="B1899" t="str">
            <v>JAN</v>
          </cell>
          <cell r="D1899" t="str">
            <v>MAN4009</v>
          </cell>
          <cell r="E1899">
            <v>0</v>
          </cell>
        </row>
        <row r="1900">
          <cell r="A1900">
            <v>2012</v>
          </cell>
          <cell r="B1900" t="str">
            <v>JAN</v>
          </cell>
          <cell r="D1900" t="str">
            <v>MAN400B</v>
          </cell>
          <cell r="E1900">
            <v>-51121025</v>
          </cell>
        </row>
        <row r="1901">
          <cell r="A1901">
            <v>2012</v>
          </cell>
          <cell r="B1901" t="str">
            <v>JAN</v>
          </cell>
          <cell r="D1901" t="str">
            <v>MAN400G</v>
          </cell>
          <cell r="E1901">
            <v>-6571449</v>
          </cell>
        </row>
        <row r="1902">
          <cell r="A1902">
            <v>2012</v>
          </cell>
          <cell r="B1902" t="str">
            <v>JAN</v>
          </cell>
          <cell r="D1902" t="str">
            <v>MAN400H</v>
          </cell>
          <cell r="E1902">
            <v>0</v>
          </cell>
        </row>
        <row r="1903">
          <cell r="A1903">
            <v>2012</v>
          </cell>
          <cell r="B1903" t="str">
            <v>JAN</v>
          </cell>
          <cell r="D1903" t="str">
            <v>MAN400R</v>
          </cell>
          <cell r="E1903">
            <v>0</v>
          </cell>
        </row>
        <row r="1904">
          <cell r="A1904">
            <v>2012</v>
          </cell>
          <cell r="B1904" t="str">
            <v>JAN</v>
          </cell>
          <cell r="D1904" t="str">
            <v>MAN400W</v>
          </cell>
          <cell r="E1904">
            <v>0</v>
          </cell>
        </row>
        <row r="1905">
          <cell r="A1905">
            <v>2012</v>
          </cell>
          <cell r="B1905" t="str">
            <v>JAN</v>
          </cell>
          <cell r="D1905" t="str">
            <v>MAN400X</v>
          </cell>
          <cell r="E1905">
            <v>0</v>
          </cell>
        </row>
        <row r="1906">
          <cell r="A1906">
            <v>2012</v>
          </cell>
          <cell r="B1906" t="str">
            <v>JAN</v>
          </cell>
          <cell r="D1906" t="str">
            <v>MAN4019</v>
          </cell>
          <cell r="E1906">
            <v>0</v>
          </cell>
        </row>
        <row r="1907">
          <cell r="A1907">
            <v>2012</v>
          </cell>
          <cell r="B1907" t="str">
            <v>JAN</v>
          </cell>
          <cell r="D1907" t="str">
            <v>MAN4100</v>
          </cell>
          <cell r="E1907">
            <v>0</v>
          </cell>
        </row>
        <row r="1908">
          <cell r="A1908">
            <v>2012</v>
          </cell>
          <cell r="B1908" t="str">
            <v>JAN</v>
          </cell>
          <cell r="D1908" t="str">
            <v>MAN4150</v>
          </cell>
          <cell r="E1908">
            <v>8.4999999999999995E-4</v>
          </cell>
        </row>
        <row r="1909">
          <cell r="A1909">
            <v>2012</v>
          </cell>
          <cell r="B1909" t="str">
            <v>JAN</v>
          </cell>
          <cell r="D1909" t="str">
            <v>XAN4100</v>
          </cell>
          <cell r="E1909">
            <v>1.1999999999999999E-3</v>
          </cell>
        </row>
        <row r="1910">
          <cell r="A1910">
            <v>2012</v>
          </cell>
          <cell r="B1910" t="str">
            <v>JAN</v>
          </cell>
          <cell r="D1910" t="str">
            <v>XAN4200</v>
          </cell>
          <cell r="E1910">
            <v>7.2000000000000005E-4</v>
          </cell>
        </row>
        <row r="1911">
          <cell r="A1911">
            <v>2012</v>
          </cell>
          <cell r="B1911" t="str">
            <v>JAN</v>
          </cell>
          <cell r="D1911" t="str">
            <v>XAN4300</v>
          </cell>
          <cell r="E1911">
            <v>1.9473000000000001E-2</v>
          </cell>
        </row>
        <row r="1912">
          <cell r="A1912">
            <v>2012</v>
          </cell>
          <cell r="B1912" t="str">
            <v>JAN</v>
          </cell>
          <cell r="D1912" t="str">
            <v>XAN4400</v>
          </cell>
          <cell r="E1912">
            <v>4.7018999999999998E-2</v>
          </cell>
        </row>
        <row r="1913">
          <cell r="A1913">
            <v>2012</v>
          </cell>
          <cell r="B1913" t="str">
            <v>JAN</v>
          </cell>
          <cell r="D1913" t="str">
            <v>XAN4500</v>
          </cell>
          <cell r="E1913">
            <v>0.35</v>
          </cell>
        </row>
        <row r="1914">
          <cell r="A1914">
            <v>2012</v>
          </cell>
          <cell r="B1914" t="str">
            <v>JAN</v>
          </cell>
          <cell r="D1914" t="str">
            <v>XAN4600</v>
          </cell>
          <cell r="E1914">
            <v>5.5E-2</v>
          </cell>
        </row>
        <row r="1915">
          <cell r="A1915">
            <v>2012</v>
          </cell>
          <cell r="B1915" t="str">
            <v>JAN</v>
          </cell>
          <cell r="D1915" t="str">
            <v>CIN4001</v>
          </cell>
          <cell r="E1915">
            <v>0</v>
          </cell>
        </row>
        <row r="1916">
          <cell r="A1916">
            <v>2012</v>
          </cell>
          <cell r="B1916" t="str">
            <v>JAN</v>
          </cell>
          <cell r="D1916" t="str">
            <v>XAN4700</v>
          </cell>
          <cell r="E1916">
            <v>2.9999999999999997E-4</v>
          </cell>
        </row>
        <row r="1917">
          <cell r="A1917">
            <v>2012</v>
          </cell>
          <cell r="B1917" t="str">
            <v>JAN</v>
          </cell>
          <cell r="D1917" t="str">
            <v>AM44111</v>
          </cell>
          <cell r="E1917">
            <v>-49</v>
          </cell>
        </row>
        <row r="1918">
          <cell r="A1918">
            <v>2012</v>
          </cell>
          <cell r="B1918" t="str">
            <v>JAN</v>
          </cell>
          <cell r="D1918" t="str">
            <v>AM14111</v>
          </cell>
          <cell r="E1918">
            <v>0</v>
          </cell>
        </row>
        <row r="1919">
          <cell r="A1919">
            <v>2012</v>
          </cell>
          <cell r="B1919" t="str">
            <v>JAN</v>
          </cell>
          <cell r="D1919" t="str">
            <v>CIQ4001</v>
          </cell>
          <cell r="E1919">
            <v>33416763.789999999</v>
          </cell>
        </row>
        <row r="1920">
          <cell r="A1920">
            <v>2012</v>
          </cell>
          <cell r="B1920" t="str">
            <v>JAN</v>
          </cell>
          <cell r="D1920" t="str">
            <v>CIP4001</v>
          </cell>
          <cell r="E1920">
            <v>33369368.789999999</v>
          </cell>
        </row>
        <row r="1921">
          <cell r="A1921">
            <v>2012</v>
          </cell>
          <cell r="B1921" t="str">
            <v>JAN</v>
          </cell>
          <cell r="D1921" t="str">
            <v>GLB4BEG</v>
          </cell>
          <cell r="E1921">
            <v>-102921445.830424</v>
          </cell>
        </row>
        <row r="1922">
          <cell r="A1922">
            <v>2012</v>
          </cell>
          <cell r="B1922" t="str">
            <v>JAN</v>
          </cell>
          <cell r="D1922" t="str">
            <v>O/U4YTD</v>
          </cell>
          <cell r="E1922">
            <v>0</v>
          </cell>
        </row>
        <row r="1923">
          <cell r="A1923">
            <v>2012</v>
          </cell>
          <cell r="B1923" t="str">
            <v>JAN</v>
          </cell>
          <cell r="D1923" t="str">
            <v>TRU4YTD</v>
          </cell>
          <cell r="E1923">
            <v>0</v>
          </cell>
        </row>
        <row r="1924">
          <cell r="A1924">
            <v>2012</v>
          </cell>
          <cell r="B1924" t="str">
            <v>JAN</v>
          </cell>
          <cell r="D1924" t="str">
            <v>1MC4YTD</v>
          </cell>
          <cell r="E1924">
            <v>0</v>
          </cell>
        </row>
        <row r="1925">
          <cell r="A1925">
            <v>2012</v>
          </cell>
          <cell r="B1925" t="str">
            <v>JAN</v>
          </cell>
          <cell r="D1925" t="str">
            <v>2MC4YTD</v>
          </cell>
          <cell r="E1925">
            <v>0</v>
          </cell>
        </row>
        <row r="1926">
          <cell r="A1926">
            <v>2012</v>
          </cell>
          <cell r="B1926" t="str">
            <v>JAN</v>
          </cell>
          <cell r="D1926" t="str">
            <v>3MC4YTD</v>
          </cell>
          <cell r="E1926">
            <v>0</v>
          </cell>
        </row>
        <row r="1927">
          <cell r="A1927">
            <v>2012</v>
          </cell>
          <cell r="B1927" t="str">
            <v>JAN</v>
          </cell>
          <cell r="D1927" t="str">
            <v>INT4YTD</v>
          </cell>
          <cell r="E1927">
            <v>0</v>
          </cell>
        </row>
        <row r="1928">
          <cell r="A1928">
            <v>2012</v>
          </cell>
          <cell r="B1928" t="str">
            <v>JAN</v>
          </cell>
          <cell r="D1928" t="str">
            <v>RRT9102</v>
          </cell>
          <cell r="E1928">
            <v>472601.10087938397</v>
          </cell>
        </row>
        <row r="1929">
          <cell r="A1929">
            <v>2012</v>
          </cell>
          <cell r="B1929" t="str">
            <v>JAN</v>
          </cell>
          <cell r="D1929" t="str">
            <v>RRD9002</v>
          </cell>
          <cell r="E1929">
            <v>0</v>
          </cell>
        </row>
        <row r="1930">
          <cell r="A1930">
            <v>2012</v>
          </cell>
          <cell r="B1930" t="str">
            <v>JAN</v>
          </cell>
          <cell r="D1930" t="str">
            <v>RRT9103</v>
          </cell>
          <cell r="E1930">
            <v>214586.93550336899</v>
          </cell>
        </row>
        <row r="1931">
          <cell r="A1931">
            <v>2012</v>
          </cell>
          <cell r="B1931" t="str">
            <v>JAN</v>
          </cell>
          <cell r="D1931" t="str">
            <v>RRT9003</v>
          </cell>
          <cell r="E1931">
            <v>455688.38584366499</v>
          </cell>
        </row>
        <row r="1932">
          <cell r="A1932">
            <v>2012</v>
          </cell>
          <cell r="B1932" t="str">
            <v>JAN</v>
          </cell>
          <cell r="D1932" t="str">
            <v>RRD9103</v>
          </cell>
          <cell r="E1932">
            <v>0</v>
          </cell>
        </row>
        <row r="1933">
          <cell r="A1933">
            <v>2012</v>
          </cell>
          <cell r="B1933" t="str">
            <v>JAN</v>
          </cell>
          <cell r="D1933" t="str">
            <v>RRD9003</v>
          </cell>
          <cell r="E1933">
            <v>0</v>
          </cell>
        </row>
        <row r="1934">
          <cell r="A1934">
            <v>2012</v>
          </cell>
          <cell r="B1934" t="str">
            <v>JAN</v>
          </cell>
          <cell r="D1934" t="str">
            <v>RRD9102</v>
          </cell>
          <cell r="E1934">
            <v>0</v>
          </cell>
        </row>
        <row r="1935">
          <cell r="A1935">
            <v>2012</v>
          </cell>
          <cell r="B1935" t="str">
            <v>JAN</v>
          </cell>
          <cell r="D1935" t="str">
            <v>FC14123</v>
          </cell>
          <cell r="E1935">
            <v>6158434.29</v>
          </cell>
        </row>
        <row r="1936">
          <cell r="A1936">
            <v>2012</v>
          </cell>
          <cell r="B1936" t="str">
            <v>JAN</v>
          </cell>
          <cell r="D1936" t="str">
            <v>FC24115</v>
          </cell>
          <cell r="E1936">
            <v>0.98224920000000004</v>
          </cell>
        </row>
        <row r="1937">
          <cell r="A1937">
            <v>2012</v>
          </cell>
          <cell r="B1937" t="str">
            <v>JAN</v>
          </cell>
          <cell r="D1937" t="str">
            <v>FC14125</v>
          </cell>
          <cell r="E1937">
            <v>-47584.622626565302</v>
          </cell>
        </row>
        <row r="1938">
          <cell r="A1938">
            <v>2012</v>
          </cell>
          <cell r="B1938" t="str">
            <v>JAN</v>
          </cell>
          <cell r="D1938" t="str">
            <v>FC24113</v>
          </cell>
          <cell r="E1938">
            <v>0.98224920000000004</v>
          </cell>
        </row>
        <row r="1939">
          <cell r="A1939">
            <v>2012</v>
          </cell>
          <cell r="B1939" t="str">
            <v>JAN</v>
          </cell>
          <cell r="D1939" t="str">
            <v>FC34123</v>
          </cell>
          <cell r="E1939">
            <v>6049117.1546050599</v>
          </cell>
        </row>
        <row r="1940">
          <cell r="A1940">
            <v>2012</v>
          </cell>
          <cell r="B1940" t="str">
            <v>JAN</v>
          </cell>
          <cell r="D1940" t="str">
            <v>FC24124</v>
          </cell>
          <cell r="E1940">
            <v>0.98224920000000004</v>
          </cell>
        </row>
        <row r="1941">
          <cell r="A1941">
            <v>2012</v>
          </cell>
          <cell r="B1941" t="str">
            <v>JAN</v>
          </cell>
          <cell r="D1941" t="str">
            <v>FC14115</v>
          </cell>
          <cell r="E1941">
            <v>0</v>
          </cell>
        </row>
        <row r="1942">
          <cell r="A1942">
            <v>2012</v>
          </cell>
          <cell r="B1942" t="str">
            <v>JAN</v>
          </cell>
          <cell r="D1942" t="str">
            <v>FC24118</v>
          </cell>
          <cell r="E1942">
            <v>0.98224920000000004</v>
          </cell>
        </row>
        <row r="1943">
          <cell r="A1943">
            <v>2012</v>
          </cell>
          <cell r="B1943" t="str">
            <v>JAN</v>
          </cell>
          <cell r="D1943" t="str">
            <v>FC34128</v>
          </cell>
          <cell r="E1943">
            <v>0</v>
          </cell>
        </row>
        <row r="1944">
          <cell r="A1944">
            <v>2012</v>
          </cell>
          <cell r="B1944" t="str">
            <v>JAN</v>
          </cell>
          <cell r="D1944" t="str">
            <v>FC34129</v>
          </cell>
          <cell r="E1944">
            <v>-658377.39817286795</v>
          </cell>
        </row>
        <row r="1945">
          <cell r="A1945">
            <v>2012</v>
          </cell>
          <cell r="B1945" t="str">
            <v>JAN</v>
          </cell>
          <cell r="D1945" t="str">
            <v>FC14129</v>
          </cell>
          <cell r="E1945">
            <v>-670275.32134703395</v>
          </cell>
        </row>
        <row r="1946">
          <cell r="A1946">
            <v>2012</v>
          </cell>
          <cell r="B1946" t="str">
            <v>JAN</v>
          </cell>
          <cell r="D1946" t="str">
            <v>FC14152</v>
          </cell>
          <cell r="E1946">
            <v>0</v>
          </cell>
        </row>
        <row r="1947">
          <cell r="A1947">
            <v>2012</v>
          </cell>
          <cell r="B1947" t="str">
            <v>JAN</v>
          </cell>
          <cell r="D1947" t="str">
            <v>FC34112</v>
          </cell>
          <cell r="E1947">
            <v>0</v>
          </cell>
        </row>
        <row r="1948">
          <cell r="A1948">
            <v>2012</v>
          </cell>
          <cell r="B1948" t="str">
            <v>JAN</v>
          </cell>
          <cell r="D1948" t="str">
            <v>FC14116</v>
          </cell>
          <cell r="E1948">
            <v>19818.93</v>
          </cell>
        </row>
        <row r="1949">
          <cell r="A1949">
            <v>2012</v>
          </cell>
          <cell r="B1949" t="str">
            <v>JAN</v>
          </cell>
          <cell r="D1949" t="str">
            <v>FC14122</v>
          </cell>
          <cell r="E1949">
            <v>228889674.75999999</v>
          </cell>
        </row>
        <row r="1950">
          <cell r="A1950">
            <v>2012</v>
          </cell>
          <cell r="B1950" t="str">
            <v>JAN</v>
          </cell>
          <cell r="D1950" t="str">
            <v>FC14121</v>
          </cell>
          <cell r="E1950">
            <v>7741500.54</v>
          </cell>
        </row>
        <row r="1951">
          <cell r="A1951">
            <v>2012</v>
          </cell>
          <cell r="B1951" t="str">
            <v>JAN</v>
          </cell>
          <cell r="D1951" t="str">
            <v>FC34152</v>
          </cell>
          <cell r="E1951">
            <v>0</v>
          </cell>
        </row>
        <row r="1952">
          <cell r="A1952">
            <v>2012</v>
          </cell>
          <cell r="B1952" t="str">
            <v>JAN</v>
          </cell>
          <cell r="D1952" t="str">
            <v>FC24116</v>
          </cell>
          <cell r="E1952">
            <v>0.98224920000000004</v>
          </cell>
        </row>
        <row r="1953">
          <cell r="A1953">
            <v>2012</v>
          </cell>
          <cell r="B1953" t="str">
            <v>JAN</v>
          </cell>
          <cell r="D1953" t="str">
            <v>FC34114</v>
          </cell>
          <cell r="E1953">
            <v>1506348.9959406101</v>
          </cell>
        </row>
        <row r="1954">
          <cell r="A1954">
            <v>2012</v>
          </cell>
          <cell r="B1954" t="str">
            <v>JAN</v>
          </cell>
          <cell r="D1954" t="str">
            <v>FC14113</v>
          </cell>
          <cell r="E1954">
            <v>0</v>
          </cell>
        </row>
        <row r="1955">
          <cell r="A1955">
            <v>2012</v>
          </cell>
          <cell r="B1955" t="str">
            <v>JAN</v>
          </cell>
          <cell r="D1955" t="str">
            <v>FC34113</v>
          </cell>
          <cell r="E1955">
            <v>0</v>
          </cell>
        </row>
        <row r="1956">
          <cell r="A1956">
            <v>2012</v>
          </cell>
          <cell r="B1956" t="str">
            <v>JAN</v>
          </cell>
          <cell r="D1956" t="str">
            <v>FC34191</v>
          </cell>
          <cell r="E1956">
            <v>0</v>
          </cell>
        </row>
        <row r="1957">
          <cell r="A1957">
            <v>2012</v>
          </cell>
          <cell r="B1957" t="str">
            <v>JAN</v>
          </cell>
          <cell r="D1957" t="str">
            <v>FC34115</v>
          </cell>
          <cell r="E1957">
            <v>0</v>
          </cell>
        </row>
        <row r="1958">
          <cell r="A1958">
            <v>2012</v>
          </cell>
          <cell r="B1958" t="str">
            <v>JAN</v>
          </cell>
          <cell r="D1958" t="str">
            <v>FC34117</v>
          </cell>
          <cell r="E1958">
            <v>-52842.728141856001</v>
          </cell>
        </row>
        <row r="1959">
          <cell r="A1959">
            <v>2012</v>
          </cell>
          <cell r="B1959" t="str">
            <v>JAN</v>
          </cell>
          <cell r="D1959" t="str">
            <v>FC34118</v>
          </cell>
          <cell r="E1959">
            <v>-63219.130110719998</v>
          </cell>
        </row>
        <row r="1960">
          <cell r="A1960">
            <v>2012</v>
          </cell>
          <cell r="B1960" t="str">
            <v>JAN</v>
          </cell>
          <cell r="D1960" t="str">
            <v>FC24151</v>
          </cell>
          <cell r="E1960">
            <v>1</v>
          </cell>
        </row>
        <row r="1961">
          <cell r="A1961">
            <v>2012</v>
          </cell>
          <cell r="B1961" t="str">
            <v>JAN</v>
          </cell>
          <cell r="D1961" t="str">
            <v>FC24114</v>
          </cell>
          <cell r="E1961">
            <v>0.98224920000000004</v>
          </cell>
        </row>
        <row r="1962">
          <cell r="A1962">
            <v>2012</v>
          </cell>
          <cell r="B1962" t="str">
            <v>JAN</v>
          </cell>
          <cell r="D1962" t="str">
            <v>FC34120</v>
          </cell>
          <cell r="E1962">
            <v>-649975.30595038796</v>
          </cell>
        </row>
        <row r="1963">
          <cell r="A1963">
            <v>2012</v>
          </cell>
          <cell r="B1963" t="str">
            <v>JAN</v>
          </cell>
          <cell r="D1963" t="str">
            <v>FC34116</v>
          </cell>
          <cell r="E1963">
            <v>19467.128137356001</v>
          </cell>
        </row>
        <row r="1964">
          <cell r="A1964">
            <v>2012</v>
          </cell>
          <cell r="B1964" t="str">
            <v>JAN</v>
          </cell>
          <cell r="D1964" t="str">
            <v>FC14151</v>
          </cell>
          <cell r="E1964">
            <v>0</v>
          </cell>
        </row>
        <row r="1965">
          <cell r="A1965">
            <v>2012</v>
          </cell>
          <cell r="B1965" t="str">
            <v>JAN</v>
          </cell>
          <cell r="D1965" t="str">
            <v>FC34151</v>
          </cell>
          <cell r="E1965">
            <v>0</v>
          </cell>
        </row>
        <row r="1966">
          <cell r="A1966">
            <v>2012</v>
          </cell>
          <cell r="B1966" t="str">
            <v>JAN</v>
          </cell>
          <cell r="D1966" t="str">
            <v>FC24120</v>
          </cell>
          <cell r="E1966">
            <v>0.98224920000000004</v>
          </cell>
        </row>
        <row r="1967">
          <cell r="A1967">
            <v>2012</v>
          </cell>
          <cell r="B1967" t="str">
            <v>JAN</v>
          </cell>
          <cell r="D1967" t="str">
            <v>FC14118</v>
          </cell>
          <cell r="E1967">
            <v>-64361.599999999999</v>
          </cell>
        </row>
        <row r="1968">
          <cell r="A1968">
            <v>2012</v>
          </cell>
          <cell r="B1968" t="str">
            <v>JAN</v>
          </cell>
          <cell r="D1968" t="str">
            <v>FC14114</v>
          </cell>
          <cell r="E1968">
            <v>1533571.11</v>
          </cell>
        </row>
        <row r="1969">
          <cell r="A1969">
            <v>2012</v>
          </cell>
          <cell r="B1969" t="str">
            <v>JAN</v>
          </cell>
          <cell r="D1969" t="str">
            <v>FC34119</v>
          </cell>
          <cell r="E1969">
            <v>-1257996.017916</v>
          </cell>
        </row>
        <row r="1970">
          <cell r="A1970">
            <v>2012</v>
          </cell>
          <cell r="B1970" t="str">
            <v>JAN</v>
          </cell>
          <cell r="D1970" t="str">
            <v>FC24117</v>
          </cell>
          <cell r="E1970">
            <v>0.98224920000000004</v>
          </cell>
        </row>
        <row r="1971">
          <cell r="A1971">
            <v>2012</v>
          </cell>
          <cell r="B1971" t="str">
            <v>JAN</v>
          </cell>
          <cell r="D1971" t="str">
            <v>FC24121</v>
          </cell>
          <cell r="E1971">
            <v>0.98224920000000004</v>
          </cell>
        </row>
        <row r="1972">
          <cell r="A1972">
            <v>2012</v>
          </cell>
          <cell r="B1972" t="str">
            <v>JAN</v>
          </cell>
          <cell r="D1972" t="str">
            <v>FC34125</v>
          </cell>
          <cell r="E1972">
            <v>-46739.957507245599</v>
          </cell>
        </row>
        <row r="1973">
          <cell r="A1973">
            <v>2012</v>
          </cell>
          <cell r="B1973" t="str">
            <v>JAN</v>
          </cell>
          <cell r="D1973" t="str">
            <v>FC14120</v>
          </cell>
          <cell r="E1973">
            <v>-661721.39</v>
          </cell>
        </row>
        <row r="1974">
          <cell r="A1974">
            <v>2012</v>
          </cell>
          <cell r="B1974" t="str">
            <v>JAN</v>
          </cell>
          <cell r="D1974" t="str">
            <v>FC34127</v>
          </cell>
          <cell r="E1974">
            <v>8544562.7668787502</v>
          </cell>
        </row>
        <row r="1975">
          <cell r="A1975">
            <v>2012</v>
          </cell>
          <cell r="B1975" t="str">
            <v>JAN</v>
          </cell>
          <cell r="D1975" t="str">
            <v>FC24127</v>
          </cell>
          <cell r="E1975">
            <v>0.98224920000000004</v>
          </cell>
        </row>
        <row r="1976">
          <cell r="A1976">
            <v>2012</v>
          </cell>
          <cell r="B1976" t="str">
            <v>JAN</v>
          </cell>
          <cell r="D1976" t="str">
            <v>FC14128</v>
          </cell>
          <cell r="E1976">
            <v>0</v>
          </cell>
        </row>
        <row r="1977">
          <cell r="A1977">
            <v>2012</v>
          </cell>
          <cell r="B1977" t="str">
            <v>JAN</v>
          </cell>
          <cell r="D1977" t="str">
            <v>FC14112</v>
          </cell>
          <cell r="E1977">
            <v>0</v>
          </cell>
        </row>
        <row r="1978">
          <cell r="A1978">
            <v>2012</v>
          </cell>
          <cell r="B1978" t="str">
            <v>JAN</v>
          </cell>
          <cell r="D1978" t="str">
            <v>FC24191</v>
          </cell>
          <cell r="E1978">
            <v>0.98224920000000004</v>
          </cell>
        </row>
        <row r="1979">
          <cell r="A1979">
            <v>2012</v>
          </cell>
          <cell r="B1979" t="str">
            <v>JAN</v>
          </cell>
          <cell r="D1979" t="str">
            <v>FC14119</v>
          </cell>
          <cell r="E1979">
            <v>-1280730</v>
          </cell>
        </row>
        <row r="1980">
          <cell r="A1980">
            <v>2012</v>
          </cell>
          <cell r="B1980" t="str">
            <v>JAN</v>
          </cell>
          <cell r="D1980" t="str">
            <v>FC14127</v>
          </cell>
          <cell r="E1980">
            <v>8698976.5600000005</v>
          </cell>
        </row>
        <row r="1981">
          <cell r="A1981">
            <v>2012</v>
          </cell>
          <cell r="B1981" t="str">
            <v>JAN</v>
          </cell>
          <cell r="D1981" t="str">
            <v>FC34121</v>
          </cell>
          <cell r="E1981">
            <v>7604082.7122145602</v>
          </cell>
        </row>
        <row r="1982">
          <cell r="A1982">
            <v>2012</v>
          </cell>
          <cell r="B1982" t="str">
            <v>JAN</v>
          </cell>
          <cell r="D1982" t="str">
            <v>FC24125</v>
          </cell>
          <cell r="E1982">
            <v>0.98224920000000004</v>
          </cell>
        </row>
        <row r="1983">
          <cell r="A1983">
            <v>2012</v>
          </cell>
          <cell r="B1983" t="str">
            <v>JAN</v>
          </cell>
          <cell r="D1983" t="str">
            <v>FC24119</v>
          </cell>
          <cell r="E1983">
            <v>0.98224920000000004</v>
          </cell>
        </row>
        <row r="1984">
          <cell r="A1984">
            <v>2012</v>
          </cell>
          <cell r="B1984" t="str">
            <v>JAN</v>
          </cell>
          <cell r="D1984" t="str">
            <v>FC24123</v>
          </cell>
          <cell r="E1984">
            <v>0.98224920000000004</v>
          </cell>
        </row>
        <row r="1985">
          <cell r="A1985">
            <v>2012</v>
          </cell>
          <cell r="B1985" t="str">
            <v>JAN</v>
          </cell>
          <cell r="D1985" t="str">
            <v>FC14117</v>
          </cell>
          <cell r="E1985">
            <v>-53797.68</v>
          </cell>
        </row>
        <row r="1986">
          <cell r="A1986">
            <v>2012</v>
          </cell>
          <cell r="B1986" t="str">
            <v>JAN</v>
          </cell>
          <cell r="D1986" t="str">
            <v>FC14124</v>
          </cell>
          <cell r="E1986">
            <v>-306696</v>
          </cell>
        </row>
        <row r="1987">
          <cell r="A1987">
            <v>2012</v>
          </cell>
          <cell r="B1987" t="str">
            <v>JAN</v>
          </cell>
          <cell r="D1987" t="str">
            <v>FC24129</v>
          </cell>
          <cell r="E1987">
            <v>0.98224920000000004</v>
          </cell>
        </row>
        <row r="1988">
          <cell r="A1988">
            <v>2012</v>
          </cell>
          <cell r="B1988" t="str">
            <v>JAN</v>
          </cell>
          <cell r="D1988" t="str">
            <v>FC34122</v>
          </cell>
          <cell r="E1988">
            <v>224826699.92127001</v>
          </cell>
        </row>
        <row r="1989">
          <cell r="A1989">
            <v>2012</v>
          </cell>
          <cell r="B1989" t="str">
            <v>JAN</v>
          </cell>
          <cell r="D1989" t="str">
            <v>FC24112</v>
          </cell>
          <cell r="E1989">
            <v>0.98224920000000004</v>
          </cell>
        </row>
        <row r="1990">
          <cell r="A1990">
            <v>2012</v>
          </cell>
          <cell r="B1990" t="str">
            <v>JAN</v>
          </cell>
          <cell r="D1990" t="str">
            <v>FC24122</v>
          </cell>
          <cell r="E1990">
            <v>0.98224920000000004</v>
          </cell>
        </row>
        <row r="1991">
          <cell r="A1991">
            <v>2012</v>
          </cell>
          <cell r="B1991" t="str">
            <v>JAN</v>
          </cell>
          <cell r="D1991" t="str">
            <v>FC24152</v>
          </cell>
          <cell r="E1991">
            <v>1</v>
          </cell>
        </row>
        <row r="1992">
          <cell r="A1992">
            <v>2012</v>
          </cell>
          <cell r="B1992" t="str">
            <v>JAN</v>
          </cell>
          <cell r="D1992" t="str">
            <v>FC14191</v>
          </cell>
          <cell r="E1992">
            <v>0</v>
          </cell>
        </row>
        <row r="1993">
          <cell r="A1993">
            <v>2012</v>
          </cell>
          <cell r="B1993" t="str">
            <v>JAN</v>
          </cell>
          <cell r="D1993" t="str">
            <v>FC24128</v>
          </cell>
          <cell r="E1993">
            <v>0.98224920000000004</v>
          </cell>
        </row>
        <row r="1994">
          <cell r="A1994">
            <v>2012</v>
          </cell>
          <cell r="B1994" t="str">
            <v>JAN</v>
          </cell>
          <cell r="D1994" t="str">
            <v>FC34124</v>
          </cell>
          <cell r="E1994">
            <v>-301251.90064319997</v>
          </cell>
        </row>
        <row r="1995">
          <cell r="A1995">
            <v>2012</v>
          </cell>
          <cell r="B1995" t="str">
            <v>JAN</v>
          </cell>
          <cell r="D1995" t="str">
            <v>EXP4TOT</v>
          </cell>
          <cell r="E1995">
            <v>245728568.13540801</v>
          </cell>
        </row>
        <row r="1996">
          <cell r="A1996">
            <v>2012</v>
          </cell>
          <cell r="B1996" t="str">
            <v>JAN</v>
          </cell>
          <cell r="D1996" t="str">
            <v>LIN4LOS</v>
          </cell>
          <cell r="E1996">
            <v>208691.89480451299</v>
          </cell>
        </row>
        <row r="1997">
          <cell r="A1997">
            <v>2012</v>
          </cell>
          <cell r="B1997" t="str">
            <v>JAN</v>
          </cell>
          <cell r="D1997" t="str">
            <v>REV4TOT</v>
          </cell>
          <cell r="E1997">
            <v>280129075.19856101</v>
          </cell>
        </row>
        <row r="1998">
          <cell r="A1998">
            <v>2012</v>
          </cell>
          <cell r="B1998" t="str">
            <v>JAN</v>
          </cell>
          <cell r="D1998" t="str">
            <v>O/U4MON</v>
          </cell>
          <cell r="E1998">
            <v>34400507.063152798</v>
          </cell>
        </row>
        <row r="1999">
          <cell r="A1999">
            <v>2012</v>
          </cell>
          <cell r="B1999" t="str">
            <v>JAN</v>
          </cell>
          <cell r="D1999" t="str">
            <v>GLE4MON</v>
          </cell>
          <cell r="E1999">
            <v>38711984.885524698</v>
          </cell>
        </row>
        <row r="2000">
          <cell r="A2000">
            <v>2012</v>
          </cell>
          <cell r="B2000" t="str">
            <v>JAN</v>
          </cell>
          <cell r="D2000" t="str">
            <v>RES4PMO</v>
          </cell>
          <cell r="E2000">
            <v>0</v>
          </cell>
        </row>
        <row r="2001">
          <cell r="A2001">
            <v>2012</v>
          </cell>
          <cell r="B2001" t="str">
            <v>JAN</v>
          </cell>
          <cell r="D2001" t="str">
            <v>INT4AMT</v>
          </cell>
          <cell r="E2001">
            <v>-5222.6776280530203</v>
          </cell>
        </row>
        <row r="2002">
          <cell r="A2002">
            <v>2012</v>
          </cell>
          <cell r="B2002" t="str">
            <v>JAN</v>
          </cell>
          <cell r="D2002" t="str">
            <v>TRU4BEG</v>
          </cell>
          <cell r="E2002">
            <v>-102921445.830424</v>
          </cell>
        </row>
        <row r="2003">
          <cell r="A2003">
            <v>2012</v>
          </cell>
          <cell r="B2003" t="str">
            <v>JAN</v>
          </cell>
          <cell r="D2003" t="str">
            <v>GLB4END</v>
          </cell>
          <cell r="E2003">
            <v>-64209460.944899999</v>
          </cell>
        </row>
        <row r="2004">
          <cell r="A2004">
            <v>2012</v>
          </cell>
          <cell r="B2004" t="str">
            <v>JAN</v>
          </cell>
          <cell r="D2004" t="str">
            <v>INT4MON</v>
          </cell>
          <cell r="E2004">
            <v>6.2500000000000001E-5</v>
          </cell>
        </row>
        <row r="2005">
          <cell r="A2005">
            <v>2012</v>
          </cell>
          <cell r="B2005" t="str">
            <v>JAN</v>
          </cell>
          <cell r="D2005" t="str">
            <v>AVG4AMT</v>
          </cell>
          <cell r="E2005">
            <v>-83562842.048848301</v>
          </cell>
        </row>
        <row r="2006">
          <cell r="A2006">
            <v>2012</v>
          </cell>
          <cell r="B2006" t="str">
            <v>JAN</v>
          </cell>
          <cell r="D2006" t="str">
            <v>INT4YER</v>
          </cell>
          <cell r="E2006">
            <v>7.5000000000000002E-4</v>
          </cell>
        </row>
        <row r="2007">
          <cell r="A2007">
            <v>2011</v>
          </cell>
          <cell r="B2007" t="str">
            <v>DEC</v>
          </cell>
          <cell r="D2007" t="str">
            <v>UNUC.00000581.01.01.01</v>
          </cell>
          <cell r="E2007">
            <v>529839.37</v>
          </cell>
        </row>
        <row r="2008">
          <cell r="A2008">
            <v>2011</v>
          </cell>
          <cell r="B2008" t="str">
            <v>DEC</v>
          </cell>
          <cell r="D2008" t="str">
            <v>UNUC.00000582.01.01.01</v>
          </cell>
          <cell r="E2008">
            <v>504309.37</v>
          </cell>
        </row>
        <row r="2009">
          <cell r="A2009">
            <v>2011</v>
          </cell>
          <cell r="B2009" t="str">
            <v>DEC</v>
          </cell>
          <cell r="D2009" t="str">
            <v>UNUC.00000583.01.01.01</v>
          </cell>
          <cell r="E2009">
            <v>463783.32</v>
          </cell>
        </row>
        <row r="2010">
          <cell r="A2010">
            <v>2011</v>
          </cell>
          <cell r="B2010" t="str">
            <v>DEC</v>
          </cell>
          <cell r="D2010" t="str">
            <v>6350000933</v>
          </cell>
          <cell r="E2010">
            <v>23730.65</v>
          </cell>
        </row>
        <row r="2011">
          <cell r="A2011">
            <v>2011</v>
          </cell>
          <cell r="B2011" t="str">
            <v>DEC</v>
          </cell>
          <cell r="D2011" t="str">
            <v>6350000934</v>
          </cell>
          <cell r="E2011">
            <v>-12502.09</v>
          </cell>
        </row>
        <row r="2012">
          <cell r="A2012">
            <v>2011</v>
          </cell>
          <cell r="B2012" t="str">
            <v>DEC</v>
          </cell>
          <cell r="D2012" t="str">
            <v>6350000935</v>
          </cell>
          <cell r="E2012">
            <v>988.13</v>
          </cell>
        </row>
        <row r="2013">
          <cell r="A2013">
            <v>2011</v>
          </cell>
          <cell r="B2013" t="str">
            <v>DEC</v>
          </cell>
          <cell r="D2013" t="str">
            <v>UCOR.00000321.01.01.02</v>
          </cell>
          <cell r="E2013">
            <v>6094.64</v>
          </cell>
        </row>
        <row r="2014">
          <cell r="A2014">
            <v>2011</v>
          </cell>
          <cell r="B2014" t="str">
            <v>DEC</v>
          </cell>
          <cell r="D2014" t="str">
            <v>UCOR.00000321.01.01.07</v>
          </cell>
          <cell r="E2014">
            <v>-44307.49</v>
          </cell>
        </row>
        <row r="2015">
          <cell r="A2015">
            <v>2011</v>
          </cell>
          <cell r="B2015" t="str">
            <v>DEC</v>
          </cell>
          <cell r="D2015" t="str">
            <v>UCOR.00000321.01.01.09</v>
          </cell>
          <cell r="E2015">
            <v>43735.11</v>
          </cell>
        </row>
        <row r="2016">
          <cell r="A2016">
            <v>2011</v>
          </cell>
          <cell r="B2016" t="str">
            <v>DEC</v>
          </cell>
          <cell r="D2016" t="str">
            <v>UCOR.00000321.01.01.10</v>
          </cell>
          <cell r="E2016">
            <v>9575.15</v>
          </cell>
        </row>
        <row r="2017">
          <cell r="A2017">
            <v>2011</v>
          </cell>
          <cell r="B2017" t="str">
            <v>DEC</v>
          </cell>
          <cell r="D2017" t="str">
            <v>UCOR.00000321.01.01.12</v>
          </cell>
          <cell r="E2017">
            <v>222164.15</v>
          </cell>
        </row>
        <row r="2018">
          <cell r="A2018">
            <v>2011</v>
          </cell>
          <cell r="B2018" t="str">
            <v>DEC</v>
          </cell>
          <cell r="D2018" t="str">
            <v>UCOR.00000321.01.03.02</v>
          </cell>
          <cell r="E2018">
            <v>-11962.72</v>
          </cell>
        </row>
        <row r="2019">
          <cell r="A2019">
            <v>2011</v>
          </cell>
          <cell r="B2019" t="str">
            <v>DEC</v>
          </cell>
          <cell r="D2019" t="str">
            <v>UCOR.00000321.01.03.03</v>
          </cell>
          <cell r="E2019">
            <v>-1266.1500000000001</v>
          </cell>
        </row>
        <row r="2020">
          <cell r="A2020">
            <v>2011</v>
          </cell>
          <cell r="B2020" t="str">
            <v>DEC</v>
          </cell>
          <cell r="D2020" t="str">
            <v>UCOR.00000321.01.03.04</v>
          </cell>
          <cell r="E2020">
            <v>47553.04</v>
          </cell>
        </row>
        <row r="2021">
          <cell r="A2021">
            <v>2011</v>
          </cell>
          <cell r="B2021" t="str">
            <v>DEC</v>
          </cell>
          <cell r="D2021" t="str">
            <v>UCOR.00000321.01.03.05</v>
          </cell>
          <cell r="E2021">
            <v>1670.23</v>
          </cell>
        </row>
        <row r="2022">
          <cell r="A2022">
            <v>2011</v>
          </cell>
          <cell r="B2022" t="str">
            <v>DEC</v>
          </cell>
          <cell r="D2022" t="str">
            <v>UCOR.00000321.01.03.06</v>
          </cell>
          <cell r="E2022">
            <v>-15913.85</v>
          </cell>
        </row>
        <row r="2023">
          <cell r="A2023">
            <v>2011</v>
          </cell>
          <cell r="B2023" t="str">
            <v>DEC</v>
          </cell>
          <cell r="D2023" t="str">
            <v>UCOR.00000321.01.03.07</v>
          </cell>
          <cell r="E2023">
            <v>-18990.22</v>
          </cell>
        </row>
        <row r="2024">
          <cell r="A2024">
            <v>2011</v>
          </cell>
          <cell r="B2024" t="str">
            <v>DEC</v>
          </cell>
          <cell r="D2024" t="str">
            <v>UCOR.00000321.01.03.09</v>
          </cell>
          <cell r="E2024">
            <v>-1544.31</v>
          </cell>
        </row>
        <row r="2025">
          <cell r="A2025">
            <v>2011</v>
          </cell>
          <cell r="B2025" t="str">
            <v>DEC</v>
          </cell>
          <cell r="D2025" t="str">
            <v>UCOR.00000321.01.03.10</v>
          </cell>
          <cell r="E2025">
            <v>660.45</v>
          </cell>
        </row>
        <row r="2026">
          <cell r="A2026">
            <v>2011</v>
          </cell>
          <cell r="B2026" t="str">
            <v>DEC</v>
          </cell>
          <cell r="D2026" t="str">
            <v>UCOR.00000322.01.02.04</v>
          </cell>
          <cell r="E2026">
            <v>3240.34</v>
          </cell>
        </row>
        <row r="2027">
          <cell r="A2027">
            <v>2011</v>
          </cell>
          <cell r="B2027" t="str">
            <v>DEC</v>
          </cell>
          <cell r="D2027" t="str">
            <v>UCOR.00000322.01.02.06</v>
          </cell>
          <cell r="E2027">
            <v>426.49</v>
          </cell>
        </row>
        <row r="2028">
          <cell r="A2028">
            <v>2011</v>
          </cell>
          <cell r="B2028" t="str">
            <v>DEC</v>
          </cell>
          <cell r="D2028" t="str">
            <v>6350000864</v>
          </cell>
          <cell r="E2028">
            <v>-607300.06000000006</v>
          </cell>
        </row>
        <row r="2029">
          <cell r="A2029">
            <v>2011</v>
          </cell>
          <cell r="B2029" t="str">
            <v>DEC</v>
          </cell>
          <cell r="D2029" t="str">
            <v>6350000865</v>
          </cell>
          <cell r="E2029">
            <v>-345535.74</v>
          </cell>
        </row>
        <row r="2030">
          <cell r="A2030">
            <v>2011</v>
          </cell>
          <cell r="B2030" t="str">
            <v>DEC</v>
          </cell>
          <cell r="D2030" t="str">
            <v>UCOR.00000301.01.02.01</v>
          </cell>
          <cell r="E2030">
            <v>5411011.3499999996</v>
          </cell>
        </row>
        <row r="2031">
          <cell r="A2031">
            <v>2011</v>
          </cell>
          <cell r="B2031" t="str">
            <v>DEC</v>
          </cell>
          <cell r="D2031" t="str">
            <v>UCOR.00000320.01.01.05</v>
          </cell>
          <cell r="E2031">
            <v>225.41</v>
          </cell>
        </row>
        <row r="2032">
          <cell r="A2032">
            <v>2011</v>
          </cell>
          <cell r="B2032" t="str">
            <v>DEC</v>
          </cell>
          <cell r="D2032" t="str">
            <v>UCOR.00000320.01.01.07</v>
          </cell>
          <cell r="E2032">
            <v>72408.820000000007</v>
          </cell>
        </row>
        <row r="2033">
          <cell r="A2033">
            <v>2011</v>
          </cell>
          <cell r="B2033" t="str">
            <v>DEC</v>
          </cell>
          <cell r="D2033" t="str">
            <v>UCOR.00000320.01.01.09</v>
          </cell>
          <cell r="E2033">
            <v>539.1</v>
          </cell>
        </row>
        <row r="2034">
          <cell r="A2034">
            <v>2011</v>
          </cell>
          <cell r="B2034" t="str">
            <v>DEC</v>
          </cell>
          <cell r="D2034" t="str">
            <v>UCOR.00000320.01.02.05</v>
          </cell>
          <cell r="E2034">
            <v>77702.39</v>
          </cell>
        </row>
        <row r="2035">
          <cell r="A2035">
            <v>2011</v>
          </cell>
          <cell r="B2035" t="str">
            <v>DEC</v>
          </cell>
          <cell r="D2035" t="str">
            <v>UCOR.00000320.01.02.07</v>
          </cell>
          <cell r="E2035">
            <v>709783.19</v>
          </cell>
        </row>
        <row r="2036">
          <cell r="A2036">
            <v>2011</v>
          </cell>
          <cell r="B2036" t="str">
            <v>DEC</v>
          </cell>
          <cell r="D2036" t="str">
            <v>UCOR.00000320.01.02.08</v>
          </cell>
          <cell r="E2036">
            <v>130123.81</v>
          </cell>
        </row>
        <row r="2037">
          <cell r="A2037">
            <v>2011</v>
          </cell>
          <cell r="B2037" t="str">
            <v>DEC</v>
          </cell>
          <cell r="D2037" t="str">
            <v>UCOR.00000320.01.02.09</v>
          </cell>
          <cell r="E2037">
            <v>1576791.06</v>
          </cell>
        </row>
        <row r="2038">
          <cell r="A2038">
            <v>2011</v>
          </cell>
          <cell r="B2038" t="str">
            <v>DEC</v>
          </cell>
          <cell r="D2038" t="str">
            <v>UCOR.00000320.01.02.10</v>
          </cell>
          <cell r="E2038">
            <v>33138.86</v>
          </cell>
        </row>
        <row r="2039">
          <cell r="A2039">
            <v>2011</v>
          </cell>
          <cell r="B2039" t="str">
            <v>DEC</v>
          </cell>
          <cell r="D2039" t="str">
            <v>UCOR.00000320.01.03.01</v>
          </cell>
          <cell r="E2039">
            <v>2319626.02</v>
          </cell>
        </row>
        <row r="2040">
          <cell r="A2040">
            <v>2011</v>
          </cell>
          <cell r="B2040" t="str">
            <v>DEC</v>
          </cell>
          <cell r="D2040" t="str">
            <v>UCOR.00000320.01.03.02</v>
          </cell>
          <cell r="E2040">
            <v>6895397.9900000002</v>
          </cell>
        </row>
        <row r="2041">
          <cell r="A2041">
            <v>2011</v>
          </cell>
          <cell r="B2041" t="str">
            <v>DEC</v>
          </cell>
          <cell r="D2041" t="str">
            <v>UCOR.00000320.01.04.04</v>
          </cell>
          <cell r="E2041">
            <v>4876.3500000000004</v>
          </cell>
        </row>
        <row r="2042">
          <cell r="A2042">
            <v>2011</v>
          </cell>
          <cell r="B2042" t="str">
            <v>DEC</v>
          </cell>
          <cell r="D2042" t="str">
            <v>UCOR.00000320.01.06.04</v>
          </cell>
          <cell r="E2042">
            <v>2713.16</v>
          </cell>
        </row>
        <row r="2043">
          <cell r="A2043">
            <v>2011</v>
          </cell>
          <cell r="B2043" t="str">
            <v>DEC</v>
          </cell>
          <cell r="D2043" t="str">
            <v>UCOR.00000320.01.06.06</v>
          </cell>
          <cell r="E2043">
            <v>30845.22</v>
          </cell>
        </row>
        <row r="2044">
          <cell r="A2044">
            <v>2011</v>
          </cell>
          <cell r="B2044" t="str">
            <v>DEC</v>
          </cell>
          <cell r="D2044" t="str">
            <v>UCOR.00000320.01.06.07</v>
          </cell>
          <cell r="E2044">
            <v>11099.6</v>
          </cell>
        </row>
        <row r="2045">
          <cell r="A2045">
            <v>2011</v>
          </cell>
          <cell r="B2045" t="str">
            <v>DEC</v>
          </cell>
          <cell r="D2045" t="str">
            <v>UCOR.00000320.01.06.09</v>
          </cell>
          <cell r="E2045">
            <v>70196.72</v>
          </cell>
        </row>
        <row r="2046">
          <cell r="A2046">
            <v>2011</v>
          </cell>
          <cell r="B2046" t="str">
            <v>DEC</v>
          </cell>
          <cell r="D2046" t="str">
            <v>UCOR.00000320.01.06.10</v>
          </cell>
          <cell r="E2046">
            <v>389602.45</v>
          </cell>
        </row>
        <row r="2047">
          <cell r="A2047">
            <v>2011</v>
          </cell>
          <cell r="B2047" t="str">
            <v>DEC</v>
          </cell>
          <cell r="D2047" t="str">
            <v>UCOR.00000320.01.06.13</v>
          </cell>
          <cell r="E2047">
            <v>439.54</v>
          </cell>
        </row>
        <row r="2048">
          <cell r="A2048">
            <v>2011</v>
          </cell>
          <cell r="B2048" t="str">
            <v>DEC</v>
          </cell>
          <cell r="D2048" t="str">
            <v>UCOR.00000320.01.07.01</v>
          </cell>
          <cell r="E2048">
            <v>1257955.8</v>
          </cell>
        </row>
        <row r="2049">
          <cell r="A2049">
            <v>2011</v>
          </cell>
          <cell r="B2049" t="str">
            <v>DEC</v>
          </cell>
          <cell r="D2049" t="str">
            <v>UCOR.00000320.01.07.02</v>
          </cell>
          <cell r="E2049">
            <v>36212213.140000001</v>
          </cell>
        </row>
        <row r="2050">
          <cell r="A2050">
            <v>2011</v>
          </cell>
          <cell r="B2050" t="str">
            <v>DEC</v>
          </cell>
          <cell r="D2050" t="str">
            <v>UCOR.00000320.01.07.04</v>
          </cell>
          <cell r="E2050">
            <v>19576735.07</v>
          </cell>
        </row>
        <row r="2051">
          <cell r="A2051">
            <v>2011</v>
          </cell>
          <cell r="B2051" t="str">
            <v>DEC</v>
          </cell>
          <cell r="D2051" t="str">
            <v>UCOR.00000320.01.07.05</v>
          </cell>
          <cell r="E2051">
            <v>35454.410000000003</v>
          </cell>
        </row>
        <row r="2052">
          <cell r="A2052">
            <v>2011</v>
          </cell>
          <cell r="B2052" t="str">
            <v>DEC</v>
          </cell>
          <cell r="D2052" t="str">
            <v>UCOR.00000320.01.07.07</v>
          </cell>
          <cell r="E2052">
            <v>514829.14</v>
          </cell>
        </row>
        <row r="2053">
          <cell r="A2053">
            <v>2011</v>
          </cell>
          <cell r="B2053" t="str">
            <v>DEC</v>
          </cell>
          <cell r="D2053" t="str">
            <v>UCOR.00000320.01.07.09</v>
          </cell>
          <cell r="E2053">
            <v>555.64</v>
          </cell>
        </row>
        <row r="2054">
          <cell r="A2054">
            <v>2011</v>
          </cell>
          <cell r="B2054" t="str">
            <v>DEC</v>
          </cell>
          <cell r="D2054" t="str">
            <v>UCOR.00000320.01.07.11</v>
          </cell>
          <cell r="E2054">
            <v>21080520.48</v>
          </cell>
        </row>
        <row r="2055">
          <cell r="A2055">
            <v>2011</v>
          </cell>
          <cell r="B2055" t="str">
            <v>DEC</v>
          </cell>
          <cell r="D2055" t="str">
            <v>UCOR.00000320.01.07.12</v>
          </cell>
          <cell r="E2055">
            <v>22850211.07</v>
          </cell>
        </row>
        <row r="2056">
          <cell r="A2056">
            <v>2011</v>
          </cell>
          <cell r="B2056" t="str">
            <v>DEC</v>
          </cell>
          <cell r="D2056" t="str">
            <v>UCOR.00000320.01.07.13</v>
          </cell>
          <cell r="E2056">
            <v>8756637.7100000009</v>
          </cell>
        </row>
        <row r="2057">
          <cell r="A2057">
            <v>2011</v>
          </cell>
          <cell r="B2057" t="str">
            <v>DEC</v>
          </cell>
          <cell r="D2057" t="str">
            <v>UCOR.00000320.01.07.14</v>
          </cell>
          <cell r="E2057">
            <v>17624889.25</v>
          </cell>
        </row>
        <row r="2058">
          <cell r="A2058">
            <v>2011</v>
          </cell>
          <cell r="B2058" t="str">
            <v>DEC</v>
          </cell>
          <cell r="D2058" t="str">
            <v>UCOR.00000320.01.07.15</v>
          </cell>
          <cell r="E2058">
            <v>76485156.109999999</v>
          </cell>
        </row>
        <row r="2059">
          <cell r="A2059">
            <v>2011</v>
          </cell>
          <cell r="B2059" t="str">
            <v>DEC</v>
          </cell>
          <cell r="D2059" t="str">
            <v>UCOR.00000320.01.07.16</v>
          </cell>
          <cell r="E2059">
            <v>209.12</v>
          </cell>
        </row>
        <row r="2060">
          <cell r="A2060">
            <v>2011</v>
          </cell>
          <cell r="B2060" t="str">
            <v>DEC</v>
          </cell>
          <cell r="D2060" t="str">
            <v>UCOR.00000320.01.07.17</v>
          </cell>
          <cell r="E2060">
            <v>27993964.59</v>
          </cell>
        </row>
        <row r="2061">
          <cell r="A2061">
            <v>2011</v>
          </cell>
          <cell r="B2061" t="str">
            <v>DEC</v>
          </cell>
          <cell r="D2061" t="str">
            <v>UCOR.00000323.01.02.01</v>
          </cell>
          <cell r="E2061">
            <v>112717.01</v>
          </cell>
        </row>
        <row r="2062">
          <cell r="A2062">
            <v>2011</v>
          </cell>
          <cell r="B2062" t="str">
            <v>DEC</v>
          </cell>
          <cell r="D2062" t="str">
            <v>UCOR.00000301.01.04.01</v>
          </cell>
          <cell r="E2062">
            <v>4147452.65</v>
          </cell>
        </row>
        <row r="2063">
          <cell r="A2063">
            <v>2011</v>
          </cell>
          <cell r="B2063" t="str">
            <v>DEC</v>
          </cell>
          <cell r="D2063" t="str">
            <v>UCOR.00000305.01.08.01</v>
          </cell>
          <cell r="E2063">
            <v>3904003.58</v>
          </cell>
        </row>
        <row r="2064">
          <cell r="A2064">
            <v>2011</v>
          </cell>
          <cell r="B2064" t="str">
            <v>DEC</v>
          </cell>
          <cell r="D2064" t="str">
            <v>UCOR.00000305.01.08.02</v>
          </cell>
          <cell r="E2064">
            <v>210891.07</v>
          </cell>
        </row>
        <row r="2065">
          <cell r="A2065">
            <v>2011</v>
          </cell>
          <cell r="B2065" t="str">
            <v>DEC</v>
          </cell>
          <cell r="D2065" t="str">
            <v>UCOR.00000305.01.09.01</v>
          </cell>
          <cell r="E2065">
            <v>-1021254</v>
          </cell>
        </row>
        <row r="2066">
          <cell r="A2066">
            <v>2011</v>
          </cell>
          <cell r="B2066" t="str">
            <v>DEC</v>
          </cell>
          <cell r="D2066" t="str">
            <v>UNUC.00000084.01.01.01</v>
          </cell>
          <cell r="E2066">
            <v>566.14</v>
          </cell>
        </row>
        <row r="2067">
          <cell r="A2067">
            <v>2011</v>
          </cell>
          <cell r="B2067" t="str">
            <v>DEC</v>
          </cell>
          <cell r="D2067" t="str">
            <v>UNUC.00000085.01.01.01</v>
          </cell>
          <cell r="E2067">
            <v>4086005.89</v>
          </cell>
        </row>
        <row r="2068">
          <cell r="A2068">
            <v>2012</v>
          </cell>
          <cell r="B2068" t="str">
            <v>JAN</v>
          </cell>
          <cell r="D2068" t="str">
            <v>CIR4001</v>
          </cell>
          <cell r="E2068">
            <v>33369368.789999999</v>
          </cell>
        </row>
        <row r="2069">
          <cell r="A2069">
            <v>2012</v>
          </cell>
          <cell r="B2069" t="str">
            <v>JAN</v>
          </cell>
          <cell r="D2069" t="str">
            <v>COD4001</v>
          </cell>
          <cell r="E2069">
            <v>-38.456302999999998</v>
          </cell>
        </row>
        <row r="2070">
          <cell r="A2070">
            <v>2012</v>
          </cell>
          <cell r="B2070" t="str">
            <v>JAN</v>
          </cell>
          <cell r="D2070" t="str">
            <v>COB4001</v>
          </cell>
          <cell r="E2070">
            <v>-5.40419606746031</v>
          </cell>
        </row>
        <row r="2071">
          <cell r="A2071">
            <v>2012</v>
          </cell>
          <cell r="B2071" t="str">
            <v>JAN</v>
          </cell>
          <cell r="D2071" t="str">
            <v>COE4001</v>
          </cell>
          <cell r="E2071">
            <v>-47584.622626565302</v>
          </cell>
        </row>
        <row r="2072">
          <cell r="A2072">
            <v>2011</v>
          </cell>
          <cell r="B2072" t="str">
            <v>DEC</v>
          </cell>
          <cell r="D2072" t="str">
            <v>CIC4001</v>
          </cell>
          <cell r="E2072">
            <v>0</v>
          </cell>
        </row>
        <row r="2073">
          <cell r="A2073">
            <v>2011</v>
          </cell>
          <cell r="B2073" t="str">
            <v>DEC</v>
          </cell>
          <cell r="D2073" t="str">
            <v>MAN4001</v>
          </cell>
          <cell r="E2073">
            <v>-8771414</v>
          </cell>
        </row>
        <row r="2074">
          <cell r="A2074">
            <v>2011</v>
          </cell>
          <cell r="B2074" t="str">
            <v>DEC</v>
          </cell>
          <cell r="D2074" t="str">
            <v>MAN4002</v>
          </cell>
          <cell r="E2074">
            <v>-207968846</v>
          </cell>
        </row>
        <row r="2075">
          <cell r="A2075">
            <v>2011</v>
          </cell>
          <cell r="B2075" t="str">
            <v>DEC</v>
          </cell>
          <cell r="D2075" t="str">
            <v>MAN4003</v>
          </cell>
          <cell r="E2075">
            <v>0.34</v>
          </cell>
        </row>
        <row r="2076">
          <cell r="A2076">
            <v>2011</v>
          </cell>
          <cell r="B2076" t="str">
            <v>DEC</v>
          </cell>
          <cell r="D2076" t="str">
            <v>MAN4004</v>
          </cell>
          <cell r="E2076">
            <v>0</v>
          </cell>
        </row>
        <row r="2077">
          <cell r="A2077">
            <v>2011</v>
          </cell>
          <cell r="B2077" t="str">
            <v>DEC</v>
          </cell>
          <cell r="D2077" t="str">
            <v>MAN4005</v>
          </cell>
          <cell r="E2077">
            <v>0</v>
          </cell>
        </row>
        <row r="2078">
          <cell r="A2078">
            <v>2011</v>
          </cell>
          <cell r="B2078" t="str">
            <v>DEC</v>
          </cell>
          <cell r="D2078" t="str">
            <v>MAN4006</v>
          </cell>
          <cell r="E2078">
            <v>0</v>
          </cell>
        </row>
        <row r="2079">
          <cell r="A2079">
            <v>2011</v>
          </cell>
          <cell r="B2079" t="str">
            <v>DEC</v>
          </cell>
          <cell r="D2079" t="str">
            <v>MAN4007</v>
          </cell>
          <cell r="E2079">
            <v>0</v>
          </cell>
        </row>
        <row r="2080">
          <cell r="A2080">
            <v>2011</v>
          </cell>
          <cell r="B2080" t="str">
            <v>DEC</v>
          </cell>
          <cell r="D2080" t="str">
            <v>MAN4008</v>
          </cell>
          <cell r="E2080">
            <v>0</v>
          </cell>
        </row>
        <row r="2081">
          <cell r="A2081">
            <v>2011</v>
          </cell>
          <cell r="B2081" t="str">
            <v>DEC</v>
          </cell>
          <cell r="D2081" t="str">
            <v>MAN4009</v>
          </cell>
          <cell r="E2081">
            <v>0</v>
          </cell>
        </row>
        <row r="2082">
          <cell r="A2082">
            <v>2011</v>
          </cell>
          <cell r="B2082" t="str">
            <v>DEC</v>
          </cell>
          <cell r="D2082" t="str">
            <v>MAN400B</v>
          </cell>
          <cell r="E2082">
            <v>-45498494</v>
          </cell>
        </row>
        <row r="2083">
          <cell r="A2083">
            <v>2011</v>
          </cell>
          <cell r="B2083" t="str">
            <v>DEC</v>
          </cell>
          <cell r="D2083" t="str">
            <v>MAN400G</v>
          </cell>
          <cell r="E2083">
            <v>-8115900</v>
          </cell>
        </row>
        <row r="2084">
          <cell r="A2084">
            <v>2011</v>
          </cell>
          <cell r="B2084" t="str">
            <v>DEC</v>
          </cell>
          <cell r="D2084" t="str">
            <v>MAN400H</v>
          </cell>
          <cell r="E2084">
            <v>0</v>
          </cell>
        </row>
        <row r="2085">
          <cell r="A2085">
            <v>2011</v>
          </cell>
          <cell r="B2085" t="str">
            <v>DEC</v>
          </cell>
          <cell r="D2085" t="str">
            <v>MAN400R</v>
          </cell>
          <cell r="E2085">
            <v>0</v>
          </cell>
        </row>
        <row r="2086">
          <cell r="A2086">
            <v>2011</v>
          </cell>
          <cell r="B2086" t="str">
            <v>DEC</v>
          </cell>
          <cell r="D2086" t="str">
            <v>MAN400W</v>
          </cell>
          <cell r="E2086">
            <v>0</v>
          </cell>
        </row>
        <row r="2087">
          <cell r="A2087">
            <v>2011</v>
          </cell>
          <cell r="B2087" t="str">
            <v>DEC</v>
          </cell>
          <cell r="D2087" t="str">
            <v>MAN400X</v>
          </cell>
          <cell r="E2087">
            <v>0</v>
          </cell>
        </row>
        <row r="2088">
          <cell r="A2088">
            <v>2011</v>
          </cell>
          <cell r="B2088" t="str">
            <v>DEC</v>
          </cell>
          <cell r="D2088" t="str">
            <v>MAN4019</v>
          </cell>
          <cell r="E2088">
            <v>0</v>
          </cell>
        </row>
        <row r="2089">
          <cell r="A2089">
            <v>2011</v>
          </cell>
          <cell r="B2089" t="str">
            <v>DEC</v>
          </cell>
          <cell r="D2089" t="str">
            <v>MAN4100</v>
          </cell>
          <cell r="E2089">
            <v>0</v>
          </cell>
        </row>
        <row r="2090">
          <cell r="A2090">
            <v>2011</v>
          </cell>
          <cell r="B2090" t="str">
            <v>DEC</v>
          </cell>
          <cell r="D2090" t="str">
            <v>MAN4150</v>
          </cell>
          <cell r="E2090">
            <v>8.3000000000000001E-4</v>
          </cell>
        </row>
        <row r="2091">
          <cell r="A2091">
            <v>2011</v>
          </cell>
          <cell r="B2091" t="str">
            <v>DEC</v>
          </cell>
          <cell r="D2091" t="str">
            <v>XAN4100</v>
          </cell>
          <cell r="E2091">
            <v>2.9999999999999997E-4</v>
          </cell>
        </row>
        <row r="2092">
          <cell r="A2092">
            <v>2011</v>
          </cell>
          <cell r="B2092" t="str">
            <v>DEC</v>
          </cell>
          <cell r="D2092" t="str">
            <v>XAN4200</v>
          </cell>
          <cell r="E2092">
            <v>7.2000000000000005E-4</v>
          </cell>
        </row>
        <row r="2093">
          <cell r="A2093">
            <v>2011</v>
          </cell>
          <cell r="B2093" t="str">
            <v>DEC</v>
          </cell>
          <cell r="D2093" t="str">
            <v>XAN4300</v>
          </cell>
          <cell r="E2093">
            <v>1.9473000000000001E-2</v>
          </cell>
        </row>
        <row r="2094">
          <cell r="A2094">
            <v>2011</v>
          </cell>
          <cell r="B2094" t="str">
            <v>DEC</v>
          </cell>
          <cell r="D2094" t="str">
            <v>XAN4400</v>
          </cell>
          <cell r="E2094">
            <v>4.7018999999999998E-2</v>
          </cell>
        </row>
        <row r="2095">
          <cell r="A2095">
            <v>2011</v>
          </cell>
          <cell r="B2095" t="str">
            <v>DEC</v>
          </cell>
          <cell r="D2095" t="str">
            <v>XAN4500</v>
          </cell>
          <cell r="E2095">
            <v>0.35</v>
          </cell>
        </row>
        <row r="2096">
          <cell r="A2096">
            <v>2011</v>
          </cell>
          <cell r="B2096" t="str">
            <v>DEC</v>
          </cell>
          <cell r="D2096" t="str">
            <v>XAN4600</v>
          </cell>
          <cell r="E2096">
            <v>5.5E-2</v>
          </cell>
        </row>
        <row r="2097">
          <cell r="A2097">
            <v>2011</v>
          </cell>
          <cell r="B2097" t="str">
            <v>DEC</v>
          </cell>
          <cell r="D2097" t="str">
            <v>XAN4700</v>
          </cell>
          <cell r="E2097">
            <v>8.0000000000000004E-4</v>
          </cell>
        </row>
        <row r="2098">
          <cell r="A2098">
            <v>2011</v>
          </cell>
          <cell r="B2098" t="str">
            <v>DEC</v>
          </cell>
          <cell r="D2098" t="str">
            <v>AM44111</v>
          </cell>
          <cell r="E2098">
            <v>-48</v>
          </cell>
        </row>
        <row r="2099">
          <cell r="A2099">
            <v>2011</v>
          </cell>
          <cell r="B2099" t="str">
            <v>DEC</v>
          </cell>
          <cell r="D2099" t="str">
            <v>AM14111</v>
          </cell>
          <cell r="E2099">
            <v>0</v>
          </cell>
        </row>
        <row r="2100">
          <cell r="A2100">
            <v>2011</v>
          </cell>
          <cell r="B2100" t="str">
            <v>DEC</v>
          </cell>
          <cell r="D2100" t="str">
            <v>CIP4001</v>
          </cell>
          <cell r="E2100">
            <v>33321973.789999999</v>
          </cell>
        </row>
        <row r="2101">
          <cell r="A2101">
            <v>2011</v>
          </cell>
          <cell r="B2101" t="str">
            <v>DEC</v>
          </cell>
          <cell r="D2101" t="str">
            <v>CIQ4001</v>
          </cell>
          <cell r="E2101">
            <v>33369368.789999999</v>
          </cell>
        </row>
        <row r="2102">
          <cell r="A2102">
            <v>2011</v>
          </cell>
          <cell r="B2102" t="str">
            <v>DEC</v>
          </cell>
          <cell r="D2102" t="str">
            <v>CIN4001</v>
          </cell>
          <cell r="E2102">
            <v>0</v>
          </cell>
        </row>
        <row r="2103">
          <cell r="A2103">
            <v>2011</v>
          </cell>
          <cell r="B2103" t="str">
            <v>DEC</v>
          </cell>
          <cell r="D2103" t="str">
            <v>GLB4BEG</v>
          </cell>
          <cell r="E2103">
            <v>-141414409.12656701</v>
          </cell>
        </row>
        <row r="2104">
          <cell r="A2104">
            <v>2011</v>
          </cell>
          <cell r="B2104" t="str">
            <v>DEC</v>
          </cell>
          <cell r="D2104" t="str">
            <v>O/U4YTD</v>
          </cell>
          <cell r="E2104">
            <v>-77525349.919900507</v>
          </cell>
        </row>
        <row r="2105">
          <cell r="A2105">
            <v>2011</v>
          </cell>
          <cell r="B2105" t="str">
            <v>DEC</v>
          </cell>
          <cell r="D2105" t="str">
            <v>TRU4YTD</v>
          </cell>
          <cell r="E2105">
            <v>-198678571.666666</v>
          </cell>
        </row>
        <row r="2106">
          <cell r="A2106">
            <v>2011</v>
          </cell>
          <cell r="B2106" t="str">
            <v>DEC</v>
          </cell>
          <cell r="D2106" t="str">
            <v>1MC4YTD</v>
          </cell>
          <cell r="E2106">
            <v>0</v>
          </cell>
        </row>
        <row r="2107">
          <cell r="A2107">
            <v>2011</v>
          </cell>
          <cell r="B2107" t="str">
            <v>DEC</v>
          </cell>
          <cell r="D2107" t="str">
            <v>2MC4YTD</v>
          </cell>
          <cell r="E2107">
            <v>0</v>
          </cell>
        </row>
        <row r="2108">
          <cell r="A2108">
            <v>2011</v>
          </cell>
          <cell r="B2108" t="str">
            <v>DEC</v>
          </cell>
          <cell r="D2108" t="str">
            <v>3MC4YTD</v>
          </cell>
          <cell r="E2108">
            <v>0</v>
          </cell>
        </row>
        <row r="2109">
          <cell r="A2109">
            <v>2011</v>
          </cell>
          <cell r="B2109" t="str">
            <v>DEC</v>
          </cell>
          <cell r="D2109" t="str">
            <v>INT4YTD</v>
          </cell>
          <cell r="E2109">
            <v>-328878.22471895203</v>
          </cell>
        </row>
        <row r="2110">
          <cell r="A2110">
            <v>2011</v>
          </cell>
          <cell r="B2110" t="str">
            <v>DEC</v>
          </cell>
          <cell r="D2110" t="str">
            <v>RRT9102</v>
          </cell>
          <cell r="E2110">
            <v>451645.05788222398</v>
          </cell>
        </row>
        <row r="2111">
          <cell r="A2111">
            <v>2011</v>
          </cell>
          <cell r="B2111" t="str">
            <v>DEC</v>
          </cell>
          <cell r="D2111" t="str">
            <v>RRD9002</v>
          </cell>
          <cell r="E2111">
            <v>0</v>
          </cell>
        </row>
        <row r="2112">
          <cell r="A2112">
            <v>2011</v>
          </cell>
          <cell r="B2112" t="str">
            <v>DEC</v>
          </cell>
          <cell r="D2112" t="str">
            <v>RRT9103</v>
          </cell>
          <cell r="E2112">
            <v>179002.66935643199</v>
          </cell>
        </row>
        <row r="2113">
          <cell r="A2113">
            <v>2011</v>
          </cell>
          <cell r="B2113" t="str">
            <v>DEC</v>
          </cell>
          <cell r="D2113" t="str">
            <v>RRT9003</v>
          </cell>
          <cell r="E2113">
            <v>534695.85437277297</v>
          </cell>
        </row>
        <row r="2114">
          <cell r="A2114">
            <v>2011</v>
          </cell>
          <cell r="B2114" t="str">
            <v>DEC</v>
          </cell>
          <cell r="D2114" t="str">
            <v>RRD9103</v>
          </cell>
          <cell r="E2114">
            <v>0</v>
          </cell>
        </row>
        <row r="2115">
          <cell r="A2115">
            <v>2011</v>
          </cell>
          <cell r="B2115" t="str">
            <v>DEC</v>
          </cell>
          <cell r="D2115" t="str">
            <v>RRD9003</v>
          </cell>
          <cell r="E2115">
            <v>0</v>
          </cell>
        </row>
        <row r="2116">
          <cell r="A2116">
            <v>2011</v>
          </cell>
          <cell r="B2116" t="str">
            <v>DEC</v>
          </cell>
          <cell r="D2116" t="str">
            <v>RRD9102</v>
          </cell>
          <cell r="E2116">
            <v>0</v>
          </cell>
        </row>
        <row r="2117">
          <cell r="A2117">
            <v>2011</v>
          </cell>
          <cell r="B2117" t="str">
            <v>DEC</v>
          </cell>
          <cell r="D2117" t="str">
            <v>RRT9002</v>
          </cell>
          <cell r="E2117">
            <v>1299680.0800212801</v>
          </cell>
        </row>
        <row r="2118">
          <cell r="A2118">
            <v>2011</v>
          </cell>
          <cell r="B2118" t="str">
            <v>DEC</v>
          </cell>
          <cell r="D2118" t="str">
            <v>JUR4FA1</v>
          </cell>
          <cell r="E2118">
            <v>0.98141310000000004</v>
          </cell>
        </row>
        <row r="2119">
          <cell r="A2119">
            <v>2011</v>
          </cell>
          <cell r="B2119" t="str">
            <v>DEC</v>
          </cell>
          <cell r="D2119" t="str">
            <v>TRU4TOT</v>
          </cell>
          <cell r="E2119">
            <v>-216740260</v>
          </cell>
        </row>
        <row r="2120">
          <cell r="A2120">
            <v>2011</v>
          </cell>
          <cell r="B2120" t="str">
            <v>DEC</v>
          </cell>
          <cell r="D2120" t="str">
            <v>2MC4MON</v>
          </cell>
          <cell r="E2120">
            <v>0</v>
          </cell>
        </row>
        <row r="2121">
          <cell r="A2121">
            <v>2011</v>
          </cell>
          <cell r="B2121" t="str">
            <v>DEC</v>
          </cell>
          <cell r="D2121" t="str">
            <v>2MC4TOT</v>
          </cell>
          <cell r="E2121">
            <v>0</v>
          </cell>
        </row>
        <row r="2122">
          <cell r="A2122">
            <v>2011</v>
          </cell>
          <cell r="B2122" t="str">
            <v>DEC</v>
          </cell>
          <cell r="D2122" t="str">
            <v>TRU4MON</v>
          </cell>
          <cell r="E2122">
            <v>-18061688.333333299</v>
          </cell>
        </row>
        <row r="2123">
          <cell r="A2123">
            <v>2011</v>
          </cell>
          <cell r="B2123" t="str">
            <v>DEC</v>
          </cell>
          <cell r="D2123" t="str">
            <v>1MC4TOT</v>
          </cell>
          <cell r="E2123">
            <v>0</v>
          </cell>
        </row>
        <row r="2124">
          <cell r="A2124">
            <v>2011</v>
          </cell>
          <cell r="B2124" t="str">
            <v>DEC</v>
          </cell>
          <cell r="D2124" t="str">
            <v>1MC4MON</v>
          </cell>
          <cell r="E2124">
            <v>0</v>
          </cell>
        </row>
        <row r="2125">
          <cell r="A2125">
            <v>2011</v>
          </cell>
          <cell r="B2125" t="str">
            <v>DEC</v>
          </cell>
          <cell r="D2125" t="str">
            <v>PIF4MON</v>
          </cell>
          <cell r="E2125">
            <v>-675838.04599999997</v>
          </cell>
        </row>
        <row r="2126">
          <cell r="A2126">
            <v>2011</v>
          </cell>
          <cell r="B2126" t="str">
            <v>DEC</v>
          </cell>
          <cell r="D2126" t="str">
            <v>PIF4GRS</v>
          </cell>
          <cell r="E2126">
            <v>0</v>
          </cell>
        </row>
        <row r="2127">
          <cell r="A2127">
            <v>2011</v>
          </cell>
          <cell r="B2127" t="str">
            <v>DEC</v>
          </cell>
          <cell r="D2127" t="str">
            <v>PIF4NET</v>
          </cell>
          <cell r="E2127">
            <v>-8110056.5520000001</v>
          </cell>
        </row>
        <row r="2128">
          <cell r="A2128">
            <v>2011</v>
          </cell>
          <cell r="B2128" t="str">
            <v>DEC</v>
          </cell>
          <cell r="D2128" t="str">
            <v>PIF4FEE</v>
          </cell>
          <cell r="E2128">
            <v>5843.4480000000003</v>
          </cell>
        </row>
        <row r="2129">
          <cell r="A2129">
            <v>2011</v>
          </cell>
          <cell r="B2129" t="str">
            <v>DEC</v>
          </cell>
          <cell r="D2129" t="str">
            <v>GRT4FEE</v>
          </cell>
          <cell r="E2129">
            <v>0</v>
          </cell>
        </row>
        <row r="2130">
          <cell r="A2130">
            <v>2011</v>
          </cell>
          <cell r="B2130" t="str">
            <v>DEC</v>
          </cell>
          <cell r="D2130" t="str">
            <v>REV4MON</v>
          </cell>
          <cell r="E2130">
            <v>284476355.57632601</v>
          </cell>
        </row>
        <row r="2131">
          <cell r="A2131">
            <v>2011</v>
          </cell>
          <cell r="B2131" t="str">
            <v>DEC</v>
          </cell>
          <cell r="D2131" t="str">
            <v>RAF4FEE</v>
          </cell>
          <cell r="E2131">
            <v>218471.29433999999</v>
          </cell>
        </row>
        <row r="2132">
          <cell r="A2132">
            <v>2011</v>
          </cell>
          <cell r="B2132" t="str">
            <v>DEC</v>
          </cell>
          <cell r="D2132" t="str">
            <v>REV4NET</v>
          </cell>
          <cell r="E2132">
            <v>303213881.95565999</v>
          </cell>
        </row>
        <row r="2133">
          <cell r="A2133">
            <v>2011</v>
          </cell>
          <cell r="B2133" t="str">
            <v>DEC</v>
          </cell>
          <cell r="D2133" t="str">
            <v>AMA4111</v>
          </cell>
          <cell r="E2133">
            <v>0</v>
          </cell>
        </row>
        <row r="2134">
          <cell r="A2134">
            <v>2011</v>
          </cell>
          <cell r="B2134" t="str">
            <v>DEC</v>
          </cell>
          <cell r="D2134" t="str">
            <v>AM94111</v>
          </cell>
          <cell r="E2134">
            <v>4.5800000000000002E-5</v>
          </cell>
        </row>
        <row r="2135">
          <cell r="A2135">
            <v>2011</v>
          </cell>
          <cell r="B2135" t="str">
            <v>DEC</v>
          </cell>
          <cell r="D2135" t="str">
            <v>AM84111</v>
          </cell>
          <cell r="E2135">
            <v>5.5000000000000003E-4</v>
          </cell>
        </row>
        <row r="2136">
          <cell r="A2136">
            <v>2011</v>
          </cell>
          <cell r="B2136" t="str">
            <v>DEC</v>
          </cell>
          <cell r="D2136" t="str">
            <v>AM24111</v>
          </cell>
          <cell r="E2136">
            <v>0</v>
          </cell>
        </row>
        <row r="2137">
          <cell r="A2137">
            <v>2011</v>
          </cell>
          <cell r="B2137" t="str">
            <v>DEC</v>
          </cell>
          <cell r="D2137" t="str">
            <v>AMB4111</v>
          </cell>
          <cell r="E2137">
            <v>0.98141310000000004</v>
          </cell>
        </row>
        <row r="2138">
          <cell r="A2138">
            <v>2011</v>
          </cell>
          <cell r="B2138" t="str">
            <v>DEC</v>
          </cell>
          <cell r="D2138" t="str">
            <v>AM64111</v>
          </cell>
          <cell r="E2138">
            <v>8.0000000000000004E-4</v>
          </cell>
        </row>
        <row r="2139">
          <cell r="A2139">
            <v>2011</v>
          </cell>
          <cell r="B2139" t="str">
            <v>DEC</v>
          </cell>
          <cell r="D2139" t="str">
            <v>AM54111</v>
          </cell>
          <cell r="E2139">
            <v>0</v>
          </cell>
        </row>
        <row r="2140">
          <cell r="A2140">
            <v>2011</v>
          </cell>
          <cell r="B2140" t="str">
            <v>DEC</v>
          </cell>
          <cell r="D2140" t="str">
            <v>AMC4111</v>
          </cell>
          <cell r="E2140">
            <v>0</v>
          </cell>
        </row>
        <row r="2141">
          <cell r="A2141">
            <v>2011</v>
          </cell>
          <cell r="B2141" t="str">
            <v>DEC</v>
          </cell>
          <cell r="D2141" t="str">
            <v>AM34111</v>
          </cell>
          <cell r="E2141">
            <v>0</v>
          </cell>
        </row>
        <row r="2142">
          <cell r="A2142">
            <v>2011</v>
          </cell>
          <cell r="B2142" t="str">
            <v>DEC</v>
          </cell>
          <cell r="D2142" t="str">
            <v>AM74111</v>
          </cell>
          <cell r="E2142">
            <v>2.9999999999999997E-4</v>
          </cell>
        </row>
        <row r="2143">
          <cell r="A2143">
            <v>2011</v>
          </cell>
          <cell r="B2143" t="str">
            <v>DEC</v>
          </cell>
          <cell r="D2143" t="str">
            <v>CIS4001</v>
          </cell>
          <cell r="E2143">
            <v>33416763.789999999</v>
          </cell>
        </row>
        <row r="2144">
          <cell r="A2144">
            <v>2011</v>
          </cell>
          <cell r="B2144" t="str">
            <v>DEC</v>
          </cell>
          <cell r="D2144" t="str">
            <v>COC4001</v>
          </cell>
          <cell r="E2144">
            <v>-105.81642649572601</v>
          </cell>
        </row>
        <row r="2145">
          <cell r="A2145">
            <v>2011</v>
          </cell>
          <cell r="B2145" t="str">
            <v>DEC</v>
          </cell>
          <cell r="D2145" t="str">
            <v>CIR4001</v>
          </cell>
          <cell r="E2145">
            <v>33369368.789999999</v>
          </cell>
        </row>
        <row r="2146">
          <cell r="A2146">
            <v>2011</v>
          </cell>
          <cell r="B2146" t="str">
            <v>DEC</v>
          </cell>
          <cell r="D2146" t="str">
            <v>FC14116</v>
          </cell>
          <cell r="E2146">
            <v>12216.69</v>
          </cell>
        </row>
        <row r="2147">
          <cell r="A2147">
            <v>2011</v>
          </cell>
          <cell r="B2147" t="str">
            <v>DEC</v>
          </cell>
          <cell r="D2147" t="str">
            <v>FC34127</v>
          </cell>
          <cell r="E2147">
            <v>11043798.765804</v>
          </cell>
        </row>
        <row r="2148">
          <cell r="A2148">
            <v>2011</v>
          </cell>
          <cell r="B2148" t="str">
            <v>DEC</v>
          </cell>
          <cell r="D2148" t="str">
            <v>FC24113</v>
          </cell>
          <cell r="E2148">
            <v>0.98141310000000004</v>
          </cell>
        </row>
        <row r="2149">
          <cell r="A2149">
            <v>2011</v>
          </cell>
          <cell r="B2149" t="str">
            <v>DEC</v>
          </cell>
          <cell r="D2149" t="str">
            <v>FC24115</v>
          </cell>
          <cell r="E2149">
            <v>0.98141310000000004</v>
          </cell>
        </row>
        <row r="2150">
          <cell r="A2150">
            <v>2011</v>
          </cell>
          <cell r="B2150" t="str">
            <v>DEC</v>
          </cell>
          <cell r="D2150" t="str">
            <v>FC24124</v>
          </cell>
          <cell r="E2150">
            <v>0.98141310000000004</v>
          </cell>
        </row>
        <row r="2151">
          <cell r="A2151">
            <v>2011</v>
          </cell>
          <cell r="B2151" t="str">
            <v>DEC</v>
          </cell>
          <cell r="D2151" t="str">
            <v>FC14118</v>
          </cell>
          <cell r="E2151">
            <v>3666.83</v>
          </cell>
        </row>
        <row r="2152">
          <cell r="A2152">
            <v>2011</v>
          </cell>
          <cell r="B2152" t="str">
            <v>DEC</v>
          </cell>
          <cell r="D2152" t="str">
            <v>FC34128</v>
          </cell>
          <cell r="E2152">
            <v>0</v>
          </cell>
        </row>
        <row r="2153">
          <cell r="A2153">
            <v>2011</v>
          </cell>
          <cell r="B2153" t="str">
            <v>DEC</v>
          </cell>
          <cell r="D2153" t="str">
            <v>FC34114</v>
          </cell>
          <cell r="E2153">
            <v>1470090.14659398</v>
          </cell>
        </row>
        <row r="2154">
          <cell r="A2154">
            <v>2011</v>
          </cell>
          <cell r="B2154" t="str">
            <v>DEC</v>
          </cell>
          <cell r="D2154" t="str">
            <v>FC24119</v>
          </cell>
          <cell r="E2154">
            <v>0.98141310000000004</v>
          </cell>
        </row>
        <row r="2155">
          <cell r="A2155">
            <v>2011</v>
          </cell>
          <cell r="B2155" t="str">
            <v>DEC</v>
          </cell>
          <cell r="D2155" t="str">
            <v>FC34124</v>
          </cell>
          <cell r="E2155">
            <v>-1002272.0540274</v>
          </cell>
        </row>
        <row r="2156">
          <cell r="A2156">
            <v>2011</v>
          </cell>
          <cell r="B2156" t="str">
            <v>DEC</v>
          </cell>
          <cell r="D2156" t="str">
            <v>FC14122</v>
          </cell>
          <cell r="E2156">
            <v>244827558.22999999</v>
          </cell>
        </row>
        <row r="2157">
          <cell r="A2157">
            <v>2011</v>
          </cell>
          <cell r="B2157" t="str">
            <v>DEC</v>
          </cell>
          <cell r="D2157" t="str">
            <v>FC14123</v>
          </cell>
          <cell r="E2157">
            <v>8262347.2999999998</v>
          </cell>
        </row>
        <row r="2158">
          <cell r="A2158">
            <v>2011</v>
          </cell>
          <cell r="B2158" t="str">
            <v>DEC</v>
          </cell>
          <cell r="D2158" t="str">
            <v>FC34121</v>
          </cell>
          <cell r="E2158">
            <v>5310437.4231386799</v>
          </cell>
        </row>
        <row r="2159">
          <cell r="A2159">
            <v>2011</v>
          </cell>
          <cell r="B2159" t="str">
            <v>DEC</v>
          </cell>
          <cell r="D2159" t="str">
            <v>FC14117</v>
          </cell>
          <cell r="E2159">
            <v>237468.03</v>
          </cell>
        </row>
        <row r="2160">
          <cell r="A2160">
            <v>2011</v>
          </cell>
          <cell r="B2160" t="str">
            <v>DEC</v>
          </cell>
          <cell r="D2160" t="str">
            <v>FC24122</v>
          </cell>
          <cell r="E2160">
            <v>0.98141310000000004</v>
          </cell>
        </row>
        <row r="2161">
          <cell r="A2161">
            <v>2011</v>
          </cell>
          <cell r="B2161" t="str">
            <v>DEC</v>
          </cell>
          <cell r="D2161" t="str">
            <v>FC34116</v>
          </cell>
          <cell r="E2161">
            <v>11989.619604639</v>
          </cell>
        </row>
        <row r="2162">
          <cell r="A2162">
            <v>2011</v>
          </cell>
          <cell r="B2162" t="str">
            <v>DEC</v>
          </cell>
          <cell r="D2162" t="str">
            <v>FC34151</v>
          </cell>
          <cell r="E2162">
            <v>0</v>
          </cell>
        </row>
        <row r="2163">
          <cell r="A2163">
            <v>2011</v>
          </cell>
          <cell r="B2163" t="str">
            <v>DEC</v>
          </cell>
          <cell r="D2163" t="str">
            <v>FC34113</v>
          </cell>
          <cell r="E2163">
            <v>0</v>
          </cell>
        </row>
        <row r="2164">
          <cell r="A2164">
            <v>2011</v>
          </cell>
          <cell r="B2164" t="str">
            <v>DEC</v>
          </cell>
          <cell r="D2164" t="str">
            <v>EXP4TOT</v>
          </cell>
          <cell r="E2164">
            <v>264039485.790575</v>
          </cell>
        </row>
        <row r="2165">
          <cell r="A2165">
            <v>2011</v>
          </cell>
          <cell r="B2165" t="str">
            <v>DEC</v>
          </cell>
          <cell r="D2165" t="str">
            <v>LIN4LOS</v>
          </cell>
          <cell r="E2165">
            <v>218971.027253557</v>
          </cell>
        </row>
        <row r="2166">
          <cell r="A2166">
            <v>2011</v>
          </cell>
          <cell r="B2166" t="str">
            <v>DEC</v>
          </cell>
          <cell r="D2166" t="str">
            <v>REV4TOT</v>
          </cell>
          <cell r="E2166">
            <v>284476355.57632601</v>
          </cell>
        </row>
        <row r="2167">
          <cell r="A2167">
            <v>2011</v>
          </cell>
          <cell r="B2167" t="str">
            <v>DEC</v>
          </cell>
          <cell r="D2167" t="str">
            <v>O/U4MON</v>
          </cell>
          <cell r="E2167">
            <v>20436869.785751</v>
          </cell>
        </row>
        <row r="2168">
          <cell r="A2168">
            <v>2011</v>
          </cell>
          <cell r="B2168" t="str">
            <v>DEC</v>
          </cell>
          <cell r="D2168" t="str">
            <v>GLE4MON</v>
          </cell>
          <cell r="E2168">
            <v>38492963.296142802</v>
          </cell>
        </row>
        <row r="2169">
          <cell r="A2169">
            <v>2011</v>
          </cell>
          <cell r="B2169" t="str">
            <v>DEC</v>
          </cell>
          <cell r="D2169" t="str">
            <v>RES4PMO</v>
          </cell>
          <cell r="E2169">
            <v>0</v>
          </cell>
        </row>
        <row r="2170">
          <cell r="A2170">
            <v>2011</v>
          </cell>
          <cell r="B2170" t="str">
            <v>DEC</v>
          </cell>
          <cell r="D2170" t="str">
            <v>INT4AMT</v>
          </cell>
          <cell r="E2170">
            <v>-5595.1629414977597</v>
          </cell>
        </row>
        <row r="2171">
          <cell r="A2171">
            <v>2011</v>
          </cell>
          <cell r="B2171" t="str">
            <v>DEC</v>
          </cell>
          <cell r="D2171" t="str">
            <v>TRU4BEG</v>
          </cell>
          <cell r="E2171">
            <v>-141414408.786567</v>
          </cell>
        </row>
        <row r="2172">
          <cell r="A2172">
            <v>2011</v>
          </cell>
          <cell r="B2172" t="str">
            <v>DEC</v>
          </cell>
          <cell r="D2172" t="str">
            <v>GLB4END</v>
          </cell>
          <cell r="E2172">
            <v>-102921445.830424</v>
          </cell>
        </row>
        <row r="2173">
          <cell r="A2173">
            <v>2011</v>
          </cell>
          <cell r="B2173" t="str">
            <v>DEC</v>
          </cell>
          <cell r="D2173" t="str">
            <v>INT4MON</v>
          </cell>
          <cell r="E2173">
            <v>4.5800000000000002E-5</v>
          </cell>
        </row>
        <row r="2174">
          <cell r="A2174">
            <v>2011</v>
          </cell>
          <cell r="B2174" t="str">
            <v>DEC</v>
          </cell>
          <cell r="D2174" t="str">
            <v>AVG4AMT</v>
          </cell>
          <cell r="E2174">
            <v>-122165129.727025</v>
          </cell>
        </row>
        <row r="2175">
          <cell r="A2175">
            <v>2011</v>
          </cell>
          <cell r="B2175" t="str">
            <v>DEC</v>
          </cell>
          <cell r="D2175" t="str">
            <v>INT4YER</v>
          </cell>
          <cell r="E2175">
            <v>5.5000000000000003E-4</v>
          </cell>
        </row>
        <row r="2176">
          <cell r="A2176">
            <v>2011</v>
          </cell>
          <cell r="B2176" t="str">
            <v>DEC</v>
          </cell>
          <cell r="D2176" t="str">
            <v>ADJ4PRI</v>
          </cell>
          <cell r="E2176">
            <v>0</v>
          </cell>
        </row>
        <row r="2177">
          <cell r="A2177">
            <v>2011</v>
          </cell>
          <cell r="B2177" t="str">
            <v>DEC</v>
          </cell>
          <cell r="D2177" t="str">
            <v>RES4PRI</v>
          </cell>
          <cell r="E2177">
            <v>0</v>
          </cell>
        </row>
        <row r="2178">
          <cell r="A2178">
            <v>2011</v>
          </cell>
          <cell r="B2178" t="str">
            <v>DEC</v>
          </cell>
          <cell r="D2178" t="str">
            <v>TRU4END</v>
          </cell>
          <cell r="E2178">
            <v>-102915850.667483</v>
          </cell>
        </row>
        <row r="2179">
          <cell r="A2179">
            <v>2011</v>
          </cell>
          <cell r="B2179" t="str">
            <v>DEC</v>
          </cell>
          <cell r="D2179" t="str">
            <v>SHT4REM</v>
          </cell>
          <cell r="E2179">
            <v>0</v>
          </cell>
        </row>
        <row r="2180">
          <cell r="A2180">
            <v>2011</v>
          </cell>
          <cell r="B2180" t="str">
            <v>DEC</v>
          </cell>
          <cell r="D2180" t="str">
            <v>LNG4MON</v>
          </cell>
          <cell r="E2180">
            <v>0</v>
          </cell>
        </row>
        <row r="2181">
          <cell r="A2181">
            <v>2011</v>
          </cell>
          <cell r="B2181" t="str">
            <v>DEC</v>
          </cell>
          <cell r="D2181" t="str">
            <v>3MC4MON</v>
          </cell>
          <cell r="E2181">
            <v>0</v>
          </cell>
        </row>
        <row r="2182">
          <cell r="A2182">
            <v>2011</v>
          </cell>
          <cell r="B2182" t="str">
            <v>DEC</v>
          </cell>
          <cell r="D2182" t="str">
            <v>SHT4DEF</v>
          </cell>
          <cell r="E2182">
            <v>45498494</v>
          </cell>
        </row>
        <row r="2183">
          <cell r="A2183">
            <v>2011</v>
          </cell>
          <cell r="B2183" t="str">
            <v>DEC</v>
          </cell>
          <cell r="D2183" t="str">
            <v>UNUC.00000086.01.01.01</v>
          </cell>
          <cell r="E2183">
            <v>4229818.83</v>
          </cell>
        </row>
        <row r="2184">
          <cell r="A2184">
            <v>2011</v>
          </cell>
          <cell r="B2184" t="str">
            <v>DEC</v>
          </cell>
          <cell r="D2184" t="str">
            <v>UNUC.00000087.01.01.01</v>
          </cell>
          <cell r="E2184">
            <v>2936565.48</v>
          </cell>
        </row>
        <row r="2185">
          <cell r="A2185">
            <v>2011</v>
          </cell>
          <cell r="B2185" t="str">
            <v>DEC</v>
          </cell>
          <cell r="D2185" t="str">
            <v>4404840</v>
          </cell>
          <cell r="E2185">
            <v>906342.09</v>
          </cell>
        </row>
        <row r="2186">
          <cell r="A2186">
            <v>2011</v>
          </cell>
          <cell r="B2186" t="str">
            <v>DEC</v>
          </cell>
          <cell r="D2186" t="str">
            <v>4404940</v>
          </cell>
          <cell r="E2186">
            <v>593461.98</v>
          </cell>
        </row>
        <row r="2187">
          <cell r="A2187">
            <v>2011</v>
          </cell>
          <cell r="B2187" t="str">
            <v>DEC</v>
          </cell>
          <cell r="D2187" t="str">
            <v>4404810</v>
          </cell>
          <cell r="E2187">
            <v>0</v>
          </cell>
        </row>
        <row r="2188">
          <cell r="A2188">
            <v>2011</v>
          </cell>
          <cell r="B2188" t="str">
            <v>DEC</v>
          </cell>
          <cell r="D2188" t="str">
            <v>4404840</v>
          </cell>
          <cell r="E2188">
            <v>-137351.35999999999</v>
          </cell>
        </row>
        <row r="2189">
          <cell r="A2189">
            <v>2011</v>
          </cell>
          <cell r="B2189" t="str">
            <v>DEC</v>
          </cell>
          <cell r="D2189" t="str">
            <v>KWH4000</v>
          </cell>
          <cell r="E2189">
            <v>7438557023</v>
          </cell>
        </row>
        <row r="2190">
          <cell r="A2190">
            <v>2011</v>
          </cell>
          <cell r="B2190" t="str">
            <v>DEC</v>
          </cell>
          <cell r="D2190" t="str">
            <v>KWH4940</v>
          </cell>
          <cell r="E2190">
            <v>56364779</v>
          </cell>
        </row>
        <row r="2191">
          <cell r="A2191">
            <v>2011</v>
          </cell>
          <cell r="B2191" t="str">
            <v>DEC</v>
          </cell>
          <cell r="D2191" t="str">
            <v>4404000</v>
          </cell>
          <cell r="E2191">
            <v>251659140.97</v>
          </cell>
        </row>
        <row r="2192">
          <cell r="A2192">
            <v>2011</v>
          </cell>
          <cell r="B2192" t="str">
            <v>DEC</v>
          </cell>
          <cell r="D2192" t="str">
            <v>4404940</v>
          </cell>
          <cell r="E2192">
            <v>0</v>
          </cell>
        </row>
        <row r="2193">
          <cell r="A2193">
            <v>2011</v>
          </cell>
          <cell r="B2193" t="str">
            <v>DEC</v>
          </cell>
          <cell r="D2193" t="str">
            <v>4404000</v>
          </cell>
          <cell r="E2193">
            <v>0</v>
          </cell>
        </row>
        <row r="2194">
          <cell r="A2194">
            <v>2011</v>
          </cell>
          <cell r="B2194" t="str">
            <v>DEC</v>
          </cell>
          <cell r="D2194" t="str">
            <v>4404000</v>
          </cell>
          <cell r="E2194">
            <v>12876649.699999999</v>
          </cell>
        </row>
        <row r="2195">
          <cell r="A2195">
            <v>2011</v>
          </cell>
          <cell r="B2195" t="str">
            <v>DEC</v>
          </cell>
          <cell r="D2195" t="str">
            <v>4404810</v>
          </cell>
          <cell r="E2195">
            <v>0</v>
          </cell>
        </row>
        <row r="2196">
          <cell r="A2196">
            <v>2011</v>
          </cell>
          <cell r="B2196" t="str">
            <v>DEC</v>
          </cell>
          <cell r="D2196" t="str">
            <v>KWH4840</v>
          </cell>
          <cell r="E2196">
            <v>84513238</v>
          </cell>
        </row>
        <row r="2197">
          <cell r="A2197">
            <v>2011</v>
          </cell>
          <cell r="B2197" t="str">
            <v>DEC</v>
          </cell>
          <cell r="D2197" t="str">
            <v>4404810</v>
          </cell>
          <cell r="E2197">
            <v>0</v>
          </cell>
        </row>
        <row r="2198">
          <cell r="A2198">
            <v>2011</v>
          </cell>
          <cell r="B2198" t="str">
            <v>DEC</v>
          </cell>
          <cell r="D2198" t="str">
            <v>4404000</v>
          </cell>
          <cell r="E2198">
            <v>38896562.579999998</v>
          </cell>
        </row>
        <row r="2199">
          <cell r="A2199">
            <v>2011</v>
          </cell>
          <cell r="B2199" t="str">
            <v>DEC</v>
          </cell>
          <cell r="D2199" t="str">
            <v>4404000</v>
          </cell>
          <cell r="E2199">
            <v>0</v>
          </cell>
        </row>
        <row r="2200">
          <cell r="A2200">
            <v>2011</v>
          </cell>
          <cell r="B2200" t="str">
            <v>DEC</v>
          </cell>
          <cell r="D2200" t="str">
            <v>4404840</v>
          </cell>
          <cell r="E2200">
            <v>0</v>
          </cell>
        </row>
        <row r="2201">
          <cell r="A2201">
            <v>2011</v>
          </cell>
          <cell r="B2201" t="str">
            <v>DEC</v>
          </cell>
          <cell r="D2201" t="str">
            <v>4404940</v>
          </cell>
          <cell r="E2201">
            <v>0</v>
          </cell>
        </row>
        <row r="2202">
          <cell r="A2202">
            <v>2011</v>
          </cell>
          <cell r="B2202" t="str">
            <v>DEC</v>
          </cell>
          <cell r="D2202" t="str">
            <v>4404810</v>
          </cell>
          <cell r="E2202">
            <v>0</v>
          </cell>
        </row>
        <row r="2203">
          <cell r="A2203">
            <v>2011</v>
          </cell>
          <cell r="B2203" t="str">
            <v>DEC</v>
          </cell>
          <cell r="D2203" t="str">
            <v>KWH4810</v>
          </cell>
          <cell r="E2203">
            <v>0</v>
          </cell>
        </row>
        <row r="2204">
          <cell r="A2204">
            <v>2011</v>
          </cell>
          <cell r="B2204" t="str">
            <v>DEC</v>
          </cell>
          <cell r="D2204" t="str">
            <v>4404810</v>
          </cell>
          <cell r="E2204">
            <v>0</v>
          </cell>
        </row>
        <row r="2205">
          <cell r="A2205">
            <v>2011</v>
          </cell>
          <cell r="B2205" t="str">
            <v>DEC</v>
          </cell>
          <cell r="D2205" t="str">
            <v>4404840</v>
          </cell>
          <cell r="E2205">
            <v>2204766.9300000002</v>
          </cell>
        </row>
        <row r="2206">
          <cell r="A2206">
            <v>2011</v>
          </cell>
          <cell r="B2206" t="str">
            <v>DEC</v>
          </cell>
          <cell r="D2206" t="str">
            <v>4404940</v>
          </cell>
          <cell r="E2206">
            <v>1476366.41</v>
          </cell>
        </row>
        <row r="2207">
          <cell r="A2207">
            <v>2011</v>
          </cell>
          <cell r="B2207" t="str">
            <v>DEC</v>
          </cell>
          <cell r="D2207" t="str">
            <v>4404840</v>
          </cell>
          <cell r="E2207">
            <v>0</v>
          </cell>
        </row>
        <row r="2208">
          <cell r="A2208">
            <v>2011</v>
          </cell>
          <cell r="B2208" t="str">
            <v>DEC</v>
          </cell>
          <cell r="D2208" t="str">
            <v>4404940</v>
          </cell>
          <cell r="E2208">
            <v>-25581.040000000001</v>
          </cell>
        </row>
        <row r="2209">
          <cell r="A2209">
            <v>2011</v>
          </cell>
          <cell r="B2209" t="str">
            <v>DEC</v>
          </cell>
          <cell r="D2209" t="str">
            <v>CI74001</v>
          </cell>
          <cell r="E2209">
            <v>47395</v>
          </cell>
        </row>
        <row r="2210">
          <cell r="A2210">
            <v>2011</v>
          </cell>
          <cell r="B2210" t="str">
            <v>DEC</v>
          </cell>
          <cell r="D2210" t="str">
            <v>CI94001</v>
          </cell>
          <cell r="E2210">
            <v>0</v>
          </cell>
        </row>
        <row r="2211">
          <cell r="A2211">
            <v>2011</v>
          </cell>
          <cell r="B2211" t="str">
            <v>DEC</v>
          </cell>
          <cell r="D2211" t="str">
            <v>CI14001</v>
          </cell>
          <cell r="E2211">
            <v>0</v>
          </cell>
        </row>
        <row r="2212">
          <cell r="A2212">
            <v>2011</v>
          </cell>
          <cell r="B2212" t="str">
            <v>DEC</v>
          </cell>
          <cell r="D2212" t="str">
            <v>CI84001</v>
          </cell>
          <cell r="E2212">
            <v>0</v>
          </cell>
        </row>
        <row r="2213">
          <cell r="A2213">
            <v>2011</v>
          </cell>
          <cell r="B2213" t="str">
            <v>DEC</v>
          </cell>
          <cell r="D2213" t="str">
            <v>CIA4001</v>
          </cell>
          <cell r="E2213">
            <v>0</v>
          </cell>
        </row>
        <row r="2214">
          <cell r="A2214">
            <v>2011</v>
          </cell>
          <cell r="B2214" t="str">
            <v>DEC</v>
          </cell>
          <cell r="D2214" t="str">
            <v>CIB4001</v>
          </cell>
          <cell r="E2214">
            <v>47395</v>
          </cell>
        </row>
        <row r="2215">
          <cell r="A2215">
            <v>2011</v>
          </cell>
          <cell r="B2215" t="str">
            <v>DEC</v>
          </cell>
          <cell r="D2215" t="str">
            <v>COE4001</v>
          </cell>
          <cell r="E2215">
            <v>-379.24525313064697</v>
          </cell>
        </row>
        <row r="2216">
          <cell r="A2216">
            <v>2011</v>
          </cell>
          <cell r="B2216" t="str">
            <v>DEC</v>
          </cell>
          <cell r="D2216" t="str">
            <v>COA4001</v>
          </cell>
          <cell r="E2216">
            <v>-185.70782850000001</v>
          </cell>
        </row>
        <row r="2217">
          <cell r="A2217">
            <v>2011</v>
          </cell>
          <cell r="B2217" t="str">
            <v>DEC</v>
          </cell>
          <cell r="D2217" t="str">
            <v>COD4001</v>
          </cell>
          <cell r="E2217">
            <v>-76.912605999999997</v>
          </cell>
        </row>
        <row r="2218">
          <cell r="A2218">
            <v>2011</v>
          </cell>
          <cell r="B2218" t="str">
            <v>DEC</v>
          </cell>
          <cell r="D2218" t="str">
            <v>COB4001</v>
          </cell>
          <cell r="E2218">
            <v>-10.8083921349206</v>
          </cell>
        </row>
        <row r="2219">
          <cell r="A2219">
            <v>2011</v>
          </cell>
          <cell r="B2219" t="str">
            <v>DEC</v>
          </cell>
          <cell r="D2219" t="str">
            <v>CI54001</v>
          </cell>
          <cell r="E2219">
            <v>0</v>
          </cell>
        </row>
        <row r="2220">
          <cell r="A2220">
            <v>2011</v>
          </cell>
          <cell r="B2220" t="str">
            <v>DEC</v>
          </cell>
          <cell r="D2220" t="str">
            <v>FC24129</v>
          </cell>
          <cell r="E2220">
            <v>0.98141310000000004</v>
          </cell>
        </row>
        <row r="2221">
          <cell r="A2221">
            <v>2011</v>
          </cell>
          <cell r="B2221" t="str">
            <v>DEC</v>
          </cell>
          <cell r="D2221" t="str">
            <v>FC24152</v>
          </cell>
          <cell r="E2221">
            <v>1</v>
          </cell>
        </row>
        <row r="2222">
          <cell r="A2222">
            <v>2011</v>
          </cell>
          <cell r="B2222" t="str">
            <v>DEC</v>
          </cell>
          <cell r="D2222" t="str">
            <v>FC24114</v>
          </cell>
          <cell r="E2222">
            <v>0.98141310000000004</v>
          </cell>
        </row>
        <row r="2223">
          <cell r="A2223">
            <v>2011</v>
          </cell>
          <cell r="B2223" t="str">
            <v>DEC</v>
          </cell>
          <cell r="D2223" t="str">
            <v>FC34122</v>
          </cell>
          <cell r="E2223">
            <v>240276972.887934</v>
          </cell>
        </row>
        <row r="2224">
          <cell r="A2224">
            <v>2011</v>
          </cell>
          <cell r="B2224" t="str">
            <v>DEC</v>
          </cell>
          <cell r="D2224" t="str">
            <v>FC34112</v>
          </cell>
          <cell r="E2224">
            <v>0</v>
          </cell>
        </row>
        <row r="2225">
          <cell r="A2225">
            <v>2011</v>
          </cell>
          <cell r="B2225" t="str">
            <v>DEC</v>
          </cell>
          <cell r="D2225" t="str">
            <v>FC14127</v>
          </cell>
          <cell r="E2225">
            <v>11252956.34</v>
          </cell>
        </row>
        <row r="2226">
          <cell r="A2226">
            <v>2011</v>
          </cell>
          <cell r="B2226" t="str">
            <v>DEC</v>
          </cell>
          <cell r="D2226" t="str">
            <v>FC24128</v>
          </cell>
          <cell r="E2226">
            <v>0.98141310000000004</v>
          </cell>
        </row>
        <row r="2227">
          <cell r="A2227">
            <v>2011</v>
          </cell>
          <cell r="B2227" t="str">
            <v>DEC</v>
          </cell>
          <cell r="D2227" t="str">
            <v>FC24117</v>
          </cell>
          <cell r="E2227">
            <v>0.98141310000000004</v>
          </cell>
        </row>
        <row r="2228">
          <cell r="A2228">
            <v>2011</v>
          </cell>
          <cell r="B2228" t="str">
            <v>DEC</v>
          </cell>
          <cell r="D2228" t="str">
            <v>FC34120</v>
          </cell>
          <cell r="E2228">
            <v>-339113.30175419402</v>
          </cell>
        </row>
        <row r="2229">
          <cell r="A2229">
            <v>2011</v>
          </cell>
          <cell r="B2229" t="str">
            <v>DEC</v>
          </cell>
          <cell r="D2229" t="str">
            <v>FC34115</v>
          </cell>
          <cell r="E2229">
            <v>0</v>
          </cell>
        </row>
        <row r="2230">
          <cell r="A2230">
            <v>2011</v>
          </cell>
          <cell r="B2230" t="str">
            <v>DEC</v>
          </cell>
          <cell r="D2230" t="str">
            <v>FC14121</v>
          </cell>
          <cell r="E2230">
            <v>5411011.3499999996</v>
          </cell>
        </row>
        <row r="2231">
          <cell r="A2231">
            <v>2011</v>
          </cell>
          <cell r="B2231" t="str">
            <v>DEC</v>
          </cell>
          <cell r="D2231" t="str">
            <v>FC34125</v>
          </cell>
          <cell r="E2231">
            <v>-372.19625953523303</v>
          </cell>
        </row>
        <row r="2232">
          <cell r="A2232">
            <v>2011</v>
          </cell>
          <cell r="B2232" t="str">
            <v>DEC</v>
          </cell>
          <cell r="D2232" t="str">
            <v>FC14120</v>
          </cell>
          <cell r="E2232">
            <v>-345535.74</v>
          </cell>
        </row>
        <row r="2233">
          <cell r="A2233">
            <v>2011</v>
          </cell>
          <cell r="B2233" t="str">
            <v>DEC</v>
          </cell>
          <cell r="D2233" t="str">
            <v>FC14112</v>
          </cell>
          <cell r="E2233">
            <v>0</v>
          </cell>
        </row>
        <row r="2234">
          <cell r="A2234">
            <v>2011</v>
          </cell>
          <cell r="B2234" t="str">
            <v>DEC</v>
          </cell>
          <cell r="D2234" t="str">
            <v>FC24123</v>
          </cell>
          <cell r="E2234">
            <v>0.98141310000000004</v>
          </cell>
        </row>
        <row r="2235">
          <cell r="A2235">
            <v>2011</v>
          </cell>
          <cell r="B2235" t="str">
            <v>DEC</v>
          </cell>
          <cell r="D2235" t="str">
            <v>FC34123</v>
          </cell>
          <cell r="E2235">
            <v>8108775.8769696299</v>
          </cell>
        </row>
        <row r="2236">
          <cell r="A2236">
            <v>2011</v>
          </cell>
          <cell r="B2236" t="str">
            <v>DEC</v>
          </cell>
          <cell r="D2236" t="str">
            <v>FC24120</v>
          </cell>
          <cell r="E2236">
            <v>0.98141310000000004</v>
          </cell>
        </row>
        <row r="2237">
          <cell r="A2237">
            <v>2011</v>
          </cell>
          <cell r="B2237" t="str">
            <v>DEC</v>
          </cell>
          <cell r="D2237" t="str">
            <v>FC14151</v>
          </cell>
          <cell r="E2237">
            <v>0</v>
          </cell>
        </row>
        <row r="2238">
          <cell r="A2238">
            <v>2011</v>
          </cell>
          <cell r="B2238" t="str">
            <v>DEC</v>
          </cell>
          <cell r="D2238" t="str">
            <v>FC14129</v>
          </cell>
          <cell r="E2238">
            <v>-713698.52372920502</v>
          </cell>
        </row>
        <row r="2239">
          <cell r="A2239">
            <v>2011</v>
          </cell>
          <cell r="B2239" t="str">
            <v>DEC</v>
          </cell>
          <cell r="D2239" t="str">
            <v>FC24112</v>
          </cell>
          <cell r="E2239">
            <v>0.98141310000000004</v>
          </cell>
        </row>
        <row r="2240">
          <cell r="A2240">
            <v>2011</v>
          </cell>
          <cell r="B2240" t="str">
            <v>DEC</v>
          </cell>
          <cell r="D2240" t="str">
            <v>FC14115</v>
          </cell>
          <cell r="E2240">
            <v>0</v>
          </cell>
        </row>
        <row r="2241">
          <cell r="A2241">
            <v>2011</v>
          </cell>
          <cell r="B2241" t="str">
            <v>DEC</v>
          </cell>
          <cell r="D2241" t="str">
            <v>FC34119</v>
          </cell>
          <cell r="E2241">
            <v>-596012.23451478605</v>
          </cell>
        </row>
        <row r="2242">
          <cell r="A2242">
            <v>2011</v>
          </cell>
          <cell r="B2242" t="str">
            <v>DEC</v>
          </cell>
          <cell r="D2242" t="str">
            <v>FC34152</v>
          </cell>
          <cell r="E2242">
            <v>0</v>
          </cell>
        </row>
        <row r="2243">
          <cell r="A2243">
            <v>2011</v>
          </cell>
          <cell r="B2243" t="str">
            <v>DEC</v>
          </cell>
          <cell r="D2243" t="str">
            <v>FC24116</v>
          </cell>
          <cell r="E2243">
            <v>0.98141310000000004</v>
          </cell>
        </row>
        <row r="2244">
          <cell r="A2244">
            <v>2011</v>
          </cell>
          <cell r="B2244" t="str">
            <v>DEC</v>
          </cell>
          <cell r="D2244" t="str">
            <v>FC34118</v>
          </cell>
          <cell r="E2244">
            <v>3598.6749974730001</v>
          </cell>
        </row>
        <row r="2245">
          <cell r="A2245">
            <v>2011</v>
          </cell>
          <cell r="B2245" t="str">
            <v>DEC</v>
          </cell>
          <cell r="D2245" t="str">
            <v>FC14113</v>
          </cell>
          <cell r="E2245">
            <v>0</v>
          </cell>
        </row>
        <row r="2246">
          <cell r="A2246">
            <v>2011</v>
          </cell>
          <cell r="B2246" t="str">
            <v>DEC</v>
          </cell>
          <cell r="D2246" t="str">
            <v>FC14152</v>
          </cell>
          <cell r="E2246">
            <v>0</v>
          </cell>
        </row>
        <row r="2247">
          <cell r="A2247">
            <v>2011</v>
          </cell>
          <cell r="B2247" t="str">
            <v>DEC</v>
          </cell>
          <cell r="D2247" t="str">
            <v>FC34129</v>
          </cell>
          <cell r="E2247">
            <v>-700433.08063850296</v>
          </cell>
        </row>
        <row r="2248">
          <cell r="A2248">
            <v>2011</v>
          </cell>
          <cell r="B2248" t="str">
            <v>DEC</v>
          </cell>
          <cell r="D2248" t="str">
            <v>FC24151</v>
          </cell>
          <cell r="E2248">
            <v>1</v>
          </cell>
        </row>
        <row r="2249">
          <cell r="A2249">
            <v>2011</v>
          </cell>
          <cell r="B2249" t="str">
            <v>DEC</v>
          </cell>
          <cell r="D2249" t="str">
            <v>FC24125</v>
          </cell>
          <cell r="E2249">
            <v>0.98141310000000004</v>
          </cell>
        </row>
        <row r="2250">
          <cell r="A2250">
            <v>2011</v>
          </cell>
          <cell r="B2250" t="str">
            <v>DEC</v>
          </cell>
          <cell r="D2250" t="str">
            <v>FC14191</v>
          </cell>
          <cell r="E2250">
            <v>0</v>
          </cell>
        </row>
        <row r="2251">
          <cell r="A2251">
            <v>2011</v>
          </cell>
          <cell r="B2251" t="str">
            <v>DEC</v>
          </cell>
          <cell r="D2251" t="str">
            <v>FC14128</v>
          </cell>
          <cell r="E2251">
            <v>0</v>
          </cell>
        </row>
        <row r="2252">
          <cell r="A2252">
            <v>2011</v>
          </cell>
          <cell r="B2252" t="str">
            <v>DEC</v>
          </cell>
          <cell r="D2252" t="str">
            <v>FC14114</v>
          </cell>
          <cell r="E2252">
            <v>1497932.06</v>
          </cell>
        </row>
        <row r="2253">
          <cell r="A2253">
            <v>2011</v>
          </cell>
          <cell r="B2253" t="str">
            <v>DEC</v>
          </cell>
          <cell r="D2253" t="str">
            <v>FC14124</v>
          </cell>
          <cell r="E2253">
            <v>-1021254</v>
          </cell>
        </row>
        <row r="2254">
          <cell r="A2254">
            <v>2011</v>
          </cell>
          <cell r="B2254" t="str">
            <v>DEC</v>
          </cell>
          <cell r="D2254" t="str">
            <v>FC14119</v>
          </cell>
          <cell r="E2254">
            <v>-607300.06000000006</v>
          </cell>
        </row>
        <row r="2255">
          <cell r="A2255">
            <v>2011</v>
          </cell>
          <cell r="B2255" t="str">
            <v>DEC</v>
          </cell>
          <cell r="D2255" t="str">
            <v>FC24121</v>
          </cell>
          <cell r="E2255">
            <v>0.98141310000000004</v>
          </cell>
        </row>
        <row r="2256">
          <cell r="A2256">
            <v>2011</v>
          </cell>
          <cell r="B2256" t="str">
            <v>DEC</v>
          </cell>
          <cell r="D2256" t="str">
            <v>FC14125</v>
          </cell>
          <cell r="E2256">
            <v>-379.24525313064697</v>
          </cell>
        </row>
        <row r="2257">
          <cell r="A2257">
            <v>2011</v>
          </cell>
          <cell r="B2257" t="str">
            <v>DEC</v>
          </cell>
          <cell r="D2257" t="str">
            <v>FC34117</v>
          </cell>
          <cell r="E2257">
            <v>233054.235473193</v>
          </cell>
        </row>
        <row r="2258">
          <cell r="A2258">
            <v>2011</v>
          </cell>
          <cell r="B2258" t="str">
            <v>DEC</v>
          </cell>
          <cell r="D2258" t="str">
            <v>FC24118</v>
          </cell>
          <cell r="E2258">
            <v>0.98141310000000004</v>
          </cell>
        </row>
        <row r="2259">
          <cell r="A2259">
            <v>2011</v>
          </cell>
          <cell r="B2259" t="str">
            <v>DEC</v>
          </cell>
          <cell r="D2259" t="str">
            <v>FC24191</v>
          </cell>
          <cell r="E2259">
            <v>0.98141310000000004</v>
          </cell>
        </row>
        <row r="2260">
          <cell r="A2260">
            <v>2011</v>
          </cell>
          <cell r="B2260" t="str">
            <v>DEC</v>
          </cell>
          <cell r="D2260" t="str">
            <v>FC24127</v>
          </cell>
          <cell r="E2260">
            <v>0.98141310000000004</v>
          </cell>
        </row>
        <row r="2261">
          <cell r="A2261">
            <v>2011</v>
          </cell>
          <cell r="B2261" t="str">
            <v>DEC</v>
          </cell>
          <cell r="D2261" t="str">
            <v>FC34191</v>
          </cell>
          <cell r="E2261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54">
          <cell r="D54" t="str">
            <v>Jurisdictional Total Fuel Costs &amp; Net Power Transactions    (Line C4e x C5 x 1.00085(b)) +(Lines C4b,c,d)</v>
          </cell>
          <cell r="I54">
            <v>2026964223</v>
          </cell>
        </row>
        <row r="56">
          <cell r="I56">
            <v>-22428</v>
          </cell>
        </row>
        <row r="59">
          <cell r="I59">
            <v>30216904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>
        <row r="8">
          <cell r="F8">
            <v>237588651.32000002</v>
          </cell>
          <cell r="G8">
            <v>223690078.38000003</v>
          </cell>
          <cell r="H8">
            <v>248031014.11000001</v>
          </cell>
          <cell r="I8">
            <v>243673297.51999998</v>
          </cell>
          <cell r="J8">
            <v>279307522.91000003</v>
          </cell>
          <cell r="K8">
            <v>305420730.86000001</v>
          </cell>
          <cell r="L8">
            <v>338696681.28000003</v>
          </cell>
          <cell r="M8">
            <v>341165884.06999999</v>
          </cell>
        </row>
        <row r="10">
          <cell r="F10">
            <v>1533571.11</v>
          </cell>
          <cell r="G10">
            <v>1331149.81</v>
          </cell>
          <cell r="H10">
            <v>1025643.69</v>
          </cell>
          <cell r="I10">
            <v>986906.03</v>
          </cell>
          <cell r="J10">
            <v>1231818.82</v>
          </cell>
          <cell r="K10">
            <v>1465162.0699999998</v>
          </cell>
          <cell r="L10">
            <v>1379200.3599999999</v>
          </cell>
          <cell r="M10">
            <v>1218150.18</v>
          </cell>
        </row>
        <row r="11">
          <cell r="F11">
            <v>-47584.622626565324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4">
          <cell r="F14">
            <v>-1280730</v>
          </cell>
          <cell r="G14">
            <v>-1239704.3899999999</v>
          </cell>
          <cell r="H14">
            <v>-385357.12</v>
          </cell>
          <cell r="I14">
            <v>-330142.48</v>
          </cell>
          <cell r="J14">
            <v>-334746.93</v>
          </cell>
          <cell r="K14">
            <v>-907993.82</v>
          </cell>
          <cell r="L14">
            <v>-665513.97</v>
          </cell>
          <cell r="M14">
            <v>-377928.45</v>
          </cell>
        </row>
        <row r="15">
          <cell r="F15">
            <v>-661721.39</v>
          </cell>
          <cell r="G15">
            <v>-656059.44999999995</v>
          </cell>
          <cell r="H15">
            <v>-169879.03</v>
          </cell>
          <cell r="I15">
            <v>-232884.3</v>
          </cell>
          <cell r="J15">
            <v>-82452.479999999996</v>
          </cell>
          <cell r="K15">
            <v>-222303.41</v>
          </cell>
          <cell r="L15">
            <v>-134689.57</v>
          </cell>
          <cell r="M15">
            <v>-19618.46</v>
          </cell>
        </row>
        <row r="16">
          <cell r="F16">
            <v>6158434.29</v>
          </cell>
          <cell r="G16">
            <v>2629789.6999999997</v>
          </cell>
          <cell r="H16">
            <v>12566896.32</v>
          </cell>
          <cell r="I16">
            <v>23732423.190000001</v>
          </cell>
          <cell r="J16">
            <v>21448225.539999999</v>
          </cell>
          <cell r="K16">
            <v>18503612.16</v>
          </cell>
          <cell r="L16">
            <v>27438159.109999999</v>
          </cell>
          <cell r="M16">
            <v>30451265.300000001</v>
          </cell>
        </row>
        <row r="17">
          <cell r="F17">
            <v>7741501.54</v>
          </cell>
          <cell r="G17">
            <v>3950202.22</v>
          </cell>
          <cell r="H17">
            <v>9383764.5399999991</v>
          </cell>
          <cell r="I17">
            <v>6093902.8700000001</v>
          </cell>
          <cell r="J17">
            <v>9058931.4600000009</v>
          </cell>
          <cell r="K17">
            <v>9876551.9600000009</v>
          </cell>
          <cell r="L17">
            <v>13928524.73</v>
          </cell>
          <cell r="M17">
            <v>16215742.15</v>
          </cell>
        </row>
        <row r="19">
          <cell r="F19">
            <v>-306696</v>
          </cell>
          <cell r="G19">
            <v>465870.46</v>
          </cell>
          <cell r="H19">
            <v>1978339.14</v>
          </cell>
          <cell r="I19">
            <v>4745049.6199999992</v>
          </cell>
          <cell r="J19">
            <v>4951402.9700000007</v>
          </cell>
          <cell r="K19">
            <v>1480551.29</v>
          </cell>
          <cell r="L19">
            <v>3800890.22</v>
          </cell>
          <cell r="M19">
            <v>9963066.4699999988</v>
          </cell>
        </row>
        <row r="22">
          <cell r="F22">
            <v>-670275.32134703395</v>
          </cell>
          <cell r="G22">
            <v>-630501.67124477006</v>
          </cell>
          <cell r="H22">
            <v>-579078.85590312304</v>
          </cell>
          <cell r="I22">
            <v>-615288.27144476795</v>
          </cell>
          <cell r="J22">
            <v>-651162.984734723</v>
          </cell>
          <cell r="K22">
            <v>-735091.86173829099</v>
          </cell>
          <cell r="L22">
            <v>-805703.32748707698</v>
          </cell>
          <cell r="M22">
            <v>-872772.27572117804</v>
          </cell>
        </row>
        <row r="23">
          <cell r="F23">
            <v>19818.930000000004</v>
          </cell>
          <cell r="G23">
            <v>-2925.8500000000008</v>
          </cell>
          <cell r="H23">
            <v>-24903.530000000002</v>
          </cell>
          <cell r="I23">
            <v>-39132.870000000003</v>
          </cell>
          <cell r="J23">
            <v>-37542.780000000006</v>
          </cell>
          <cell r="K23">
            <v>-71123.05</v>
          </cell>
          <cell r="L23">
            <v>1283800.3599999999</v>
          </cell>
          <cell r="M23">
            <v>29698.239999999991</v>
          </cell>
        </row>
        <row r="24">
          <cell r="F24">
            <v>-53797.679999999993</v>
          </cell>
          <cell r="G24">
            <v>11077.529999999997</v>
          </cell>
          <cell r="H24">
            <v>205134.29999999996</v>
          </cell>
          <cell r="I24">
            <v>71451.56</v>
          </cell>
          <cell r="J24">
            <v>-191197.50999999998</v>
          </cell>
          <cell r="K24">
            <v>-331618.15999999997</v>
          </cell>
          <cell r="L24">
            <v>103354.10000000002</v>
          </cell>
          <cell r="M24">
            <v>-7294497.4900000002</v>
          </cell>
        </row>
        <row r="25">
          <cell r="F25">
            <v>-64361.599999999999</v>
          </cell>
          <cell r="G25">
            <v>-102828.4</v>
          </cell>
          <cell r="H25">
            <v>74075.299999999988</v>
          </cell>
          <cell r="I25">
            <v>0</v>
          </cell>
          <cell r="J25">
            <v>-16447.05</v>
          </cell>
          <cell r="K25">
            <v>0</v>
          </cell>
          <cell r="L25">
            <v>549227.15</v>
          </cell>
          <cell r="M25">
            <v>-115211.04</v>
          </cell>
        </row>
        <row r="29">
          <cell r="F29">
            <v>7840404689</v>
          </cell>
          <cell r="G29">
            <v>6965004441</v>
          </cell>
          <cell r="H29">
            <v>7465369459</v>
          </cell>
          <cell r="I29">
            <v>8057607586</v>
          </cell>
          <cell r="J29">
            <v>8207468174</v>
          </cell>
          <cell r="K29">
            <v>9555068717</v>
          </cell>
          <cell r="L29">
            <v>9956736569</v>
          </cell>
          <cell r="M29">
            <v>10258713687</v>
          </cell>
        </row>
        <row r="30">
          <cell r="F30">
            <v>141688445</v>
          </cell>
          <cell r="G30">
            <v>145961604</v>
          </cell>
          <cell r="H30">
            <v>143638859</v>
          </cell>
          <cell r="I30">
            <v>162448949</v>
          </cell>
          <cell r="J30">
            <v>157386681</v>
          </cell>
          <cell r="K30">
            <v>185257965</v>
          </cell>
          <cell r="L30">
            <v>184819920</v>
          </cell>
          <cell r="M30">
            <v>201148742</v>
          </cell>
        </row>
        <row r="36">
          <cell r="F36">
            <v>284993002.16000003</v>
          </cell>
          <cell r="G36">
            <v>250837228.66999999</v>
          </cell>
          <cell r="H36">
            <v>269729571.74000001</v>
          </cell>
          <cell r="I36">
            <v>290359370.04000002</v>
          </cell>
          <cell r="J36">
            <v>297287802.57999998</v>
          </cell>
          <cell r="K36">
            <v>349928235.38999999</v>
          </cell>
          <cell r="L36">
            <v>366419367.89999998</v>
          </cell>
          <cell r="M36">
            <v>378952669.5</v>
          </cell>
        </row>
        <row r="38">
          <cell r="F38">
            <v>-4316700.5</v>
          </cell>
          <cell r="G38">
            <v>-4316700.5</v>
          </cell>
          <cell r="H38">
            <v>-4316700.5</v>
          </cell>
          <cell r="I38">
            <v>-4316700.5</v>
          </cell>
          <cell r="J38">
            <v>-4316700.5</v>
          </cell>
          <cell r="K38">
            <v>-4316700.5</v>
          </cell>
          <cell r="L38">
            <v>-4316700.5</v>
          </cell>
          <cell r="M38">
            <v>-4316700.5</v>
          </cell>
        </row>
        <row r="39">
          <cell r="F39">
            <v>-547226.46</v>
          </cell>
          <cell r="G39">
            <v>-547226.46</v>
          </cell>
          <cell r="H39">
            <v>-547226.46</v>
          </cell>
          <cell r="I39">
            <v>-547226.46</v>
          </cell>
          <cell r="J39">
            <v>-547226.46</v>
          </cell>
          <cell r="K39">
            <v>-547226.46</v>
          </cell>
          <cell r="L39">
            <v>-547226.46</v>
          </cell>
          <cell r="M39">
            <v>-547226.46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51">
          <cell r="M51">
            <v>26936936.780000031</v>
          </cell>
        </row>
        <row r="52">
          <cell r="M52">
            <v>-51121025</v>
          </cell>
        </row>
        <row r="53">
          <cell r="M53">
            <v>4316700.5</v>
          </cell>
        </row>
        <row r="61">
          <cell r="M61">
            <v>1.5E-3</v>
          </cell>
        </row>
        <row r="62">
          <cell r="M62">
            <v>1.4E-3</v>
          </cell>
        </row>
        <row r="70">
          <cell r="D70" t="str">
            <v xml:space="preserve">(a)       Generation Performance Incentive Factor is (($6,571,449/12) x 99.9280%) - See Order No. PSC-11-0094-FOF-EI. </v>
          </cell>
        </row>
        <row r="349">
          <cell r="M349">
            <v>1.00085</v>
          </cell>
          <cell r="Q349">
            <v>1</v>
          </cell>
        </row>
        <row r="351">
          <cell r="F351">
            <v>32670000</v>
          </cell>
          <cell r="G351">
            <v>16110000</v>
          </cell>
          <cell r="H351">
            <v>15975000</v>
          </cell>
          <cell r="I351">
            <v>17100000</v>
          </cell>
          <cell r="J351">
            <v>17235000</v>
          </cell>
          <cell r="K351">
            <v>20115000</v>
          </cell>
          <cell r="L351">
            <v>21060000</v>
          </cell>
          <cell r="M351">
            <v>22140000</v>
          </cell>
        </row>
      </sheetData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>
        <row r="8">
          <cell r="M8">
            <v>353290109.5</v>
          </cell>
          <cell r="AL8">
            <v>2229698085.8800001</v>
          </cell>
        </row>
        <row r="9">
          <cell r="M9">
            <v>1358654.6438</v>
          </cell>
          <cell r="AL9">
            <v>10312106.533799998</v>
          </cell>
        </row>
        <row r="10">
          <cell r="M10">
            <v>0</v>
          </cell>
          <cell r="AL10">
            <v>-47584.622626565324</v>
          </cell>
        </row>
        <row r="11">
          <cell r="M11">
            <v>-2297827.833248199</v>
          </cell>
          <cell r="AL11">
            <v>-7442016.5432481989</v>
          </cell>
        </row>
        <row r="12">
          <cell r="M12">
            <v>-280100</v>
          </cell>
          <cell r="AL12">
            <v>-2440089.63</v>
          </cell>
        </row>
        <row r="13">
          <cell r="M13">
            <v>25867050.591613282</v>
          </cell>
          <cell r="AL13">
            <v>138344590.9016133</v>
          </cell>
        </row>
        <row r="14">
          <cell r="M14">
            <v>18571111.23</v>
          </cell>
          <cell r="AL14">
            <v>78604490.549999997</v>
          </cell>
        </row>
        <row r="15">
          <cell r="M15">
            <v>8314400</v>
          </cell>
          <cell r="AL15">
            <v>25429807.699999999</v>
          </cell>
        </row>
        <row r="18">
          <cell r="M18">
            <v>-921230.75520000001</v>
          </cell>
          <cell r="AL18">
            <v>-5608333.0490997862</v>
          </cell>
        </row>
        <row r="19">
          <cell r="M19">
            <v>0</v>
          </cell>
          <cell r="AL19">
            <v>1127991.21</v>
          </cell>
        </row>
        <row r="20">
          <cell r="M20">
            <v>0</v>
          </cell>
          <cell r="AL20">
            <v>-185595.85999999993</v>
          </cell>
        </row>
        <row r="21">
          <cell r="M21">
            <v>0</v>
          </cell>
          <cell r="AL21">
            <v>439665.4</v>
          </cell>
        </row>
        <row r="25">
          <cell r="M25">
            <v>9896118254.931509</v>
          </cell>
          <cell r="AL25">
            <v>67943777889.931511</v>
          </cell>
        </row>
        <row r="26">
          <cell r="M26">
            <v>207650703.31276366</v>
          </cell>
          <cell r="AL26">
            <v>1328853126.3127637</v>
          </cell>
        </row>
        <row r="32">
          <cell r="M32">
            <v>363816054.30169892</v>
          </cell>
          <cell r="AL32">
            <v>2473370632.7816992</v>
          </cell>
        </row>
        <row r="34">
          <cell r="M34">
            <v>-4316700.5</v>
          </cell>
          <cell r="AL34">
            <v>-34533604</v>
          </cell>
        </row>
        <row r="35">
          <cell r="M35">
            <v>-547226.46</v>
          </cell>
          <cell r="AL35">
            <v>-4377811.68</v>
          </cell>
        </row>
        <row r="44">
          <cell r="AL44">
            <v>2422901736.1500001</v>
          </cell>
        </row>
        <row r="46">
          <cell r="M46">
            <v>-5064.8</v>
          </cell>
          <cell r="AL46">
            <v>-27491.010000000002</v>
          </cell>
        </row>
        <row r="47">
          <cell r="M47">
            <v>26936936.780000031</v>
          </cell>
          <cell r="AL47">
            <v>78698221.430000037</v>
          </cell>
        </row>
        <row r="48">
          <cell r="M48">
            <v>-51121025</v>
          </cell>
          <cell r="AL48">
            <v>-51121025</v>
          </cell>
        </row>
        <row r="49">
          <cell r="M49">
            <v>4316700.5</v>
          </cell>
          <cell r="AL49">
            <v>34533604</v>
          </cell>
        </row>
        <row r="349">
          <cell r="M349">
            <v>22752000</v>
          </cell>
          <cell r="AL349">
            <v>163017000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L"/>
      <sheetName val="FPC"/>
      <sheetName val="TECO"/>
      <sheetName val="GULF"/>
      <sheetName val="RES &amp; 2,000 KW"/>
      <sheetName val="VERY SMALL COMM"/>
      <sheetName val="SMALL COMM"/>
      <sheetName val="2,000 KW TOU"/>
      <sheetName val="MEDIUM CI"/>
      <sheetName val="MEDIUM CI TOU"/>
      <sheetName val="MEDIUM COM INT"/>
      <sheetName val="INDUSTRIAL INT"/>
      <sheetName val="#REF"/>
      <sheetName val="WKFILE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86"/>
  <sheetViews>
    <sheetView tabSelected="1" workbookViewId="0">
      <selection activeCell="D3" sqref="D3"/>
    </sheetView>
  </sheetViews>
  <sheetFormatPr defaultColWidth="9.109375" defaultRowHeight="12"/>
  <cols>
    <col min="1" max="1" width="2.109375" style="13" customWidth="1"/>
    <col min="2" max="2" width="2.6640625" style="13" customWidth="1"/>
    <col min="3" max="3" width="3.88671875" style="19" customWidth="1"/>
    <col min="4" max="4" width="48.88671875" style="13" customWidth="1"/>
    <col min="5" max="5" width="14.6640625" style="13" customWidth="1"/>
    <col min="6" max="6" width="13" style="13" customWidth="1"/>
    <col min="7" max="7" width="12" style="13" customWidth="1"/>
    <col min="8" max="8" width="9.5546875" style="13" bestFit="1" customWidth="1"/>
    <col min="9" max="9" width="13.6640625" style="13" customWidth="1"/>
    <col min="10" max="10" width="14.6640625" style="13" bestFit="1" customWidth="1"/>
    <col min="11" max="11" width="12.88671875" style="13" customWidth="1"/>
    <col min="12" max="12" width="9.33203125" style="13" bestFit="1" customWidth="1"/>
    <col min="13" max="13" width="10.109375" style="29" customWidth="1"/>
    <col min="14" max="18" width="11.44140625" style="13" customWidth="1"/>
    <col min="19" max="19" width="12.33203125" style="13" customWidth="1"/>
    <col min="20" max="20" width="10.109375" style="13" customWidth="1"/>
    <col min="21" max="16384" width="9.109375" style="13"/>
  </cols>
  <sheetData>
    <row r="1" spans="1:19" s="110" customFormat="1" ht="11.4">
      <c r="C1" s="111"/>
      <c r="D1" s="110" t="s">
        <v>86</v>
      </c>
      <c r="M1" s="112"/>
    </row>
    <row r="2" spans="1:19" s="110" customFormat="1" ht="11.4">
      <c r="C2" s="111"/>
      <c r="D2" s="110" t="s">
        <v>87</v>
      </c>
      <c r="M2" s="112"/>
    </row>
    <row r="3" spans="1:19">
      <c r="D3" s="26" t="s">
        <v>0</v>
      </c>
      <c r="E3" s="2"/>
      <c r="F3" s="3" t="s">
        <v>1</v>
      </c>
      <c r="G3" s="2"/>
      <c r="H3" s="2"/>
      <c r="I3" s="2"/>
      <c r="J3" s="3"/>
      <c r="K3" s="27"/>
      <c r="L3" s="28"/>
    </row>
    <row r="4" spans="1:19">
      <c r="D4" s="2"/>
      <c r="E4" s="2"/>
      <c r="F4" s="3" t="s">
        <v>2</v>
      </c>
      <c r="G4" s="2"/>
      <c r="H4" s="2"/>
      <c r="I4" s="2"/>
      <c r="J4" s="3"/>
      <c r="K4" s="27"/>
      <c r="L4" s="28"/>
    </row>
    <row r="5" spans="1:19">
      <c r="D5" s="2"/>
      <c r="E5" s="2"/>
      <c r="F5" s="3" t="s">
        <v>3</v>
      </c>
      <c r="G5" s="30" t="s">
        <v>4</v>
      </c>
      <c r="H5" s="31"/>
      <c r="I5" s="2"/>
      <c r="J5" s="3"/>
      <c r="K5" s="2"/>
      <c r="L5" s="2"/>
    </row>
    <row r="6" spans="1:19">
      <c r="D6" s="2"/>
      <c r="E6" s="2"/>
      <c r="F6" s="2"/>
      <c r="G6" s="2"/>
      <c r="H6" s="2"/>
      <c r="I6" s="2"/>
      <c r="J6" s="2"/>
      <c r="K6" s="2"/>
      <c r="L6" s="2"/>
    </row>
    <row r="7" spans="1:19" ht="12.6" thickBot="1">
      <c r="A7" s="32"/>
      <c r="B7" s="32"/>
      <c r="C7" s="33"/>
      <c r="D7" s="34"/>
      <c r="E7" s="35" t="s">
        <v>5</v>
      </c>
      <c r="F7" s="36"/>
      <c r="G7" s="36"/>
      <c r="H7" s="36"/>
      <c r="I7" s="35" t="s">
        <v>6</v>
      </c>
      <c r="J7" s="36"/>
      <c r="K7" s="36"/>
      <c r="L7" s="36"/>
    </row>
    <row r="8" spans="1:19">
      <c r="A8" s="37" t="s">
        <v>7</v>
      </c>
      <c r="B8" s="37"/>
      <c r="C8" s="27"/>
      <c r="D8" s="2"/>
      <c r="E8" s="38"/>
      <c r="F8" s="39" t="s">
        <v>8</v>
      </c>
      <c r="G8" s="40" t="s">
        <v>9</v>
      </c>
      <c r="H8" s="41"/>
      <c r="I8" s="38"/>
      <c r="J8" s="39" t="s">
        <v>10</v>
      </c>
      <c r="K8" s="35" t="s">
        <v>11</v>
      </c>
      <c r="L8" s="36"/>
    </row>
    <row r="9" spans="1:19" ht="12.6" thickBot="1">
      <c r="A9" s="42" t="s">
        <v>12</v>
      </c>
      <c r="B9" s="42"/>
      <c r="C9" s="43"/>
      <c r="D9" s="44"/>
      <c r="E9" s="45" t="s">
        <v>13</v>
      </c>
      <c r="F9" s="1" t="s">
        <v>14</v>
      </c>
      <c r="G9" s="46" t="s">
        <v>15</v>
      </c>
      <c r="H9" s="46" t="s">
        <v>16</v>
      </c>
      <c r="I9" s="45" t="s">
        <v>13</v>
      </c>
      <c r="J9" s="1" t="s">
        <v>14</v>
      </c>
      <c r="K9" s="46" t="s">
        <v>15</v>
      </c>
      <c r="L9" s="46" t="s">
        <v>16</v>
      </c>
    </row>
    <row r="10" spans="1:19">
      <c r="A10" s="13" t="s">
        <v>17</v>
      </c>
      <c r="B10" s="47"/>
      <c r="D10" s="48" t="s">
        <v>18</v>
      </c>
      <c r="E10" s="2"/>
      <c r="F10" s="2"/>
      <c r="G10" s="2"/>
      <c r="H10" s="49"/>
      <c r="I10" s="2"/>
      <c r="J10" s="2"/>
      <c r="K10" s="2"/>
      <c r="L10" s="2"/>
    </row>
    <row r="11" spans="1:19">
      <c r="B11" s="50">
        <v>1</v>
      </c>
      <c r="C11" s="27" t="s">
        <v>19</v>
      </c>
      <c r="D11" s="3" t="s">
        <v>20</v>
      </c>
      <c r="E11" s="51">
        <f>ROUND('[8]FPSC TU'!M8,0)</f>
        <v>341165884</v>
      </c>
      <c r="F11" s="51">
        <f>'[8]Est-Act 7-5'!M8</f>
        <v>353290109.5</v>
      </c>
      <c r="G11" s="51">
        <f t="shared" ref="G11:G16" si="0">E11-F11</f>
        <v>-12124225.5</v>
      </c>
      <c r="H11" s="52">
        <f t="shared" ref="H11:H19" si="1">IF(F11=0,"N/A",ROUND(G11/F11,3))</f>
        <v>-3.4000000000000002E-2</v>
      </c>
      <c r="I11" s="51">
        <f>ROUND(SUM('[8]FPSC TU'!F8:M8),0)</f>
        <v>2217573860</v>
      </c>
      <c r="J11" s="51">
        <f>'[8]Est-Act 7-5'!AL8</f>
        <v>2229698085.8800001</v>
      </c>
      <c r="K11" s="51">
        <f t="shared" ref="K11:K18" si="2">I11-J11</f>
        <v>-12124225.880000114</v>
      </c>
      <c r="L11" s="5">
        <f t="shared" ref="L11:L19" si="3">IF(J11=0,"N/A",ROUND(K11/J11,3))</f>
        <v>-5.0000000000000001E-3</v>
      </c>
      <c r="N11" s="29"/>
      <c r="O11" s="29"/>
      <c r="P11" s="29"/>
      <c r="Q11" s="29"/>
      <c r="R11" s="29"/>
      <c r="S11" s="29"/>
    </row>
    <row r="12" spans="1:19">
      <c r="B12" s="2"/>
      <c r="C12" s="19" t="s">
        <v>21</v>
      </c>
      <c r="D12" s="53" t="s">
        <v>22</v>
      </c>
      <c r="E12" s="4">
        <f>ROUND('[8]FPSC TU'!M10,0)</f>
        <v>1218150</v>
      </c>
      <c r="F12" s="51">
        <f>'[8]Est-Act 7-5'!M9</f>
        <v>1358654.6438</v>
      </c>
      <c r="G12" s="4">
        <f t="shared" si="0"/>
        <v>-140504.64379999996</v>
      </c>
      <c r="H12" s="52">
        <f t="shared" si="1"/>
        <v>-0.10299999999999999</v>
      </c>
      <c r="I12" s="4">
        <f>ROUND(SUM('[8]FPSC TU'!F10:M10),0)</f>
        <v>10171602</v>
      </c>
      <c r="J12" s="51">
        <f>'[8]Est-Act 7-5'!AL9</f>
        <v>10312106.533799998</v>
      </c>
      <c r="K12" s="4">
        <f t="shared" si="2"/>
        <v>-140504.53379999846</v>
      </c>
      <c r="L12" s="5">
        <f t="shared" si="3"/>
        <v>-1.4E-2</v>
      </c>
      <c r="N12" s="29"/>
      <c r="O12" s="29"/>
      <c r="P12" s="29"/>
      <c r="Q12" s="29"/>
      <c r="R12" s="29"/>
      <c r="S12" s="29"/>
    </row>
    <row r="13" spans="1:19">
      <c r="B13" s="54"/>
      <c r="C13" s="55" t="s">
        <v>23</v>
      </c>
      <c r="D13" s="3" t="s">
        <v>24</v>
      </c>
      <c r="E13" s="4">
        <f>ROUND('[8]FPSC TU'!M11,0)</f>
        <v>0</v>
      </c>
      <c r="F13" s="51">
        <f>'[8]Est-Act 7-5'!M10</f>
        <v>0</v>
      </c>
      <c r="G13" s="56">
        <f t="shared" si="0"/>
        <v>0</v>
      </c>
      <c r="H13" s="57" t="str">
        <f t="shared" si="1"/>
        <v>N/A</v>
      </c>
      <c r="I13" s="58">
        <f>ROUND(SUM('[8]FPSC TU'!F11:Q11),0)</f>
        <v>-47585</v>
      </c>
      <c r="J13" s="51">
        <f>'[8]Est-Act 7-5'!AL10</f>
        <v>-47584.622626565324</v>
      </c>
      <c r="K13" s="59">
        <f t="shared" si="2"/>
        <v>-0.37737343467597384</v>
      </c>
      <c r="L13" s="57">
        <f t="shared" si="3"/>
        <v>0</v>
      </c>
      <c r="N13" s="29"/>
      <c r="O13" s="29"/>
      <c r="P13" s="29"/>
      <c r="Q13" s="29"/>
      <c r="R13" s="29"/>
      <c r="S13" s="29"/>
    </row>
    <row r="14" spans="1:19">
      <c r="A14" s="59"/>
      <c r="B14" s="50">
        <v>2</v>
      </c>
      <c r="C14" s="27" t="s">
        <v>19</v>
      </c>
      <c r="D14" s="60" t="s">
        <v>25</v>
      </c>
      <c r="E14" s="4">
        <f>ROUND('[8]FPSC TU'!M14,0)</f>
        <v>-377928</v>
      </c>
      <c r="F14" s="51">
        <f>'[8]Est-Act 7-5'!M11</f>
        <v>-2297827.833248199</v>
      </c>
      <c r="G14" s="4">
        <f t="shared" si="0"/>
        <v>1919899.833248199</v>
      </c>
      <c r="H14" s="5">
        <f t="shared" si="1"/>
        <v>-0.83599999999999997</v>
      </c>
      <c r="I14" s="4">
        <f>ROUND(SUM('[8]FPSC TU'!F14:M14),0)</f>
        <v>-5522117</v>
      </c>
      <c r="J14" s="51">
        <f>'[8]Est-Act 7-5'!AL11</f>
        <v>-7442016.5432481989</v>
      </c>
      <c r="K14" s="4">
        <f t="shared" si="2"/>
        <v>1919899.5432481989</v>
      </c>
      <c r="L14" s="5">
        <f t="shared" si="3"/>
        <v>-0.25800000000000001</v>
      </c>
      <c r="N14" s="29"/>
      <c r="O14" s="29"/>
      <c r="P14" s="29"/>
      <c r="Q14" s="29"/>
      <c r="R14" s="29"/>
      <c r="S14" s="29"/>
    </row>
    <row r="15" spans="1:19">
      <c r="C15" s="27" t="s">
        <v>21</v>
      </c>
      <c r="D15" s="3" t="s">
        <v>26</v>
      </c>
      <c r="E15" s="4">
        <f>ROUND('[8]FPSC TU'!M15,0)</f>
        <v>-19618</v>
      </c>
      <c r="F15" s="51">
        <f>'[8]Est-Act 7-5'!M12</f>
        <v>-280100</v>
      </c>
      <c r="G15" s="4">
        <f t="shared" si="0"/>
        <v>260482</v>
      </c>
      <c r="H15" s="5">
        <f t="shared" si="1"/>
        <v>-0.93</v>
      </c>
      <c r="I15" s="4">
        <f>ROUND(SUM('[8]FPSC TU'!F15:M15),0)</f>
        <v>-2179608</v>
      </c>
      <c r="J15" s="51">
        <f>'[8]Est-Act 7-5'!AL12</f>
        <v>-2440089.63</v>
      </c>
      <c r="K15" s="4">
        <f t="shared" si="2"/>
        <v>260481.62999999989</v>
      </c>
      <c r="L15" s="5">
        <f t="shared" si="3"/>
        <v>-0.107</v>
      </c>
      <c r="N15" s="29"/>
      <c r="O15" s="29"/>
      <c r="P15" s="29"/>
      <c r="Q15" s="29"/>
      <c r="R15" s="29"/>
      <c r="S15" s="29"/>
    </row>
    <row r="16" spans="1:19">
      <c r="B16" s="50">
        <v>3</v>
      </c>
      <c r="C16" s="27" t="s">
        <v>19</v>
      </c>
      <c r="D16" s="60" t="s">
        <v>27</v>
      </c>
      <c r="E16" s="4">
        <f>ROUND('[8]FPSC TU'!M16,0)</f>
        <v>30451265</v>
      </c>
      <c r="F16" s="51">
        <f>'[8]Est-Act 7-5'!M13</f>
        <v>25867050.591613282</v>
      </c>
      <c r="G16" s="4">
        <f t="shared" si="0"/>
        <v>4584214.4083867185</v>
      </c>
      <c r="H16" s="5">
        <f t="shared" si="1"/>
        <v>0.17699999999999999</v>
      </c>
      <c r="I16" s="4">
        <f>ROUND(SUM('[8]FPSC TU'!F16:M16),0)</f>
        <v>142928806</v>
      </c>
      <c r="J16" s="51">
        <f>'[8]Est-Act 7-5'!AL13</f>
        <v>138344590.9016133</v>
      </c>
      <c r="K16" s="4">
        <f t="shared" si="2"/>
        <v>4584215.0983867049</v>
      </c>
      <c r="L16" s="5">
        <f t="shared" si="3"/>
        <v>3.3000000000000002E-2</v>
      </c>
      <c r="N16" s="29"/>
      <c r="O16" s="29"/>
      <c r="P16" s="29"/>
      <c r="Q16" s="29"/>
      <c r="R16" s="29"/>
      <c r="S16" s="29"/>
    </row>
    <row r="17" spans="1:19">
      <c r="B17" s="50">
        <v>4</v>
      </c>
      <c r="D17" s="60" t="s">
        <v>28</v>
      </c>
      <c r="E17" s="4">
        <f>ROUND('[8]FPSC TU'!M17,0)</f>
        <v>16215742</v>
      </c>
      <c r="F17" s="51">
        <f>'[8]Est-Act 7-5'!M14</f>
        <v>18571111.23</v>
      </c>
      <c r="G17" s="4">
        <f>E17-F17</f>
        <v>-2355369.2300000004</v>
      </c>
      <c r="H17" s="5">
        <f>IF(F17=0,"N/A",ROUND(G17/F17,3))</f>
        <v>-0.127</v>
      </c>
      <c r="I17" s="4">
        <f>ROUND(SUM('[8]FPSC TU'!F17:M17),0)</f>
        <v>76249121</v>
      </c>
      <c r="J17" s="51">
        <f>'[8]Est-Act 7-5'!AL14</f>
        <v>78604490.549999997</v>
      </c>
      <c r="K17" s="4">
        <f>I17-J17</f>
        <v>-2355369.549999997</v>
      </c>
      <c r="L17" s="5">
        <f>IF(J17=0,"N/A",ROUND(K17/J17,3))</f>
        <v>-0.03</v>
      </c>
      <c r="N17" s="29"/>
      <c r="O17" s="29"/>
      <c r="P17" s="29"/>
      <c r="Q17" s="29"/>
      <c r="R17" s="29"/>
      <c r="S17" s="29"/>
    </row>
    <row r="18" spans="1:19">
      <c r="B18" s="50">
        <v>5</v>
      </c>
      <c r="C18" s="27"/>
      <c r="D18" s="60" t="s">
        <v>29</v>
      </c>
      <c r="E18" s="4">
        <f>ROUND('[8]FPSC TU'!M19,0)</f>
        <v>9963066</v>
      </c>
      <c r="F18" s="51">
        <f>'[8]Est-Act 7-5'!M15</f>
        <v>8314400</v>
      </c>
      <c r="G18" s="4">
        <f>E18-F18</f>
        <v>1648666</v>
      </c>
      <c r="H18" s="5">
        <f>IF(F18=0,"N/A",ROUND(G18/F18,3))</f>
        <v>0.19800000000000001</v>
      </c>
      <c r="I18" s="4">
        <f>ROUND(SUM('[8]FPSC TU'!F19:M19),0)</f>
        <v>27078474</v>
      </c>
      <c r="J18" s="51">
        <f>'[8]Est-Act 7-5'!AL15</f>
        <v>25429807.699999999</v>
      </c>
      <c r="K18" s="4">
        <f t="shared" si="2"/>
        <v>1648666.3000000007</v>
      </c>
      <c r="L18" s="5">
        <f t="shared" si="3"/>
        <v>6.5000000000000002E-2</v>
      </c>
      <c r="N18" s="29"/>
      <c r="O18" s="29"/>
      <c r="P18" s="29"/>
      <c r="Q18" s="29"/>
      <c r="R18" s="29"/>
      <c r="S18" s="29"/>
    </row>
    <row r="19" spans="1:19">
      <c r="A19" s="59"/>
      <c r="B19" s="50">
        <v>6</v>
      </c>
      <c r="C19" s="27"/>
      <c r="D19" s="3" t="s">
        <v>30</v>
      </c>
      <c r="E19" s="61">
        <f>SUM(E11:E18)</f>
        <v>398616561</v>
      </c>
      <c r="F19" s="61">
        <f>SUM(F11:F18)</f>
        <v>404823398.13216513</v>
      </c>
      <c r="G19" s="61">
        <f>SUM(G11:G18)</f>
        <v>-6206837.1321650818</v>
      </c>
      <c r="H19" s="5">
        <f t="shared" si="1"/>
        <v>-1.4999999999999999E-2</v>
      </c>
      <c r="I19" s="61">
        <f>SUM(I11:I18)</f>
        <v>2466252553</v>
      </c>
      <c r="J19" s="61">
        <f>SUM(J11:J18)</f>
        <v>2472459390.7695384</v>
      </c>
      <c r="K19" s="61">
        <f>SUM(K11:K18)</f>
        <v>-6206837.769538641</v>
      </c>
      <c r="L19" s="5">
        <f t="shared" si="3"/>
        <v>-3.0000000000000001E-3</v>
      </c>
      <c r="N19" s="29"/>
      <c r="O19" s="29"/>
      <c r="P19" s="29"/>
      <c r="Q19" s="29"/>
      <c r="R19" s="29"/>
      <c r="S19" s="29"/>
    </row>
    <row r="20" spans="1:19">
      <c r="A20" s="59"/>
      <c r="B20" s="28"/>
      <c r="C20" s="62"/>
      <c r="D20" s="28"/>
      <c r="E20" s="63"/>
      <c r="F20" s="63"/>
      <c r="G20" s="63"/>
      <c r="H20" s="5"/>
      <c r="I20" s="63"/>
      <c r="J20" s="63"/>
      <c r="K20" s="63"/>
      <c r="L20" s="5"/>
      <c r="N20" s="29"/>
      <c r="O20" s="29"/>
      <c r="P20" s="29"/>
      <c r="Q20" s="29"/>
      <c r="R20" s="29"/>
      <c r="S20" s="29"/>
    </row>
    <row r="21" spans="1:19">
      <c r="A21" s="64"/>
      <c r="B21" s="50"/>
      <c r="C21" s="27"/>
      <c r="D21" s="65" t="s">
        <v>31</v>
      </c>
      <c r="E21" s="2"/>
      <c r="F21" s="2"/>
      <c r="G21" s="2"/>
      <c r="H21" s="66"/>
      <c r="I21" s="2"/>
      <c r="J21" s="2"/>
      <c r="K21" s="2"/>
      <c r="L21" s="67"/>
    </row>
    <row r="22" spans="1:19">
      <c r="A22" s="64"/>
      <c r="B22" s="68"/>
      <c r="C22" s="19" t="s">
        <v>19</v>
      </c>
      <c r="D22" s="3" t="s">
        <v>32</v>
      </c>
      <c r="E22" s="51">
        <f>ROUND('[8]FPSC TU'!M22,0)</f>
        <v>-872772</v>
      </c>
      <c r="F22" s="51">
        <f>'[8]Est-Act 7-5'!M18</f>
        <v>-921230.75520000001</v>
      </c>
      <c r="G22" s="51">
        <f>E22-F22</f>
        <v>48458.755200000014</v>
      </c>
      <c r="H22" s="5">
        <f>IF(F22=0,"N/A",ROUND(G22/F22,3))</f>
        <v>-5.2999999999999999E-2</v>
      </c>
      <c r="I22" s="51">
        <f>ROUND(SUM('[8]FPSC TU'!F22:M22),0)</f>
        <v>-5559875</v>
      </c>
      <c r="J22" s="51">
        <f>'[8]Est-Act 7-5'!AL18</f>
        <v>-5608333.0490997862</v>
      </c>
      <c r="K22" s="51">
        <f>I22-J22</f>
        <v>48458.049099786207</v>
      </c>
      <c r="L22" s="5">
        <f>IF(J22=0,"N/A",ROUND(K22/J22,3))</f>
        <v>-8.9999999999999993E-3</v>
      </c>
      <c r="N22" s="29"/>
      <c r="O22" s="29"/>
      <c r="P22" s="29"/>
      <c r="Q22" s="29"/>
      <c r="R22" s="29"/>
      <c r="S22" s="29"/>
    </row>
    <row r="23" spans="1:19">
      <c r="A23" s="64"/>
      <c r="B23" s="68"/>
      <c r="C23" s="19" t="s">
        <v>21</v>
      </c>
      <c r="D23" s="60" t="s">
        <v>33</v>
      </c>
      <c r="E23" s="69">
        <f>ROUND('[8]FPSC TU'!M23,0)</f>
        <v>29698</v>
      </c>
      <c r="F23" s="51">
        <f>'[8]Est-Act 7-5'!M19</f>
        <v>0</v>
      </c>
      <c r="G23" s="4">
        <f>E23-F23</f>
        <v>29698</v>
      </c>
      <c r="H23" s="57" t="str">
        <f>IF(F23=0,"N/A",ROUND(G23/F23,3))</f>
        <v>N/A</v>
      </c>
      <c r="I23" s="70">
        <f>ROUND(SUM('[8]FPSC TU'!F23:M23),0)</f>
        <v>1157689</v>
      </c>
      <c r="J23" s="51">
        <f>'[8]Est-Act 7-5'!AL19</f>
        <v>1127991.21</v>
      </c>
      <c r="K23" s="4">
        <f>I23-J23</f>
        <v>29697.790000000037</v>
      </c>
      <c r="L23" s="5">
        <f>IF(J23=0,"N/A",ROUND(K23/J23,3))</f>
        <v>2.5999999999999999E-2</v>
      </c>
      <c r="N23" s="29"/>
      <c r="O23" s="29"/>
      <c r="P23" s="29"/>
      <c r="Q23" s="29"/>
      <c r="R23" s="29"/>
      <c r="S23" s="29"/>
    </row>
    <row r="24" spans="1:19">
      <c r="A24" s="64"/>
      <c r="B24" s="68"/>
      <c r="C24" s="19" t="s">
        <v>23</v>
      </c>
      <c r="D24" s="3" t="s">
        <v>34</v>
      </c>
      <c r="E24" s="4">
        <f>ROUND('[8]FPSC TU'!M24,0)</f>
        <v>-7294497</v>
      </c>
      <c r="F24" s="51">
        <f>'[8]Est-Act 7-5'!M20</f>
        <v>0</v>
      </c>
      <c r="G24" s="4">
        <f>E24-F24</f>
        <v>-7294497</v>
      </c>
      <c r="H24" s="57" t="str">
        <f>IF(F24=0,"N/A",ROUND(G24/F24,3))</f>
        <v>N/A</v>
      </c>
      <c r="I24" s="4">
        <f>ROUND(SUM('[8]FPSC TU'!F24:M24),0)</f>
        <v>-7480093</v>
      </c>
      <c r="J24" s="51">
        <f>'[8]Est-Act 7-5'!AL20</f>
        <v>-185595.85999999993</v>
      </c>
      <c r="K24" s="4">
        <f>I24-J24</f>
        <v>-7294497.1399999997</v>
      </c>
      <c r="L24" s="5">
        <f>IF(J24=0,"N/A",ROUND(K24/J24,3))</f>
        <v>39.302999999999997</v>
      </c>
      <c r="N24" s="29"/>
      <c r="O24" s="29"/>
      <c r="P24" s="29"/>
      <c r="Q24" s="29"/>
      <c r="R24" s="29"/>
      <c r="S24" s="29"/>
    </row>
    <row r="25" spans="1:19">
      <c r="A25" s="64"/>
      <c r="B25" s="68"/>
      <c r="C25" s="19" t="s">
        <v>35</v>
      </c>
      <c r="D25" s="3" t="s">
        <v>36</v>
      </c>
      <c r="E25" s="4">
        <f>ROUND('[8]FPSC TU'!M25,0)</f>
        <v>-115211</v>
      </c>
      <c r="F25" s="51">
        <f>'[8]Est-Act 7-5'!M21</f>
        <v>0</v>
      </c>
      <c r="G25" s="4">
        <f>E25-F25</f>
        <v>-115211</v>
      </c>
      <c r="H25" s="57" t="str">
        <f>IF(F25=0,"N/A",ROUND(G25/F25,3))</f>
        <v>N/A</v>
      </c>
      <c r="I25" s="4">
        <f>ROUND(SUM('[8]FPSC TU'!F25:M25),0)</f>
        <v>324454</v>
      </c>
      <c r="J25" s="51">
        <f>'[8]Est-Act 7-5'!AL21</f>
        <v>439665.4</v>
      </c>
      <c r="K25" s="4">
        <f>I25-J25</f>
        <v>-115211.40000000002</v>
      </c>
      <c r="L25" s="5">
        <f>IF(J25=0,"N/A",ROUND(K25/J25,3))</f>
        <v>-0.26200000000000001</v>
      </c>
      <c r="N25" s="29"/>
      <c r="O25" s="29"/>
      <c r="P25" s="29"/>
      <c r="Q25" s="29"/>
      <c r="R25" s="29"/>
      <c r="S25" s="29"/>
    </row>
    <row r="26" spans="1:19" ht="12.6" thickBot="1">
      <c r="A26" s="19"/>
      <c r="B26" s="19">
        <v>7</v>
      </c>
      <c r="D26" s="27" t="s">
        <v>37</v>
      </c>
      <c r="E26" s="71">
        <f>SUM(E19:E25)</f>
        <v>390363779</v>
      </c>
      <c r="F26" s="71">
        <f>SUM(F19:F25)</f>
        <v>403902167.37696511</v>
      </c>
      <c r="G26" s="71">
        <f>SUM(G19:G25)</f>
        <v>-13538388.376965081</v>
      </c>
      <c r="H26" s="5">
        <f>IF(F26=0,"N/A",ROUND(G26/F26,3))</f>
        <v>-3.4000000000000002E-2</v>
      </c>
      <c r="I26" s="71">
        <f>SUM(I19:I25)</f>
        <v>2454694728</v>
      </c>
      <c r="J26" s="71">
        <f>SUM(J19:J25)</f>
        <v>2468233118.4704385</v>
      </c>
      <c r="K26" s="71">
        <f>SUM(K19:K25)</f>
        <v>-13538390.470438855</v>
      </c>
      <c r="L26" s="5">
        <f>IF(J26=0,"N/A",ROUND(K26/J26,3))</f>
        <v>-5.0000000000000001E-3</v>
      </c>
      <c r="N26" s="29"/>
      <c r="O26" s="29"/>
      <c r="P26" s="29"/>
      <c r="Q26" s="29"/>
      <c r="R26" s="29"/>
      <c r="S26" s="29"/>
    </row>
    <row r="27" spans="1:19" ht="12.6" thickTop="1">
      <c r="A27" s="19"/>
      <c r="B27" s="19"/>
      <c r="D27" s="72"/>
      <c r="E27" s="2"/>
      <c r="F27" s="2"/>
      <c r="G27" s="2"/>
      <c r="H27" s="67"/>
      <c r="I27" s="2"/>
      <c r="J27" s="2"/>
      <c r="K27" s="2"/>
      <c r="L27" s="67"/>
    </row>
    <row r="28" spans="1:19">
      <c r="A28" s="19" t="s">
        <v>38</v>
      </c>
      <c r="B28" s="19"/>
      <c r="D28" s="48" t="s">
        <v>39</v>
      </c>
      <c r="E28" s="73"/>
      <c r="F28" s="2"/>
      <c r="G28" s="2"/>
      <c r="H28" s="67"/>
      <c r="I28" s="2"/>
      <c r="J28" s="2"/>
      <c r="K28" s="2"/>
      <c r="L28" s="67"/>
    </row>
    <row r="29" spans="1:19">
      <c r="A29" s="19"/>
      <c r="B29" s="19">
        <v>1</v>
      </c>
      <c r="D29" s="60" t="s">
        <v>40</v>
      </c>
      <c r="E29" s="4">
        <f>ROUND('[8]FPSC TU'!M29,0)</f>
        <v>10258713687</v>
      </c>
      <c r="F29" s="4">
        <f>'[8]Est-Act 7-5'!M25</f>
        <v>9896118254.931509</v>
      </c>
      <c r="G29" s="4">
        <f>E29-F29</f>
        <v>362595432.06849098</v>
      </c>
      <c r="H29" s="5">
        <f t="shared" ref="H29:H34" si="4">IF(F29=0,"N/A",ROUND(G29/F29,3))</f>
        <v>3.6999999999999998E-2</v>
      </c>
      <c r="I29" s="70">
        <f>ROUND(SUM('[8]FPSC TU'!F29:M29),0)</f>
        <v>68306373322</v>
      </c>
      <c r="J29" s="4">
        <f>'[8]Est-Act 7-5'!AL25</f>
        <v>67943777889.931511</v>
      </c>
      <c r="K29" s="4">
        <f>I29-J29</f>
        <v>362595432.06848907</v>
      </c>
      <c r="L29" s="5">
        <f t="shared" ref="L29:L34" si="5">IF(J29=0,"N/A",ROUND(K29/J29,3))</f>
        <v>5.0000000000000001E-3</v>
      </c>
      <c r="O29" s="74"/>
    </row>
    <row r="30" spans="1:19">
      <c r="A30" s="19"/>
      <c r="B30" s="19">
        <v>2</v>
      </c>
      <c r="D30" s="3" t="s">
        <v>41</v>
      </c>
      <c r="E30" s="4">
        <f>ROUND('[8]FPSC TU'!M30,0)</f>
        <v>201148742</v>
      </c>
      <c r="F30" s="4">
        <f>'[8]Est-Act 7-5'!M26</f>
        <v>207650703.31276366</v>
      </c>
      <c r="G30" s="4">
        <f>E30-F30</f>
        <v>-6501961.3127636611</v>
      </c>
      <c r="H30" s="5">
        <f t="shared" si="4"/>
        <v>-3.1E-2</v>
      </c>
      <c r="I30" s="4">
        <f>ROUND(SUM('[8]FPSC TU'!F30:M30),0)</f>
        <v>1322351165</v>
      </c>
      <c r="J30" s="4">
        <f>'[8]Est-Act 7-5'!AL26</f>
        <v>1328853126.3127637</v>
      </c>
      <c r="K30" s="4">
        <f>I30-J30</f>
        <v>-6501961.3127636909</v>
      </c>
      <c r="L30" s="5">
        <f t="shared" si="5"/>
        <v>-5.0000000000000001E-3</v>
      </c>
    </row>
    <row r="31" spans="1:19">
      <c r="A31" s="19"/>
      <c r="B31" s="19">
        <v>3</v>
      </c>
      <c r="D31" s="3" t="s">
        <v>42</v>
      </c>
      <c r="E31" s="75">
        <f>+E29+E30</f>
        <v>10459862429</v>
      </c>
      <c r="F31" s="75">
        <f>F30+F29</f>
        <v>10103768958.244272</v>
      </c>
      <c r="G31" s="75">
        <f>E31-F31</f>
        <v>356093470.75572777</v>
      </c>
      <c r="H31" s="5">
        <f t="shared" si="4"/>
        <v>3.5000000000000003E-2</v>
      </c>
      <c r="I31" s="75">
        <f>I30+I29</f>
        <v>69628724487</v>
      </c>
      <c r="J31" s="75">
        <f>J30+J29</f>
        <v>69272631016.244278</v>
      </c>
      <c r="K31" s="75">
        <f>I31-J31</f>
        <v>356093470.75572205</v>
      </c>
      <c r="L31" s="5">
        <f t="shared" si="5"/>
        <v>5.0000000000000001E-3</v>
      </c>
    </row>
    <row r="32" spans="1:19">
      <c r="A32" s="19"/>
      <c r="B32" s="19">
        <v>4</v>
      </c>
      <c r="D32" s="3" t="s">
        <v>32</v>
      </c>
      <c r="E32" s="4">
        <f>+'[8]FPSC TU'!M351</f>
        <v>22140000</v>
      </c>
      <c r="F32" s="4">
        <f>'[8]Est-Act 7-5'!M349</f>
        <v>22752000</v>
      </c>
      <c r="G32" s="4">
        <f>E32-F32</f>
        <v>-612000</v>
      </c>
      <c r="H32" s="5">
        <f t="shared" si="4"/>
        <v>-2.7E-2</v>
      </c>
      <c r="I32" s="4">
        <f>SUM('[8]FPSC TU'!F351:M351)</f>
        <v>162405000</v>
      </c>
      <c r="J32" s="4">
        <f>'[8]Est-Act 7-5'!AL349</f>
        <v>163017000</v>
      </c>
      <c r="K32" s="4">
        <f>I32-J32</f>
        <v>-612000</v>
      </c>
      <c r="L32" s="5">
        <f t="shared" si="5"/>
        <v>-4.0000000000000001E-3</v>
      </c>
    </row>
    <row r="33" spans="1:19" ht="12.6" thickBot="1">
      <c r="A33" s="19"/>
      <c r="B33" s="19">
        <v>5</v>
      </c>
      <c r="D33" s="65" t="s">
        <v>43</v>
      </c>
      <c r="E33" s="76">
        <f>E32+E31</f>
        <v>10482002429</v>
      </c>
      <c r="F33" s="76">
        <f>F32+F31</f>
        <v>10126520958.244272</v>
      </c>
      <c r="G33" s="76">
        <f>E33-F33</f>
        <v>355481470.75572777</v>
      </c>
      <c r="H33" s="5">
        <f t="shared" si="4"/>
        <v>3.5000000000000003E-2</v>
      </c>
      <c r="I33" s="76">
        <f>I32+I31</f>
        <v>69791129487</v>
      </c>
      <c r="J33" s="76">
        <f>J32+J31</f>
        <v>69435648016.244278</v>
      </c>
      <c r="K33" s="76">
        <f>I33-J33</f>
        <v>355481470.75572205</v>
      </c>
      <c r="L33" s="5">
        <f t="shared" si="5"/>
        <v>5.0000000000000001E-3</v>
      </c>
    </row>
    <row r="34" spans="1:19" ht="13.2" thickTop="1" thickBot="1">
      <c r="A34" s="19"/>
      <c r="B34" s="19">
        <v>6</v>
      </c>
      <c r="D34" s="77" t="s">
        <v>44</v>
      </c>
      <c r="E34" s="78">
        <f>ROUND(SUM(E29/E31),7)</f>
        <v>0.98076949999999996</v>
      </c>
      <c r="F34" s="78">
        <f>ROUND(F29/F31,7)</f>
        <v>0.97944819999999999</v>
      </c>
      <c r="G34" s="78">
        <f>(+E34-F34)</f>
        <v>1.3212999999999697E-3</v>
      </c>
      <c r="H34" s="5">
        <f t="shared" si="4"/>
        <v>1E-3</v>
      </c>
      <c r="I34" s="78">
        <f>ROUND(I29/I31,7)</f>
        <v>0.98100849999999995</v>
      </c>
      <c r="J34" s="78">
        <f>ROUND(J29/J31,7)</f>
        <v>0.9808171</v>
      </c>
      <c r="K34" s="78">
        <f>(+I34-J34)</f>
        <v>1.9139999999995272E-4</v>
      </c>
      <c r="L34" s="5">
        <f t="shared" si="5"/>
        <v>0</v>
      </c>
    </row>
    <row r="35" spans="1:19" ht="12.6" thickTop="1">
      <c r="A35" s="19"/>
      <c r="B35" s="19"/>
      <c r="D35" s="79" t="s">
        <v>45</v>
      </c>
      <c r="E35" s="60"/>
      <c r="F35" s="60"/>
      <c r="G35" s="2"/>
      <c r="H35" s="2"/>
      <c r="I35" s="2"/>
      <c r="J35" s="60"/>
      <c r="K35" s="2"/>
      <c r="L35" s="2"/>
    </row>
    <row r="36" spans="1:19">
      <c r="A36" s="19"/>
      <c r="B36" s="19"/>
      <c r="D36" s="79"/>
      <c r="E36" s="60"/>
      <c r="F36" s="2" t="s">
        <v>1</v>
      </c>
      <c r="G36" s="2"/>
      <c r="H36" s="2"/>
      <c r="I36" s="2"/>
      <c r="J36" s="2"/>
      <c r="K36" s="2"/>
      <c r="L36" s="2"/>
    </row>
    <row r="37" spans="1:19">
      <c r="A37" s="19"/>
      <c r="B37" s="19"/>
      <c r="D37" s="2"/>
      <c r="E37" s="2"/>
      <c r="F37" s="2" t="s">
        <v>2</v>
      </c>
      <c r="G37" s="2"/>
      <c r="H37" s="2"/>
      <c r="I37" s="2"/>
      <c r="J37" s="2"/>
      <c r="K37" s="60"/>
      <c r="L37" s="2"/>
    </row>
    <row r="38" spans="1:19">
      <c r="A38" s="19"/>
      <c r="B38" s="19"/>
      <c r="D38" s="2"/>
      <c r="E38" s="2"/>
      <c r="F38" s="2" t="s">
        <v>3</v>
      </c>
      <c r="G38" s="80" t="str">
        <f>+G5</f>
        <v>August 2012</v>
      </c>
      <c r="H38" s="31"/>
      <c r="I38" s="2"/>
      <c r="J38" s="2"/>
      <c r="K38" s="2"/>
      <c r="L38" s="2"/>
    </row>
    <row r="39" spans="1:19">
      <c r="A39" s="19"/>
      <c r="B39" s="19"/>
      <c r="D39" s="2"/>
      <c r="E39" s="2"/>
      <c r="F39" s="2"/>
      <c r="G39" s="2"/>
      <c r="H39" s="2"/>
      <c r="I39" s="2"/>
      <c r="J39" s="2"/>
      <c r="K39" s="2"/>
      <c r="L39" s="2"/>
    </row>
    <row r="40" spans="1:19" ht="12.6" thickBot="1">
      <c r="A40" s="33"/>
      <c r="B40" s="33"/>
      <c r="C40" s="33"/>
      <c r="D40" s="34"/>
      <c r="E40" s="35" t="s">
        <v>5</v>
      </c>
      <c r="F40" s="81"/>
      <c r="G40" s="36"/>
      <c r="H40" s="36"/>
      <c r="I40" s="35" t="s">
        <v>6</v>
      </c>
      <c r="J40" s="81"/>
      <c r="K40" s="36"/>
      <c r="L40" s="36"/>
    </row>
    <row r="41" spans="1:19">
      <c r="A41" s="37" t="s">
        <v>7</v>
      </c>
      <c r="B41" s="37"/>
      <c r="C41" s="27"/>
      <c r="D41" s="2"/>
      <c r="E41" s="38"/>
      <c r="F41" s="82" t="s">
        <v>10</v>
      </c>
      <c r="G41" s="40" t="s">
        <v>9</v>
      </c>
      <c r="H41" s="41"/>
      <c r="I41" s="38"/>
      <c r="J41" s="82" t="s">
        <v>10</v>
      </c>
      <c r="K41" s="35" t="s">
        <v>11</v>
      </c>
      <c r="L41" s="36"/>
    </row>
    <row r="42" spans="1:19" ht="12.6" thickBot="1">
      <c r="A42" s="42" t="s">
        <v>12</v>
      </c>
      <c r="B42" s="42"/>
      <c r="C42" s="43"/>
      <c r="D42" s="44"/>
      <c r="E42" s="45" t="s">
        <v>13</v>
      </c>
      <c r="F42" s="1" t="s">
        <v>14</v>
      </c>
      <c r="G42" s="46" t="s">
        <v>15</v>
      </c>
      <c r="H42" s="46" t="s">
        <v>16</v>
      </c>
      <c r="I42" s="45" t="s">
        <v>13</v>
      </c>
      <c r="J42" s="1" t="s">
        <v>14</v>
      </c>
      <c r="K42" s="46" t="s">
        <v>15</v>
      </c>
      <c r="L42" s="46" t="s">
        <v>16</v>
      </c>
    </row>
    <row r="43" spans="1:19">
      <c r="A43" s="19" t="s">
        <v>46</v>
      </c>
      <c r="B43" s="19"/>
      <c r="D43" s="48" t="s">
        <v>47</v>
      </c>
      <c r="E43" s="2"/>
      <c r="F43" s="2"/>
      <c r="G43" s="2"/>
      <c r="H43" s="2"/>
      <c r="I43" s="2"/>
      <c r="J43" s="2"/>
      <c r="K43" s="2"/>
      <c r="L43" s="2"/>
    </row>
    <row r="44" spans="1:19">
      <c r="A44" s="83"/>
      <c r="B44" s="83">
        <v>1</v>
      </c>
      <c r="C44" s="83"/>
      <c r="D44" s="84" t="s">
        <v>48</v>
      </c>
      <c r="E44" s="51">
        <f>ROUND('[8]FPSC TU'!M36,0)</f>
        <v>378952670</v>
      </c>
      <c r="F44" s="51">
        <f>'[8]Est-Act 7-5'!M32</f>
        <v>363816054.30169892</v>
      </c>
      <c r="G44" s="51">
        <f>E44-F44</f>
        <v>15136615.698301077</v>
      </c>
      <c r="H44" s="52">
        <f>IF(F44=0,"N/A",ROUND(G44/F44,3))</f>
        <v>4.2000000000000003E-2</v>
      </c>
      <c r="I44" s="51">
        <f>ROUND(SUM('[8]FPSC TU'!F36:M36),0)</f>
        <v>2488507248</v>
      </c>
      <c r="J44" s="51">
        <f>'[8]Est-Act 7-5'!AL32</f>
        <v>2473370632.7816992</v>
      </c>
      <c r="K44" s="51">
        <f>I44-J44</f>
        <v>15136615.218300819</v>
      </c>
      <c r="L44" s="5">
        <f>IF(J44=0,"N/A",ROUND(K44/J44,3))</f>
        <v>6.0000000000000001E-3</v>
      </c>
    </row>
    <row r="45" spans="1:19">
      <c r="A45" s="19"/>
      <c r="B45" s="19"/>
      <c r="D45" s="65" t="s">
        <v>49</v>
      </c>
      <c r="E45" s="2"/>
      <c r="F45" s="2"/>
      <c r="G45" s="2"/>
      <c r="H45" s="49"/>
      <c r="I45" s="3" t="s">
        <v>0</v>
      </c>
      <c r="J45" s="2"/>
      <c r="K45" s="2"/>
      <c r="L45" s="2"/>
    </row>
    <row r="46" spans="1:19">
      <c r="A46" s="19"/>
      <c r="B46" s="19">
        <v>2</v>
      </c>
      <c r="C46" s="19" t="s">
        <v>19</v>
      </c>
      <c r="D46" s="84" t="s">
        <v>50</v>
      </c>
      <c r="E46" s="4">
        <f>ROUND('[8]FPSC TU'!M38,0)</f>
        <v>-4316701</v>
      </c>
      <c r="F46" s="4">
        <f>'[8]Est-Act 7-5'!M34</f>
        <v>-4316700.5</v>
      </c>
      <c r="G46" s="70">
        <f>E46-F46</f>
        <v>-0.5</v>
      </c>
      <c r="H46" s="52">
        <f>IF(F46=0,"N/A",ROUND(G46/F46,3))</f>
        <v>0</v>
      </c>
      <c r="I46" s="4">
        <f>ROUND(SUM('[8]FPSC TU'!F38:M38),0)</f>
        <v>-34533604</v>
      </c>
      <c r="J46" s="4">
        <f>'[8]Est-Act 7-5'!AL34</f>
        <v>-34533604</v>
      </c>
      <c r="K46" s="4">
        <f>I46-J46</f>
        <v>0</v>
      </c>
      <c r="L46" s="5">
        <f t="shared" ref="L46:L53" si="6">IF(J46=0,"N/A",ROUND(K46/J46,3))</f>
        <v>0</v>
      </c>
    </row>
    <row r="47" spans="1:19" ht="12.75" customHeight="1">
      <c r="A47" s="19"/>
      <c r="B47" s="85"/>
      <c r="C47" s="85" t="s">
        <v>21</v>
      </c>
      <c r="D47" s="86" t="s">
        <v>51</v>
      </c>
      <c r="E47" s="4">
        <f>ROUND('[8]FPSC TU'!M39,0)</f>
        <v>-547226</v>
      </c>
      <c r="F47" s="4">
        <f>'[8]Est-Act 7-5'!M35</f>
        <v>-547226.46</v>
      </c>
      <c r="G47" s="70">
        <f>E47-F47</f>
        <v>0.4599999999627471</v>
      </c>
      <c r="H47" s="52">
        <f>IF(F47=0,"N/A",ROUND(G47/F47,3))</f>
        <v>0</v>
      </c>
      <c r="I47" s="4">
        <f>ROUND(SUM('[8]FPSC TU'!F39:M39),0)</f>
        <v>-4377812</v>
      </c>
      <c r="J47" s="4">
        <f>'[8]Est-Act 7-5'!AL35</f>
        <v>-4377811.68</v>
      </c>
      <c r="K47" s="4">
        <f>I47-J47</f>
        <v>-0.32000000029802322</v>
      </c>
      <c r="L47" s="5">
        <f t="shared" si="6"/>
        <v>0</v>
      </c>
    </row>
    <row r="48" spans="1:19" ht="12.6" thickBot="1">
      <c r="A48" s="19"/>
      <c r="B48" s="19">
        <v>3</v>
      </c>
      <c r="D48" s="27" t="s">
        <v>52</v>
      </c>
      <c r="E48" s="71">
        <f>SUM(E44:E47)</f>
        <v>374088743</v>
      </c>
      <c r="F48" s="71">
        <f>SUM(F44:F47)</f>
        <v>358952127.34169894</v>
      </c>
      <c r="G48" s="71">
        <f>SUM(G44:G47)</f>
        <v>15136615.658301078</v>
      </c>
      <c r="H48" s="5">
        <f t="shared" ref="H48:H62" si="7">IF(F48=0,"N/A",ROUND(G48/F48,3))</f>
        <v>4.2000000000000003E-2</v>
      </c>
      <c r="I48" s="71">
        <f>SUM(I44:I47)</f>
        <v>2449595832</v>
      </c>
      <c r="J48" s="71">
        <f>SUM(J44:J47)</f>
        <v>2434459217.1016994</v>
      </c>
      <c r="K48" s="71">
        <f>SUM(K44:K47)</f>
        <v>15136614.898300819</v>
      </c>
      <c r="L48" s="5">
        <f t="shared" si="6"/>
        <v>6.0000000000000001E-3</v>
      </c>
      <c r="N48" s="29"/>
      <c r="O48" s="29"/>
      <c r="P48" s="29"/>
      <c r="Q48" s="29"/>
      <c r="R48" s="29"/>
      <c r="S48" s="29"/>
    </row>
    <row r="49" spans="1:20" ht="12.6" thickTop="1">
      <c r="A49" s="19"/>
      <c r="B49" s="19">
        <v>4</v>
      </c>
      <c r="C49" s="27" t="s">
        <v>19</v>
      </c>
      <c r="D49" s="60" t="s">
        <v>53</v>
      </c>
      <c r="E49" s="51">
        <f>+E26</f>
        <v>390363779</v>
      </c>
      <c r="F49" s="51">
        <f>F26</f>
        <v>403902167.37696511</v>
      </c>
      <c r="G49" s="51">
        <f>+G26</f>
        <v>-13538388.376965081</v>
      </c>
      <c r="H49" s="5">
        <f t="shared" si="7"/>
        <v>-3.4000000000000002E-2</v>
      </c>
      <c r="I49" s="51">
        <f>+I26</f>
        <v>2454694728</v>
      </c>
      <c r="J49" s="51">
        <f>J26</f>
        <v>2468233118.4704385</v>
      </c>
      <c r="K49" s="51">
        <f>I49-J49</f>
        <v>-13538390.47043848</v>
      </c>
      <c r="L49" s="5">
        <f t="shared" si="6"/>
        <v>-5.0000000000000001E-3</v>
      </c>
      <c r="N49" s="29"/>
      <c r="O49" s="29"/>
      <c r="P49" s="29"/>
      <c r="Q49" s="29"/>
      <c r="R49" s="29"/>
      <c r="S49" s="29"/>
    </row>
    <row r="50" spans="1:20" hidden="1">
      <c r="A50" s="19"/>
      <c r="B50" s="19"/>
      <c r="C50" s="27" t="s">
        <v>21</v>
      </c>
      <c r="D50" s="3" t="s">
        <v>54</v>
      </c>
      <c r="E50" s="4">
        <f>ROUND('[8]FPSC TU'!M43,0)</f>
        <v>0</v>
      </c>
      <c r="F50" s="4">
        <v>0</v>
      </c>
      <c r="G50" s="4">
        <f>E50-F50</f>
        <v>0</v>
      </c>
      <c r="H50" s="57" t="str">
        <f t="shared" si="7"/>
        <v>N/A</v>
      </c>
      <c r="I50" s="4">
        <f>ROUND(SUM('[8]FPSC TU'!F43:M43),0)</f>
        <v>0</v>
      </c>
      <c r="J50" s="4">
        <v>0</v>
      </c>
      <c r="K50" s="4">
        <f>I50-J50</f>
        <v>0</v>
      </c>
      <c r="L50" s="57" t="str">
        <f t="shared" si="6"/>
        <v>N/A</v>
      </c>
      <c r="M50" s="87"/>
      <c r="N50" s="87"/>
      <c r="O50" s="87"/>
      <c r="P50" s="87"/>
      <c r="Q50" s="87"/>
      <c r="R50" s="87"/>
      <c r="S50" s="87"/>
    </row>
    <row r="51" spans="1:20" hidden="1">
      <c r="A51" s="19"/>
      <c r="B51" s="19"/>
      <c r="C51" s="27" t="s">
        <v>23</v>
      </c>
      <c r="D51" s="3" t="s">
        <v>55</v>
      </c>
      <c r="E51" s="4">
        <f>ROUND('[8]FPSC TU'!K44,0)</f>
        <v>0</v>
      </c>
      <c r="F51" s="88">
        <v>0</v>
      </c>
      <c r="G51" s="4">
        <f>E51-F51</f>
        <v>0</v>
      </c>
      <c r="H51" s="57" t="str">
        <f t="shared" si="7"/>
        <v>N/A</v>
      </c>
      <c r="I51" s="4">
        <f>ROUND(SUM('[8]FPSC TU'!F44:K44),0)</f>
        <v>0</v>
      </c>
      <c r="J51" s="88">
        <v>0</v>
      </c>
      <c r="K51" s="4">
        <f>I51-J51</f>
        <v>0</v>
      </c>
      <c r="L51" s="57" t="str">
        <f t="shared" si="6"/>
        <v>N/A</v>
      </c>
      <c r="M51" s="87"/>
      <c r="N51" s="87"/>
      <c r="O51" s="87"/>
      <c r="P51" s="87"/>
      <c r="Q51" s="87"/>
      <c r="R51" s="87"/>
      <c r="S51" s="87"/>
    </row>
    <row r="52" spans="1:20" hidden="1">
      <c r="A52" s="19"/>
      <c r="B52" s="19"/>
      <c r="C52" s="27" t="s">
        <v>56</v>
      </c>
      <c r="D52" s="3" t="s">
        <v>57</v>
      </c>
      <c r="E52" s="4">
        <f>ROUND('[8]FPSC TU'!M45,0)</f>
        <v>0</v>
      </c>
      <c r="F52" s="4">
        <v>0</v>
      </c>
      <c r="G52" s="4">
        <f>E52-F52</f>
        <v>0</v>
      </c>
      <c r="H52" s="57" t="str">
        <f t="shared" si="7"/>
        <v>N/A</v>
      </c>
      <c r="I52" s="4">
        <f>ROUND(SUM('[8]FPSC TU'!F45:M45),0)</f>
        <v>0</v>
      </c>
      <c r="J52" s="4">
        <v>0</v>
      </c>
      <c r="K52" s="4">
        <f>I52-J52</f>
        <v>0</v>
      </c>
      <c r="L52" s="57" t="str">
        <f t="shared" si="6"/>
        <v>N/A</v>
      </c>
      <c r="M52" s="87"/>
      <c r="N52" s="87"/>
      <c r="O52" s="87"/>
      <c r="P52" s="87"/>
      <c r="Q52" s="87"/>
      <c r="R52" s="87"/>
      <c r="S52" s="87"/>
    </row>
    <row r="53" spans="1:20" s="92" customFormat="1" ht="24">
      <c r="A53" s="89"/>
      <c r="B53" s="89"/>
      <c r="C53" s="90" t="s">
        <v>58</v>
      </c>
      <c r="D53" s="84" t="s">
        <v>59</v>
      </c>
      <c r="E53" s="91">
        <f>E49-E50-E52</f>
        <v>390363779</v>
      </c>
      <c r="F53" s="91">
        <f>F49-F50-F52</f>
        <v>403902167.37696511</v>
      </c>
      <c r="G53" s="9">
        <f>E53-F53</f>
        <v>-13538388.376965106</v>
      </c>
      <c r="H53" s="5">
        <f t="shared" si="7"/>
        <v>-3.4000000000000002E-2</v>
      </c>
      <c r="I53" s="9">
        <f>I49-I50-I52</f>
        <v>2454694728</v>
      </c>
      <c r="J53" s="91">
        <f>J49-J50-J52</f>
        <v>2468233118.4704385</v>
      </c>
      <c r="K53" s="9">
        <f>K49-K50-K52</f>
        <v>-13538390.47043848</v>
      </c>
      <c r="L53" s="5">
        <f t="shared" si="6"/>
        <v>-5.0000000000000001E-3</v>
      </c>
      <c r="M53" s="87"/>
      <c r="N53" s="87"/>
      <c r="O53" s="87"/>
      <c r="P53" s="87"/>
      <c r="Q53" s="87"/>
      <c r="R53" s="87"/>
      <c r="S53" s="87"/>
    </row>
    <row r="54" spans="1:20">
      <c r="A54" s="19"/>
      <c r="B54" s="19">
        <v>5</v>
      </c>
      <c r="D54" s="3" t="s">
        <v>60</v>
      </c>
      <c r="E54" s="93">
        <f>E34</f>
        <v>0.98076949999999996</v>
      </c>
      <c r="F54" s="93">
        <f>F34</f>
        <v>0.97944819999999999</v>
      </c>
      <c r="G54" s="93">
        <f>(+E54-F54)*1</f>
        <v>1.3212999999999697E-3</v>
      </c>
      <c r="H54" s="5">
        <f t="shared" si="7"/>
        <v>1E-3</v>
      </c>
      <c r="I54" s="94" t="s">
        <v>61</v>
      </c>
      <c r="J54" s="94" t="s">
        <v>61</v>
      </c>
      <c r="K54" s="94" t="s">
        <v>61</v>
      </c>
      <c r="L54" s="94" t="s">
        <v>61</v>
      </c>
      <c r="M54" s="95"/>
      <c r="N54" s="95"/>
      <c r="O54" s="95"/>
      <c r="P54" s="95"/>
      <c r="Q54" s="95"/>
      <c r="R54" s="95"/>
      <c r="S54" s="95"/>
    </row>
    <row r="55" spans="1:20" s="92" customFormat="1" ht="24.6" thickBot="1">
      <c r="A55" s="89"/>
      <c r="B55" s="89">
        <v>6</v>
      </c>
      <c r="C55" s="89"/>
      <c r="D55" s="86" t="str">
        <f>'[8]A2 (JUL)'!D54</f>
        <v>Jurisdictional Total Fuel Costs &amp; Net Power Transactions    (Line C4e x C5 x 1.00085(b)) +(Lines C4b,c,d)</v>
      </c>
      <c r="E55" s="6">
        <f>ROUND(((+E53*E54)*E85)+E50+E51+E52,0)</f>
        <v>383182317</v>
      </c>
      <c r="F55" s="6">
        <f>ROUND(((+F53*F54)*F85)+F50+F51+F52,0)</f>
        <v>395937512</v>
      </c>
      <c r="G55" s="96">
        <f t="shared" ref="G55:G60" si="8">E55-F55</f>
        <v>-12755195</v>
      </c>
      <c r="H55" s="5">
        <f t="shared" si="7"/>
        <v>-3.2000000000000001E-2</v>
      </c>
      <c r="I55" s="7">
        <f>E55+'[8]A2 (JUL)'!I54</f>
        <v>2410146540</v>
      </c>
      <c r="J55" s="8">
        <f>'[8]Est-Act 7-5'!AL44</f>
        <v>2422901736.1500001</v>
      </c>
      <c r="K55" s="96">
        <f t="shared" ref="K55:K60" si="9">I55-J55</f>
        <v>-12755196.150000095</v>
      </c>
      <c r="L55" s="5">
        <f t="shared" ref="L55:L62" si="10">IF(J55=0,"N/A",ROUND(K55/J55,3))</f>
        <v>-5.0000000000000001E-3</v>
      </c>
      <c r="M55" s="87"/>
      <c r="N55" s="87"/>
      <c r="O55" s="87"/>
      <c r="P55" s="87"/>
      <c r="Q55" s="87"/>
      <c r="R55" s="87"/>
      <c r="S55" s="87"/>
    </row>
    <row r="56" spans="1:20" ht="24.6" thickTop="1">
      <c r="A56" s="19"/>
      <c r="B56" s="89">
        <v>7</v>
      </c>
      <c r="D56" s="97" t="s">
        <v>62</v>
      </c>
      <c r="E56" s="51">
        <f>+E48-E55</f>
        <v>-9093574</v>
      </c>
      <c r="F56" s="51">
        <f>+F48-F55</f>
        <v>-36985384.658301055</v>
      </c>
      <c r="G56" s="51">
        <f t="shared" si="8"/>
        <v>27891810.658301055</v>
      </c>
      <c r="H56" s="5">
        <f t="shared" si="7"/>
        <v>-0.754</v>
      </c>
      <c r="I56" s="51">
        <f>ROUND(I48-I55,0)</f>
        <v>39449292</v>
      </c>
      <c r="J56" s="51">
        <f>+J48-J55</f>
        <v>11557480.951699257</v>
      </c>
      <c r="K56" s="51">
        <f t="shared" si="9"/>
        <v>27891811.048300743</v>
      </c>
      <c r="L56" s="5">
        <f t="shared" si="10"/>
        <v>2.4129999999999998</v>
      </c>
      <c r="N56" s="29"/>
      <c r="O56" s="29"/>
      <c r="P56" s="29"/>
      <c r="Q56" s="29"/>
      <c r="R56" s="29"/>
      <c r="S56" s="29"/>
      <c r="T56" s="29"/>
    </row>
    <row r="57" spans="1:20">
      <c r="A57" s="19"/>
      <c r="B57" s="19">
        <v>8</v>
      </c>
      <c r="D57" s="3" t="s">
        <v>63</v>
      </c>
      <c r="E57" s="4">
        <f>E74</f>
        <v>-3210</v>
      </c>
      <c r="F57" s="4">
        <f>'[8]Est-Act 7-5'!M46</f>
        <v>-5064.8</v>
      </c>
      <c r="G57" s="4">
        <f t="shared" si="8"/>
        <v>1854.8000000000002</v>
      </c>
      <c r="H57" s="5">
        <f t="shared" si="7"/>
        <v>-0.36599999999999999</v>
      </c>
      <c r="I57" s="4">
        <f>E57+'[8]A2 (JUL)'!I56</f>
        <v>-25638</v>
      </c>
      <c r="J57" s="4">
        <f>'[8]Est-Act 7-5'!AL46</f>
        <v>-27491.010000000002</v>
      </c>
      <c r="K57" s="4">
        <f t="shared" si="9"/>
        <v>1853.010000000002</v>
      </c>
      <c r="L57" s="5">
        <f t="shared" si="10"/>
        <v>-6.7000000000000004E-2</v>
      </c>
      <c r="S57" s="29"/>
    </row>
    <row r="58" spans="1:20" ht="12" customHeight="1">
      <c r="A58" s="83"/>
      <c r="B58" s="98">
        <v>9</v>
      </c>
      <c r="C58" s="19" t="s">
        <v>19</v>
      </c>
      <c r="D58" s="99" t="s">
        <v>64</v>
      </c>
      <c r="E58" s="9">
        <f>ROUND('[8]FPSC TU'!M51,0)</f>
        <v>26936937</v>
      </c>
      <c r="F58" s="4">
        <f>'[8]Est-Act 7-5'!M47</f>
        <v>26936936.780000031</v>
      </c>
      <c r="G58" s="9">
        <f t="shared" si="8"/>
        <v>0.21999996900558472</v>
      </c>
      <c r="H58" s="5">
        <f t="shared" si="7"/>
        <v>0</v>
      </c>
      <c r="I58" s="4">
        <f>J58</f>
        <v>78698221.430000037</v>
      </c>
      <c r="J58" s="4">
        <f>'[8]Est-Act 7-5'!AL47</f>
        <v>78698221.430000037</v>
      </c>
      <c r="K58" s="100">
        <f t="shared" si="9"/>
        <v>0</v>
      </c>
      <c r="L58" s="5">
        <f t="shared" si="10"/>
        <v>0</v>
      </c>
      <c r="M58" s="87"/>
    </row>
    <row r="59" spans="1:20">
      <c r="A59" s="19"/>
      <c r="B59" s="19"/>
      <c r="C59" s="19" t="s">
        <v>21</v>
      </c>
      <c r="D59" s="60" t="s">
        <v>65</v>
      </c>
      <c r="E59" s="4">
        <f>ROUND('[8]FPSC TU'!M52,0)</f>
        <v>-51121025</v>
      </c>
      <c r="F59" s="4">
        <f>'[8]Est-Act 7-5'!M48</f>
        <v>-51121025</v>
      </c>
      <c r="G59" s="4">
        <f t="shared" si="8"/>
        <v>0</v>
      </c>
      <c r="H59" s="5">
        <f t="shared" si="7"/>
        <v>0</v>
      </c>
      <c r="I59" s="4">
        <f>E59</f>
        <v>-51121025</v>
      </c>
      <c r="J59" s="4">
        <f>'[8]Est-Act 7-5'!AL48</f>
        <v>-51121025</v>
      </c>
      <c r="K59" s="101">
        <f t="shared" si="9"/>
        <v>0</v>
      </c>
      <c r="L59" s="5">
        <f t="shared" si="10"/>
        <v>0</v>
      </c>
      <c r="N59" s="29"/>
      <c r="O59" s="29"/>
      <c r="P59" s="29"/>
      <c r="Q59" s="29"/>
      <c r="R59" s="29"/>
      <c r="S59" s="29"/>
      <c r="T59" s="29"/>
    </row>
    <row r="60" spans="1:20">
      <c r="A60" s="19"/>
      <c r="B60" s="19">
        <v>10</v>
      </c>
      <c r="C60" s="19" t="s">
        <v>19</v>
      </c>
      <c r="D60" s="60" t="s">
        <v>66</v>
      </c>
      <c r="E60" s="4">
        <f>ROUND('[8]FPSC TU'!M53,0)</f>
        <v>4316701</v>
      </c>
      <c r="F60" s="4">
        <f>'[8]Est-Act 7-5'!M49</f>
        <v>4316700.5</v>
      </c>
      <c r="G60" s="4">
        <f t="shared" si="8"/>
        <v>0.5</v>
      </c>
      <c r="H60" s="5">
        <f t="shared" si="7"/>
        <v>0</v>
      </c>
      <c r="I60" s="4">
        <f>E60+'[8]A2 (JUL)'!I59</f>
        <v>34533605</v>
      </c>
      <c r="J60" s="4">
        <f>'[8]Est-Act 7-5'!AL49</f>
        <v>34533604</v>
      </c>
      <c r="K60" s="70">
        <f t="shared" si="9"/>
        <v>1</v>
      </c>
      <c r="L60" s="5">
        <f t="shared" si="10"/>
        <v>0</v>
      </c>
      <c r="T60" s="29"/>
    </row>
    <row r="61" spans="1:20" hidden="1">
      <c r="A61" s="19"/>
      <c r="B61" s="19"/>
      <c r="C61" s="19" t="s">
        <v>21</v>
      </c>
      <c r="D61" s="60" t="s">
        <v>66</v>
      </c>
      <c r="E61" s="4"/>
      <c r="F61" s="4"/>
      <c r="G61" s="4"/>
      <c r="H61" s="5"/>
      <c r="I61" s="4"/>
      <c r="J61" s="4"/>
      <c r="K61" s="4"/>
      <c r="L61" s="5" t="str">
        <f>IF(J61=0,"N/A",ROUND(K61/J61,3))</f>
        <v>N/A</v>
      </c>
      <c r="T61" s="29"/>
    </row>
    <row r="62" spans="1:20" ht="24.6" thickBot="1">
      <c r="A62" s="89"/>
      <c r="B62" s="89">
        <v>11</v>
      </c>
      <c r="C62" s="89"/>
      <c r="D62" s="84" t="s">
        <v>67</v>
      </c>
      <c r="E62" s="71">
        <f>SUM(E56:E60)</f>
        <v>-28964171</v>
      </c>
      <c r="F62" s="71">
        <f t="shared" ref="F62:K62" si="11">SUM(F56:F60)</f>
        <v>-56857837.178301021</v>
      </c>
      <c r="G62" s="71">
        <f t="shared" si="11"/>
        <v>27893666.178301025</v>
      </c>
      <c r="H62" s="5">
        <f t="shared" si="7"/>
        <v>-0.49099999999999999</v>
      </c>
      <c r="I62" s="71">
        <f t="shared" si="11"/>
        <v>101534455.43000004</v>
      </c>
      <c r="J62" s="71">
        <f t="shared" si="11"/>
        <v>73640790.371699288</v>
      </c>
      <c r="K62" s="71">
        <f t="shared" si="11"/>
        <v>27893665.058300745</v>
      </c>
      <c r="L62" s="5">
        <f t="shared" si="10"/>
        <v>0.379</v>
      </c>
    </row>
    <row r="63" spans="1:20" ht="13.8" thickTop="1">
      <c r="A63" s="19"/>
      <c r="B63" s="19"/>
      <c r="D63" s="2"/>
      <c r="E63" s="102"/>
      <c r="F63" s="2"/>
      <c r="G63" s="2"/>
      <c r="H63" s="2"/>
      <c r="I63" s="3"/>
      <c r="J63" s="2"/>
      <c r="K63" s="72"/>
      <c r="L63" s="2"/>
      <c r="M63" s="2"/>
      <c r="N63" s="29"/>
      <c r="O63" s="29"/>
      <c r="P63" s="29"/>
      <c r="Q63" s="29"/>
      <c r="R63" s="29"/>
      <c r="S63" s="29"/>
    </row>
    <row r="64" spans="1:20" ht="13.2">
      <c r="A64" s="19" t="s">
        <v>68</v>
      </c>
      <c r="B64" s="19"/>
      <c r="D64" s="48" t="s">
        <v>69</v>
      </c>
      <c r="E64" s="102"/>
      <c r="F64" s="4"/>
      <c r="G64" s="2"/>
      <c r="H64" s="2"/>
      <c r="I64" s="103"/>
      <c r="J64" s="102"/>
      <c r="K64" s="2"/>
      <c r="L64" s="2"/>
    </row>
    <row r="65" spans="1:19">
      <c r="A65" s="19"/>
      <c r="B65" s="19">
        <v>1</v>
      </c>
      <c r="D65" s="3" t="s">
        <v>70</v>
      </c>
      <c r="E65" s="51">
        <f>ROUND(E58+E59,0)</f>
        <v>-24184088</v>
      </c>
      <c r="F65" s="104" t="s">
        <v>61</v>
      </c>
      <c r="G65" s="104" t="s">
        <v>61</v>
      </c>
      <c r="H65" s="104" t="s">
        <v>61</v>
      </c>
      <c r="I65" s="104" t="s">
        <v>61</v>
      </c>
      <c r="J65" s="104" t="s">
        <v>61</v>
      </c>
      <c r="K65" s="104" t="s">
        <v>61</v>
      </c>
      <c r="L65" s="104" t="s">
        <v>61</v>
      </c>
      <c r="N65" s="29"/>
      <c r="O65" s="29"/>
      <c r="P65" s="29"/>
      <c r="Q65" s="29"/>
      <c r="R65" s="29"/>
      <c r="S65" s="29"/>
    </row>
    <row r="66" spans="1:19">
      <c r="A66" s="19"/>
      <c r="B66" s="19">
        <v>2</v>
      </c>
      <c r="D66" s="3" t="s">
        <v>71</v>
      </c>
      <c r="E66" s="51">
        <f>ROUND(E56+E58+E59+E60+E61,0)</f>
        <v>-28960961</v>
      </c>
      <c r="F66" s="104" t="s">
        <v>61</v>
      </c>
      <c r="G66" s="104" t="s">
        <v>61</v>
      </c>
      <c r="H66" s="104" t="s">
        <v>61</v>
      </c>
      <c r="I66" s="104" t="s">
        <v>61</v>
      </c>
      <c r="J66" s="104" t="s">
        <v>61</v>
      </c>
      <c r="K66" s="104" t="s">
        <v>61</v>
      </c>
      <c r="L66" s="104" t="s">
        <v>61</v>
      </c>
    </row>
    <row r="67" spans="1:19">
      <c r="A67" s="19"/>
      <c r="B67" s="19">
        <v>3</v>
      </c>
      <c r="D67" s="3" t="s">
        <v>72</v>
      </c>
      <c r="E67" s="51">
        <f>ROUND(E66+E65,0)</f>
        <v>-53145049</v>
      </c>
      <c r="F67" s="104" t="s">
        <v>61</v>
      </c>
      <c r="G67" s="104" t="s">
        <v>61</v>
      </c>
      <c r="H67" s="104" t="s">
        <v>61</v>
      </c>
      <c r="I67" s="104" t="s">
        <v>61</v>
      </c>
      <c r="J67" s="104" t="s">
        <v>61</v>
      </c>
      <c r="K67" s="104" t="s">
        <v>61</v>
      </c>
      <c r="L67" s="104" t="s">
        <v>61</v>
      </c>
      <c r="M67" s="105"/>
      <c r="N67" s="105"/>
      <c r="O67" s="105"/>
      <c r="P67" s="105"/>
      <c r="Q67" s="105"/>
      <c r="R67" s="105"/>
      <c r="S67" s="105"/>
    </row>
    <row r="68" spans="1:19">
      <c r="A68" s="19"/>
      <c r="B68" s="19">
        <v>4</v>
      </c>
      <c r="D68" s="3" t="s">
        <v>73</v>
      </c>
      <c r="E68" s="51">
        <f>ROUND((+E67/2),0)</f>
        <v>-26572525</v>
      </c>
      <c r="F68" s="104" t="s">
        <v>61</v>
      </c>
      <c r="G68" s="104" t="s">
        <v>61</v>
      </c>
      <c r="H68" s="104" t="s">
        <v>61</v>
      </c>
      <c r="I68" s="104" t="s">
        <v>61</v>
      </c>
      <c r="J68" s="104" t="s">
        <v>61</v>
      </c>
      <c r="K68" s="104" t="s">
        <v>61</v>
      </c>
      <c r="L68" s="104" t="s">
        <v>61</v>
      </c>
    </row>
    <row r="69" spans="1:19">
      <c r="A69" s="19"/>
      <c r="B69" s="19">
        <v>5</v>
      </c>
      <c r="D69" s="3" t="s">
        <v>74</v>
      </c>
      <c r="E69" s="93">
        <f>'[8]FPSC TU'!M61</f>
        <v>1.5E-3</v>
      </c>
      <c r="F69" s="104" t="s">
        <v>61</v>
      </c>
      <c r="G69" s="104" t="s">
        <v>61</v>
      </c>
      <c r="H69" s="104" t="s">
        <v>61</v>
      </c>
      <c r="I69" s="104" t="s">
        <v>61</v>
      </c>
      <c r="J69" s="104" t="s">
        <v>61</v>
      </c>
      <c r="K69" s="104" t="s">
        <v>61</v>
      </c>
      <c r="L69" s="104" t="s">
        <v>61</v>
      </c>
      <c r="M69" s="105"/>
      <c r="N69" s="105"/>
      <c r="O69" s="105"/>
      <c r="P69" s="105"/>
      <c r="Q69" s="105"/>
      <c r="R69" s="105"/>
      <c r="S69" s="105"/>
    </row>
    <row r="70" spans="1:19">
      <c r="A70" s="19"/>
      <c r="B70" s="19">
        <v>6</v>
      </c>
      <c r="D70" s="3" t="s">
        <v>75</v>
      </c>
      <c r="E70" s="93">
        <f>'[8]FPSC TU'!M62</f>
        <v>1.4E-3</v>
      </c>
      <c r="F70" s="104" t="s">
        <v>61</v>
      </c>
      <c r="G70" s="104" t="s">
        <v>61</v>
      </c>
      <c r="H70" s="104" t="s">
        <v>61</v>
      </c>
      <c r="I70" s="104" t="s">
        <v>61</v>
      </c>
      <c r="J70" s="104" t="s">
        <v>61</v>
      </c>
      <c r="K70" s="104" t="s">
        <v>61</v>
      </c>
      <c r="L70" s="104" t="s">
        <v>61</v>
      </c>
    </row>
    <row r="71" spans="1:19">
      <c r="A71" s="104"/>
      <c r="B71" s="104">
        <v>7</v>
      </c>
      <c r="C71" s="104"/>
      <c r="D71" s="106" t="s">
        <v>76</v>
      </c>
      <c r="E71" s="93">
        <f>E70+E69</f>
        <v>2.8999999999999998E-3</v>
      </c>
      <c r="F71" s="104" t="s">
        <v>61</v>
      </c>
      <c r="G71" s="104" t="s">
        <v>61</v>
      </c>
      <c r="H71" s="104" t="s">
        <v>61</v>
      </c>
      <c r="I71" s="104" t="s">
        <v>61</v>
      </c>
      <c r="J71" s="104" t="s">
        <v>61</v>
      </c>
      <c r="K71" s="104" t="s">
        <v>61</v>
      </c>
      <c r="L71" s="104" t="s">
        <v>61</v>
      </c>
      <c r="N71" s="29"/>
      <c r="O71" s="29"/>
      <c r="P71" s="29"/>
      <c r="Q71" s="29"/>
      <c r="R71" s="29"/>
      <c r="S71" s="29"/>
    </row>
    <row r="72" spans="1:19">
      <c r="A72" s="104"/>
      <c r="B72" s="104">
        <v>8</v>
      </c>
      <c r="C72" s="104"/>
      <c r="D72" s="106" t="s">
        <v>77</v>
      </c>
      <c r="E72" s="93">
        <f>E71/2</f>
        <v>1.4499999999999999E-3</v>
      </c>
      <c r="F72" s="104" t="s">
        <v>61</v>
      </c>
      <c r="G72" s="104" t="s">
        <v>61</v>
      </c>
      <c r="H72" s="104" t="s">
        <v>61</v>
      </c>
      <c r="I72" s="104" t="s">
        <v>61</v>
      </c>
      <c r="J72" s="104" t="s">
        <v>61</v>
      </c>
      <c r="K72" s="104" t="s">
        <v>61</v>
      </c>
      <c r="L72" s="104" t="s">
        <v>61</v>
      </c>
      <c r="N72" s="29"/>
      <c r="O72" s="29"/>
      <c r="P72" s="29"/>
      <c r="Q72" s="29"/>
      <c r="R72" s="29"/>
      <c r="S72" s="29"/>
    </row>
    <row r="73" spans="1:19">
      <c r="A73" s="104"/>
      <c r="B73" s="104">
        <v>9</v>
      </c>
      <c r="C73" s="104"/>
      <c r="D73" s="106" t="s">
        <v>78</v>
      </c>
      <c r="E73" s="93">
        <f>ROUND((+E72/12),7)</f>
        <v>1.208E-4</v>
      </c>
      <c r="F73" s="104" t="s">
        <v>61</v>
      </c>
      <c r="G73" s="104" t="s">
        <v>61</v>
      </c>
      <c r="H73" s="104" t="s">
        <v>61</v>
      </c>
      <c r="I73" s="104" t="s">
        <v>61</v>
      </c>
      <c r="J73" s="104" t="s">
        <v>61</v>
      </c>
      <c r="K73" s="104" t="s">
        <v>61</v>
      </c>
      <c r="L73" s="104" t="s">
        <v>61</v>
      </c>
    </row>
    <row r="74" spans="1:19" ht="12.6" thickBot="1">
      <c r="A74" s="104"/>
      <c r="B74" s="104">
        <v>10</v>
      </c>
      <c r="C74" s="104"/>
      <c r="D74" s="107" t="s">
        <v>79</v>
      </c>
      <c r="E74" s="71">
        <f>ROUND((+E68*E73),0)</f>
        <v>-3210</v>
      </c>
      <c r="F74" s="104" t="s">
        <v>61</v>
      </c>
      <c r="G74" s="104" t="s">
        <v>61</v>
      </c>
      <c r="H74" s="104" t="s">
        <v>61</v>
      </c>
      <c r="I74" s="104" t="s">
        <v>61</v>
      </c>
      <c r="J74" s="104" t="s">
        <v>61</v>
      </c>
      <c r="K74" s="104" t="s">
        <v>61</v>
      </c>
      <c r="L74" s="104" t="s">
        <v>61</v>
      </c>
      <c r="N74" s="29"/>
      <c r="O74" s="29"/>
      <c r="P74" s="29"/>
      <c r="Q74" s="29"/>
      <c r="R74" s="29"/>
      <c r="S74" s="29"/>
    </row>
    <row r="75" spans="1:19" ht="12.6" thickTop="1">
      <c r="A75" s="108"/>
      <c r="B75" s="104"/>
      <c r="C75" s="104"/>
      <c r="D75" s="28"/>
      <c r="E75" s="2"/>
      <c r="F75" s="2"/>
      <c r="G75" s="2"/>
      <c r="H75" s="2"/>
      <c r="I75" s="2"/>
      <c r="J75" s="2"/>
      <c r="K75" s="2"/>
      <c r="L75" s="2"/>
    </row>
    <row r="76" spans="1:19">
      <c r="A76" s="10" t="s">
        <v>80</v>
      </c>
      <c r="B76" s="10"/>
      <c r="C76" s="11"/>
      <c r="D76" s="12" t="str">
        <f>+'[8]FPSC TU'!D70</f>
        <v xml:space="preserve">(a)       Generation Performance Incentive Factor is (($6,571,449/12) x 99.9280%) - See Order No. PSC-11-0094-FOF-EI. </v>
      </c>
      <c r="F76" s="2"/>
      <c r="G76" s="2"/>
      <c r="H76" s="2"/>
      <c r="I76" s="2"/>
      <c r="J76" s="2"/>
      <c r="K76" s="2"/>
      <c r="L76" s="2"/>
    </row>
    <row r="77" spans="1:19">
      <c r="A77" s="14"/>
      <c r="B77" s="15"/>
      <c r="C77" s="16"/>
      <c r="D77" s="17" t="s">
        <v>81</v>
      </c>
      <c r="F77" s="2"/>
      <c r="G77" s="2"/>
      <c r="H77" s="2"/>
      <c r="I77" s="2"/>
      <c r="J77" s="2"/>
      <c r="K77" s="2"/>
      <c r="L77" s="2"/>
    </row>
    <row r="78" spans="1:19" ht="13.2">
      <c r="B78" s="19"/>
      <c r="D78" s="12" t="s">
        <v>82</v>
      </c>
      <c r="E78" s="102"/>
      <c r="F78" s="102"/>
      <c r="J78" s="102"/>
    </row>
    <row r="79" spans="1:19" ht="13.2">
      <c r="A79" s="102"/>
      <c r="B79" s="102"/>
      <c r="C79" s="109"/>
      <c r="D79" s="18"/>
      <c r="E79" s="102"/>
      <c r="F79" s="102"/>
      <c r="J79" s="102"/>
    </row>
    <row r="80" spans="1:19">
      <c r="D80" s="110"/>
    </row>
    <row r="81" spans="2:10" ht="12.6" thickBot="1"/>
    <row r="82" spans="2:10" ht="12.6" thickTop="1">
      <c r="B82" s="19"/>
      <c r="D82" s="20" t="s">
        <v>83</v>
      </c>
      <c r="E82" s="21"/>
      <c r="F82" s="22">
        <v>4.2949999999999999</v>
      </c>
    </row>
    <row r="83" spans="2:10" ht="12.6" thickBot="1">
      <c r="B83" s="19"/>
      <c r="D83" s="23" t="s">
        <v>84</v>
      </c>
      <c r="E83" s="24"/>
      <c r="F83" s="25">
        <v>0.99927999999999995</v>
      </c>
    </row>
    <row r="84" spans="2:10" ht="12.6" thickTop="1">
      <c r="B84" s="19"/>
    </row>
    <row r="85" spans="2:10" ht="409.6">
      <c r="B85" s="19"/>
      <c r="D85" s="13" t="s">
        <v>85</v>
      </c>
      <c r="E85" s="13">
        <f>+'[8]FPSC TU'!M349</f>
        <v>1.00085</v>
      </c>
      <c r="F85" s="13">
        <f>+'[8]FPSC TU'!M349</f>
        <v>1.00085</v>
      </c>
      <c r="J85" s="13">
        <f>+'[8]FPSC TU'!Q349</f>
        <v>1</v>
      </c>
    </row>
    <row r="86" spans="2:10">
      <c r="B86" s="19"/>
      <c r="J86" s="13">
        <v>1.00065</v>
      </c>
    </row>
  </sheetData>
  <printOptions horizontalCentered="1" gridLines="1" gridLinesSet="0"/>
  <pageMargins left="0" right="0" top="0.4" bottom="0.25" header="0" footer="0"/>
  <pageSetup scale="87" fitToHeight="2" orientation="landscape" horizontalDpi="4294967292" verticalDpi="300" r:id="rId1"/>
  <headerFooter alignWithMargins="0">
    <oddFooter xml:space="preserve">&amp;RSchedule A 2
Page  &amp;P of &amp;N  </oddFooter>
  </headerFooter>
  <rowBreaks count="1" manualBreakCount="1">
    <brk id="35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890FA0594C894CA5FB442BF9B9E8C0" ma:contentTypeVersion="" ma:contentTypeDescription="Create a new document." ma:contentTypeScope="" ma:versionID="4dccd53ca2c6167a9242119e3cbc4134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2A032C-DD00-4BF8-9AFF-0F43D6FCABA2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789FAB1C-36BA-4DD1-AA38-BAF7224A8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AE73E3A-676C-4440-9BB3-96C7164EC6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A2 (AUG)</vt:lpstr>
      <vt:lpstr>'A2 (AUG)'!Print_Area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2016-05-23T18:18:02Z</dcterms:created>
  <dcterms:modified xsi:type="dcterms:W3CDTF">2016-05-28T14:04:59Z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0x010100A6890FA0594C894CA5FB442BF9B9E8C0</vt:lpwstr>
  </property>
</Properties>
</file>