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5760" windowWidth="19416" windowHeight="5820" tabRatio="965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____ESY12">[2]ISFPLSUB!#REF!</definedName>
    <definedName name="_______INP5">[1]SITRP!#REF!</definedName>
    <definedName name="_____DOC1">#REF!</definedName>
    <definedName name="_____DOC2">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_SCH1">#REF!</definedName>
    <definedName name="_____SCH2">#REF!</definedName>
    <definedName name="____DOC1">#REF!</definedName>
    <definedName name="____DOC2">#REF!</definedName>
    <definedName name="____PG1">#N/A</definedName>
    <definedName name="____PG2">#N/A</definedName>
    <definedName name="____PG3">#N/A</definedName>
    <definedName name="____SCH1">#REF!</definedName>
    <definedName name="____SCH2">#REF!</definedName>
    <definedName name="___DOC1">#REF!</definedName>
    <definedName name="___DOC2">#REF!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_SCH1">#REF!</definedName>
    <definedName name="___SCH2">#REF!</definedName>
    <definedName name="__DOC1">#REF!</definedName>
    <definedName name="__DOC2">#REF!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_SCH1">#REF!</definedName>
    <definedName name="__SCH2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PG1">#N/A</definedName>
    <definedName name="_PG2">#N/A</definedName>
    <definedName name="_PG3">#N/A</definedName>
    <definedName name="_SCH1">#REF!</definedName>
    <definedName name="_SCH2">#REF!</definedName>
    <definedName name="a" hidden="1">{"Martin Oct94_Mar95",#N/A,FALSE,"Martin Oct94 - Mar95"}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6Worksheet">#REF!</definedName>
    <definedName name="A7_">#REF!</definedName>
    <definedName name="A7Worksheet">#REF!</definedName>
    <definedName name="A8_">#REF!</definedName>
    <definedName name="A8Worksheet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TUALS">#REF!</definedName>
    <definedName name="ANALYSIS_OF_BREAKDOWN_OF_OS_SALE_BYACCOUNTS">#REF!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OSTS">#REF!</definedName>
    <definedName name="CRIT5">[1]SITRP!#REF!</definedName>
    <definedName name="_xlnm.Criteria">#REF!</definedName>
    <definedName name="Criteria_MI">[1]SITRP!#REF!</definedName>
    <definedName name="DATE1">'[3]FPSC TU'!#REF!</definedName>
    <definedName name="Ddd">#REF!,#REF!,#REF!</definedName>
    <definedName name="DOC1A">#REF!</definedName>
    <definedName name="E6Sys1">#REF!</definedName>
    <definedName name="EMTA6">'[4]EMT A6'!$A$1:$J$1997</definedName>
    <definedName name="EMTA9">'[4]EMT A9'!$A$1:$H$1995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ERC">#REF!</definedName>
    <definedName name="FERCTAX">#REF!</definedName>
    <definedName name="FPSC">#REF!</definedName>
    <definedName name="FPSCTAX">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INPUTS">#REF!</definedName>
    <definedName name="INTCALC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nth_range">#REF!</definedName>
    <definedName name="MONTH">[2]ISFPLSUB!#REF!</definedName>
    <definedName name="MONTHS">#N/A</definedName>
    <definedName name="NAMES">#REF!</definedName>
    <definedName name="OBO">[1]A194!#REF!</definedName>
    <definedName name="OBODEFTX">'[5]0394OBF.XLS'!#REF!</definedName>
    <definedName name="OTHINC">[1]A194!#REF!</definedName>
    <definedName name="OUTPUT5">[1]SITRP!#REF!</definedName>
    <definedName name="PAGE1">#REF!</definedName>
    <definedName name="PAGE2">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Area">'[6]Final Fuel Sch 2001'!#REF!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CHASE">#REF!</definedName>
    <definedName name="PURCHFRM">'[4]EMT A9'!$A:$A</definedName>
    <definedName name="PURE">[1]SITRP!#REF!</definedName>
    <definedName name="PUREC">[1]SITRP!#REF!</definedName>
    <definedName name="qqq" hidden="1">{"Martin Oct94_Mar95",#N/A,FALSE,"Martin Oct94 - Mar95"}</definedName>
    <definedName name="RECON">#REF!</definedName>
    <definedName name="Reconciliation">#REF!</definedName>
    <definedName name="RepAllFormat">#REF!</definedName>
    <definedName name="RepAllHead">#REF!</definedName>
    <definedName name="RepDataFormat">#REF!</definedName>
    <definedName name="RepDataMoney">'[7]Incr Hedg'!#REF!</definedName>
    <definedName name="RepDataMoney1">'[7]Incr Hedg'!#REF!</definedName>
    <definedName name="RepDataMoney2">'[7]Incr Hedg'!#REF!</definedName>
    <definedName name="RepDataMoney3">'[7]Incr Hedg'!#REF!</definedName>
    <definedName name="RepDataMoney4">'[7]Incr Hedg'!#REF!</definedName>
    <definedName name="RepDataPercent">'[7]Incr Hedg'!#REF!</definedName>
    <definedName name="RepDataPercent1">'[7]Incr Hedg'!#REF!</definedName>
    <definedName name="RepDataPercent2">'[7]Incr Hedg'!#REF!</definedName>
    <definedName name="RepDataPercent3">'[7]Incr Hedg'!#REF!</definedName>
    <definedName name="RepDelete">'[7]Incr Hedg'!#REF!</definedName>
    <definedName name="RepPercent">#REF!</definedName>
    <definedName name="REVENUERPT">'[3]FPSC TU'!#REF!</definedName>
    <definedName name="S">#REF!</definedName>
    <definedName name="SALES">#REF!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OLDTO">'[4]EMT A6'!$A:$A</definedName>
    <definedName name="T">'[3]NFE 518 (Mo B)'!#REF!</definedName>
    <definedName name="TEN">#REF!</definedName>
    <definedName name="TRUPCALC">#REF!</definedName>
    <definedName name="TRUPVAR">#REF!</definedName>
    <definedName name="Ttt">#REF!,#REF!,#REF!</definedName>
    <definedName name="TWO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  <definedName name="Yyyy">#REF!,#REF!,#REF!,#REF!</definedName>
    <definedName name="zzz">'[8]Final Fuel Sch 2001'!#REF!</definedName>
  </definedNames>
  <calcPr calcId="145621"/>
</workbook>
</file>

<file path=xl/calcChain.xml><?xml version="1.0" encoding="utf-8"?>
<calcChain xmlns="http://schemas.openxmlformats.org/spreadsheetml/2006/main">
  <c r="G33" i="13" l="1"/>
  <c r="E33" i="13"/>
  <c r="G32" i="13"/>
  <c r="E32" i="13"/>
  <c r="G31" i="13"/>
  <c r="E31" i="13"/>
  <c r="G30" i="13"/>
  <c r="E30" i="13"/>
  <c r="G29" i="13"/>
  <c r="E29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3" i="7"/>
  <c r="F53" i="7"/>
  <c r="G51" i="7"/>
  <c r="F51" i="7"/>
  <c r="G50" i="7"/>
  <c r="F50" i="7"/>
  <c r="G49" i="7"/>
  <c r="F49" i="7"/>
  <c r="G48" i="7"/>
  <c r="F48" i="7"/>
  <c r="G47" i="7"/>
  <c r="F47" i="7"/>
  <c r="G46" i="7"/>
  <c r="F46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<sst xmlns="http://schemas.openxmlformats.org/spreadsheetml/2006/main" count="614" uniqueCount="200">
  <si>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</si>
  <si>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</si>
  <si>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</si>
  <si>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</si>
  <si>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</si>
  <si>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</si>
  <si>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</si>
  <si>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</si>
  <si>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</si>
  <si>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</si>
  <si>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</si>
  <si>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</si>
  <si>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</si>
  <si>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</si>
  <si>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Nuclear Fuel Disposal Costs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</si>
  <si>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</si>
  <si>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</si>
  <si>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</si>
  <si>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</si>
  <si>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</si>
  <si>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</si>
  <si>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</si>
  <si>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</si>
  <si>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</si>
  <si>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</si>
  <si>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</si>
  <si>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</si>
  <si>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</si>
  <si>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</si>
  <si>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</si>
  <si>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</si>
  <si>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</si>
  <si>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</si>
  <si>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</si>
  <si>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</si>
  <si>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</si>
  <si>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</si>
  <si>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</si>
  <si>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</si>
  <si>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</si>
  <si>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</si>
  <si>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</si>
  <si>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</si>
  <si>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</si>
  <si>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</si>
  <si>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</si>
  <si>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</si>
  <si>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</si>
  <si>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</si>
  <si>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</si>
  <si>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</si>
  <si>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</si>
  <si>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</si>
  <si>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</si>
  <si>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</si>
  <si>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</si>
  <si>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Fuel Cost of System Net Generation reflected on Schedules A1 and A2 does not tie to the amount on Schedules A3 and A4 due to a key punch error in the amount of $59, correction to be made in May 2014</t>
    </r>
  </si>
  <si>
    <t>FOR THE MONTH OF:  April 2014</t>
  </si>
  <si>
    <t>Current Month</t>
  </si>
  <si>
    <t>Year To Date</t>
  </si>
  <si>
    <t>Estimate</t>
  </si>
  <si>
    <t>$ Diff</t>
  </si>
  <si>
    <t>% Diff</t>
  </si>
  <si>
    <t>Fuel Costs &amp; Net Power Transactions</t>
  </si>
  <si>
    <r>
      <t>Fuel Cost of System Net Generation</t>
    </r>
    <r>
      <rPr>
        <vertAlign val="superscript"/>
        <sz val="8"/>
        <rFont val="Arial"/>
        <family val="2"/>
      </rPr>
      <t xml:space="preserve"> (5)</t>
    </r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</si>
  <si>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</si>
  <si>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</si>
  <si>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</si>
  <si>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</si>
  <si>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</si>
  <si>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</si>
  <si>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</si>
  <si>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</si>
  <si>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</si>
  <si>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</si>
  <si>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</si>
  <si>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</si>
  <si>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</si>
  <si>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</si>
  <si>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</si>
  <si>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</si>
  <si>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</si>
  <si>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</si>
  <si>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</si>
  <si>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</si>
  <si>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</si>
  <si>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</si>
  <si>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</si>
  <si>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</si>
  <si>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</si>
  <si>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</si>
  <si>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</si>
  <si>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</si>
  <si>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</si>
  <si>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</si>
  <si>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</si>
  <si>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</si>
  <si>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</si>
  <si>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</si>
  <si>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</si>
  <si>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</si>
  <si>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</si>
  <si>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</si>
  <si>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</si>
  <si>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</si>
  <si>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</si>
  <si>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</si>
  <si>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</si>
  <si>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</si>
  <si>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</si>
  <si>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</si>
  <si>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</si>
  <si>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((20,679,970 / 12) x 99.9280%) - See Order No. PSC-13-0665-FOF-EI.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</si>
  <si>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</si>
  <si>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 Amounts may not agree to the General Ledger due to rounding.</t>
  </si>
  <si>
    <t xml:space="preserve">                  FOR THE MONTH OF:  April 2014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</si>
  <si>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</si>
  <si>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</si>
  <si>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</si>
  <si>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</si>
  <si>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</si>
  <si>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</si>
  <si>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</si>
  <si>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</si>
  <si>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</si>
  <si>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</si>
  <si>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</si>
  <si>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</si>
  <si>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</si>
  <si>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</si>
  <si>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</si>
  <si>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</si>
  <si>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</si>
  <si>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</si>
  <si>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</si>
  <si>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</si>
  <si>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</si>
  <si>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</si>
  <si>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</si>
  <si>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</si>
  <si>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</si>
  <si>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Homestead, City Of OS</t>
  </si>
  <si>
    <t>JP Morgan Ventures Energy Corp. OS</t>
  </si>
  <si>
    <t>Morgan Stanley Capital Group, Inc. OS</t>
  </si>
  <si>
    <t>New Smyrna Beach Utilities Commission, City of A/AF</t>
  </si>
  <si>
    <t>AF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</si>
  <si>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</si>
  <si>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</si>
  <si>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</si>
  <si>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</si>
  <si>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</si>
  <si>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</si>
  <si>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</si>
  <si>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</si>
  <si>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</si>
  <si>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</si>
  <si>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Total OS/AF</t>
  </si>
  <si>
    <t>FCBBS</t>
  </si>
  <si>
    <t>Energy Authority, The FCBBS</t>
  </si>
  <si>
    <t>Homestead, City of FCBBS</t>
  </si>
  <si>
    <t>Orlando Utilities Commission FCBBS</t>
  </si>
  <si>
    <t>Reedy Creek Improvement District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</si>
  <si>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</si>
  <si>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</si>
  <si>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</si>
  <si>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</si>
  <si>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</si>
  <si>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</si>
  <si>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</si>
  <si>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</si>
  <si>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</si>
  <si>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</si>
  <si>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</si>
  <si>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</si>
  <si>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</si>
  <si>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</si>
  <si>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</si>
  <si>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</si>
  <si>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</si>
  <si>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</si>
  <si>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 THE MONTH OF: April 2014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</si>
  <si>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</si>
  <si>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</si>
  <si>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</si>
  <si>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</si>
  <si>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</si>
  <si>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</si>
  <si>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</si>
  <si>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</si>
  <si>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Rainbow Energy Marketing Corp. OS</t>
  </si>
  <si>
    <t>Seminole Electric Cooperative, Inc. FCBBS</t>
  </si>
  <si>
    <t>Tampa Electric Company FCBBS</t>
  </si>
  <si>
    <t>Transaction Cost (cents/KWH)</t>
  </si>
  <si>
    <t>Cost if Generated (cents/KWH)</t>
  </si>
  <si>
    <t>STAFF 000696</t>
  </si>
  <si>
    <t>FPL RC-16</t>
  </si>
  <si>
    <t>STAFF 000697</t>
  </si>
  <si>
    <t>STAFF 000698</t>
  </si>
  <si>
    <t>STAFF 000699</t>
  </si>
  <si>
    <t>STAFF 000700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</si>
</sst>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40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4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4" fillId="2" borderId="0">
      <alignment horizontal="center" vertical="top"/>
    </xf>
    <xf numFmtId="0" fontId="395" fillId="3" borderId="0">
      <alignment horizontal="left" vertical="top"/>
    </xf>
    <xf numFmtId="0" fontId="395" fillId="3" borderId="0">
      <alignment horizontal="right" vertical="top"/>
    </xf>
    <xf numFmtId="0" fontId="396" fillId="4" borderId="0">
      <alignment horizontal="left" vertical="top"/>
    </xf>
    <xf numFmtId="0" fontId="396" fillId="4" borderId="0">
      <alignment horizontal="right" vertical="top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43" fontId="393" fillId="0" borderId="0" applyFont="0" applyFill="0" applyBorder="0" applyAlignment="0" applyProtection="0"/>
    <xf numFmtId="43" fontId="393" fillId="0" borderId="0" applyFont="0" applyFill="0" applyBorder="0" applyAlignment="0" applyProtection="0"/>
    <xf numFmtId="43" fontId="393" fillId="0" borderId="0" applyFont="0" applyFill="0" applyBorder="0" applyAlignment="0" applyProtection="0"/>
    <xf numFmtId="43" fontId="393" fillId="0" borderId="0" applyFont="0" applyFill="0" applyBorder="0" applyAlignment="0" applyProtection="0"/>
    <xf numFmtId="0" fontId="393" fillId="0" borderId="0"/>
    <xf numFmtId="0" fontId="393" fillId="0" borderId="0"/>
    <xf numFmtId="44" fontId="393" fillId="0" borderId="0" applyFont="0" applyFill="0" applyBorder="0" applyAlignment="0" applyProtection="0"/>
    <xf numFmtId="44" fontId="393" fillId="0" borderId="0" applyFont="0" applyFill="0" applyBorder="0" applyAlignment="0" applyProtection="0"/>
    <xf numFmtId="44" fontId="393" fillId="0" borderId="0" applyFont="0" applyFill="0" applyBorder="0" applyAlignment="0" applyProtection="0"/>
    <xf numFmtId="44" fontId="393" fillId="0" borderId="0" applyFont="0" applyFill="0" applyBorder="0" applyAlignment="0" applyProtection="0"/>
    <xf numFmtId="0" fontId="393" fillId="0" borderId="0"/>
    <xf numFmtId="0" fontId="393" fillId="0" borderId="0"/>
    <xf numFmtId="0" fontId="393" fillId="0" borderId="0"/>
    <xf numFmtId="0" fontId="1" fillId="0" borderId="0"/>
    <xf numFmtId="0" fontId="393" fillId="0" borderId="0"/>
    <xf numFmtId="0" fontId="393" fillId="0" borderId="0"/>
    <xf numFmtId="0" fontId="1" fillId="0" borderId="0"/>
    <xf numFmtId="4" fontId="397" fillId="5" borderId="7" applyNumberFormat="0" applyProtection="0">
      <alignment vertical="center"/>
    </xf>
    <xf numFmtId="4" fontId="398" fillId="5" borderId="7" applyNumberFormat="0" applyProtection="0">
      <alignment vertical="center"/>
    </xf>
    <xf numFmtId="4" fontId="397" fillId="5" borderId="7" applyNumberFormat="0" applyProtection="0">
      <alignment horizontal="left" vertical="center" indent="1"/>
    </xf>
    <xf numFmtId="4" fontId="397" fillId="5" borderId="7" applyNumberFormat="0" applyProtection="0">
      <alignment horizontal="left" vertical="center" indent="1"/>
    </xf>
    <xf numFmtId="0" fontId="399" fillId="0" borderId="7" applyNumberFormat="0" applyProtection="0">
      <alignment horizontal="left" vertical="center" indent="1"/>
    </xf>
    <xf numFmtId="4" fontId="397" fillId="6" borderId="7" applyNumberFormat="0" applyProtection="0">
      <alignment horizontal="right" vertical="center"/>
    </xf>
    <xf numFmtId="4" fontId="397" fillId="7" borderId="7" applyNumberFormat="0" applyProtection="0">
      <alignment horizontal="right" vertical="center"/>
    </xf>
    <xf numFmtId="4" fontId="397" fillId="8" borderId="7" applyNumberFormat="0" applyProtection="0">
      <alignment horizontal="right" vertical="center"/>
    </xf>
    <xf numFmtId="4" fontId="397" fillId="9" borderId="7" applyNumberFormat="0" applyProtection="0">
      <alignment horizontal="right" vertical="center"/>
    </xf>
    <xf numFmtId="4" fontId="397" fillId="10" borderId="7" applyNumberFormat="0" applyProtection="0">
      <alignment horizontal="right" vertical="center"/>
    </xf>
    <xf numFmtId="4" fontId="397" fillId="11" borderId="7" applyNumberFormat="0" applyProtection="0">
      <alignment horizontal="right" vertical="center"/>
    </xf>
    <xf numFmtId="4" fontId="397" fillId="12" borderId="7" applyNumberFormat="0" applyProtection="0">
      <alignment horizontal="right" vertical="center"/>
    </xf>
    <xf numFmtId="4" fontId="397" fillId="13" borderId="7" applyNumberFormat="0" applyProtection="0">
      <alignment horizontal="right" vertical="center"/>
    </xf>
    <xf numFmtId="4" fontId="397" fillId="14" borderId="7" applyNumberFormat="0" applyProtection="0">
      <alignment horizontal="right" vertical="center"/>
    </xf>
    <xf numFmtId="4" fontId="400" fillId="15" borderId="7" applyNumberFormat="0" applyProtection="0">
      <alignment horizontal="left" vertical="center" indent="1"/>
    </xf>
    <xf numFmtId="4" fontId="400" fillId="0" borderId="8" applyNumberFormat="0" applyProtection="0">
      <alignment horizontal="left" vertical="center" indent="1"/>
    </xf>
    <xf numFmtId="4" fontId="401" fillId="16" borderId="0" applyNumberFormat="0" applyProtection="0">
      <alignment horizontal="left" vertical="center" indent="1"/>
    </xf>
    <xf numFmtId="0" fontId="393" fillId="17" borderId="7" applyNumberFormat="0" applyProtection="0">
      <alignment horizontal="left" vertical="center" indent="1"/>
    </xf>
    <xf numFmtId="4" fontId="397" fillId="0" borderId="7" applyNumberFormat="0" applyProtection="0">
      <alignment horizontal="left" vertical="center" indent="1"/>
    </xf>
    <xf numFmtId="4" fontId="400" fillId="0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18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19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20" borderId="7" applyNumberFormat="0" applyProtection="0">
      <alignment horizontal="left" vertical="center" indent="1"/>
    </xf>
    <xf numFmtId="0" fontId="393" fillId="0" borderId="7" applyNumberFormat="0" applyProtection="0">
      <alignment horizontal="left" vertical="center" indent="1"/>
    </xf>
    <xf numFmtId="0" fontId="393" fillId="17" borderId="7" applyNumberFormat="0" applyProtection="0">
      <alignment horizontal="left" vertical="center" indent="1"/>
    </xf>
    <xf numFmtId="4" fontId="397" fillId="21" borderId="7" applyNumberFormat="0" applyProtection="0">
      <alignment vertical="center"/>
    </xf>
    <xf numFmtId="4" fontId="398" fillId="21" borderId="7" applyNumberFormat="0" applyProtection="0">
      <alignment vertical="center"/>
    </xf>
    <xf numFmtId="4" fontId="397" fillId="21" borderId="7" applyNumberFormat="0" applyProtection="0">
      <alignment horizontal="left" vertical="center" indent="1"/>
    </xf>
    <xf numFmtId="4" fontId="397" fillId="21" borderId="7" applyNumberFormat="0" applyProtection="0">
      <alignment horizontal="left" vertical="center" indent="1"/>
    </xf>
    <xf numFmtId="4" fontId="397" fillId="0" borderId="7" applyNumberFormat="0" applyProtection="0">
      <alignment horizontal="right" vertical="center"/>
    </xf>
    <xf numFmtId="4" fontId="398" fillId="22" borderId="7" applyNumberFormat="0" applyProtection="0">
      <alignment horizontal="right" vertical="center"/>
    </xf>
    <xf numFmtId="0" fontId="393" fillId="17" borderId="7" applyNumberFormat="0" applyProtection="0">
      <alignment horizontal="left" vertical="center" indent="1"/>
    </xf>
    <xf numFmtId="0" fontId="392" fillId="0" borderId="7" applyNumberFormat="0" applyProtection="0">
      <alignment horizontal="left" vertical="center" indent="1"/>
    </xf>
    <xf numFmtId="0" fontId="402" fillId="0" borderId="0"/>
    <xf numFmtId="4" fontId="403" fillId="22" borderId="7" applyNumberFormat="0" applyProtection="0">
      <alignment horizontal="right" vertical="center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  <xf numFmtId="174" fontId="393" fillId="0" borderId="0">
      <alignment horizontal="left" wrapText="1"/>
    </xf>
  </cellStyleXfs>
  <cellXfs count="394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 wrapText="1"/>
    </xf>
    <xf numFmtId="170" fontId="17" fillId="0" borderId="0" xfId="0" applyNumberFormat="1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70" fontId="20" fillId="0" borderId="0" xfId="0" applyNumberFormat="1" applyFont="1" applyFill="1" applyAlignment="1">
      <alignment horizontal="right"/>
    </xf>
    <xf numFmtId="170" fontId="21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37" fontId="23" fillId="0" borderId="0" xfId="0" applyNumberFormat="1" applyFont="1" applyFill="1" applyAlignment="1">
      <alignment horizontal="right"/>
    </xf>
    <xf numFmtId="37" fontId="24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165" fontId="28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left" indent="1"/>
    </xf>
    <xf numFmtId="170" fontId="30" fillId="0" borderId="3" xfId="0" applyNumberFormat="1" applyFont="1" applyFill="1" applyBorder="1" applyAlignment="1">
      <alignment horizontal="right"/>
    </xf>
    <xf numFmtId="170" fontId="31" fillId="0" borderId="3" xfId="0" applyNumberFormat="1" applyFont="1" applyFill="1" applyBorder="1" applyAlignment="1">
      <alignment horizontal="right"/>
    </xf>
    <xf numFmtId="164" fontId="32" fillId="0" borderId="0" xfId="0" applyNumberFormat="1" applyFont="1" applyFill="1" applyAlignment="1">
      <alignment horizontal="right"/>
    </xf>
    <xf numFmtId="170" fontId="33" fillId="0" borderId="3" xfId="0" applyNumberFormat="1" applyFont="1" applyFill="1" applyBorder="1" applyAlignment="1">
      <alignment horizontal="right"/>
    </xf>
    <xf numFmtId="170" fontId="34" fillId="0" borderId="3" xfId="0" applyNumberFormat="1" applyFont="1" applyFill="1" applyBorder="1" applyAlignment="1">
      <alignment horizontal="right"/>
    </xf>
    <xf numFmtId="164" fontId="35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167" fontId="37" fillId="0" borderId="0" xfId="0" applyNumberFormat="1" applyFont="1" applyFill="1" applyAlignment="1">
      <alignment horizontal="right"/>
    </xf>
    <xf numFmtId="167" fontId="38" fillId="0" borderId="0" xfId="0" applyNumberFormat="1" applyFont="1" applyFill="1" applyAlignment="1">
      <alignment horizontal="right"/>
    </xf>
    <xf numFmtId="167" fontId="39" fillId="0" borderId="0" xfId="0" applyNumberFormat="1" applyFont="1" applyFill="1" applyAlignment="1">
      <alignment horizontal="right"/>
    </xf>
    <xf numFmtId="167" fontId="40" fillId="0" borderId="0" xfId="0" applyNumberFormat="1" applyFont="1" applyFill="1" applyAlignment="1">
      <alignment horizontal="right"/>
    </xf>
    <xf numFmtId="167" fontId="41" fillId="0" borderId="0" xfId="0" applyNumberFormat="1" applyFont="1" applyFill="1" applyAlignment="1">
      <alignment horizontal="right"/>
    </xf>
    <xf numFmtId="167" fontId="42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right"/>
    </xf>
    <xf numFmtId="167" fontId="44" fillId="0" borderId="0" xfId="0" applyNumberFormat="1" applyFont="1" applyFill="1" applyAlignment="1">
      <alignment horizontal="right"/>
    </xf>
    <xf numFmtId="0" fontId="45" fillId="0" borderId="0" xfId="0" applyFont="1" applyFill="1" applyAlignment="1">
      <alignment horizontal="center"/>
    </xf>
    <xf numFmtId="0" fontId="46" fillId="0" borderId="0" xfId="0" applyNumberFormat="1" applyFont="1" applyFill="1" applyAlignment="1">
      <alignment horizontal="right"/>
    </xf>
    <xf numFmtId="0" fontId="47" fillId="0" borderId="0" xfId="0" applyNumberFormat="1" applyFont="1" applyFill="1" applyAlignment="1">
      <alignment horizontal="right"/>
    </xf>
    <xf numFmtId="0" fontId="48" fillId="0" borderId="0" xfId="0" applyNumberFormat="1" applyFont="1" applyFill="1" applyAlignment="1">
      <alignment horizontal="right"/>
    </xf>
    <xf numFmtId="0" fontId="49" fillId="0" borderId="0" xfId="0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0" fontId="51" fillId="0" borderId="0" xfId="0" applyNumberFormat="1" applyFont="1" applyFill="1" applyAlignment="1">
      <alignment horizontal="right"/>
    </xf>
    <xf numFmtId="166" fontId="52" fillId="0" borderId="0" xfId="0" applyNumberFormat="1" applyFont="1" applyFill="1" applyAlignment="1">
      <alignment horizontal="right"/>
    </xf>
    <xf numFmtId="166" fontId="53" fillId="0" borderId="0" xfId="0" applyNumberFormat="1" applyFont="1" applyFill="1" applyAlignment="1">
      <alignment horizontal="right"/>
    </xf>
    <xf numFmtId="166" fontId="54" fillId="0" borderId="0" xfId="0" applyNumberFormat="1" applyFont="1" applyFill="1" applyAlignment="1">
      <alignment horizontal="right"/>
    </xf>
    <xf numFmtId="166" fontId="55" fillId="0" borderId="0" xfId="0" applyNumberFormat="1" applyFont="1" applyFill="1" applyAlignment="1">
      <alignment horizontal="right"/>
    </xf>
    <xf numFmtId="166" fontId="56" fillId="0" borderId="0" xfId="0" applyNumberFormat="1" applyFont="1" applyFill="1" applyAlignment="1">
      <alignment horizontal="right"/>
    </xf>
    <xf numFmtId="166" fontId="57" fillId="0" borderId="0" xfId="0" applyNumberFormat="1" applyFont="1" applyFill="1" applyAlignment="1">
      <alignment horizontal="right"/>
    </xf>
    <xf numFmtId="0" fontId="58" fillId="0" borderId="0" xfId="0" applyFont="1" applyFill="1" applyAlignment="1">
      <alignment horizontal="left" indent="1"/>
    </xf>
    <xf numFmtId="170" fontId="59" fillId="0" borderId="6" xfId="0" applyNumberFormat="1" applyFont="1" applyFill="1" applyBorder="1" applyAlignment="1">
      <alignment horizontal="right"/>
    </xf>
    <xf numFmtId="170" fontId="60" fillId="0" borderId="6" xfId="0" applyNumberFormat="1" applyFont="1" applyFill="1" applyBorder="1" applyAlignment="1">
      <alignment horizontal="right"/>
    </xf>
    <xf numFmtId="164" fontId="61" fillId="0" borderId="0" xfId="0" applyNumberFormat="1" applyFont="1" applyFill="1" applyAlignment="1">
      <alignment horizontal="right"/>
    </xf>
    <xf numFmtId="170" fontId="62" fillId="0" borderId="6" xfId="0" applyNumberFormat="1" applyFont="1" applyFill="1" applyBorder="1" applyAlignment="1">
      <alignment horizontal="right"/>
    </xf>
    <xf numFmtId="170" fontId="63" fillId="0" borderId="6" xfId="0" applyNumberFormat="1" applyFont="1" applyFill="1" applyBorder="1" applyAlignment="1">
      <alignment horizontal="right"/>
    </xf>
    <xf numFmtId="164" fontId="64" fillId="0" borderId="0" xfId="0" applyNumberFormat="1" applyFont="1" applyFill="1" applyAlignment="1">
      <alignment horizontal="right"/>
    </xf>
    <xf numFmtId="0" fontId="65" fillId="0" borderId="0" xfId="0" applyFont="1" applyFill="1" applyAlignment="1">
      <alignment horizontal="center"/>
    </xf>
    <xf numFmtId="0" fontId="66" fillId="0" borderId="0" xfId="0" applyNumberFormat="1" applyFont="1" applyFill="1" applyAlignment="1">
      <alignment horizontal="right"/>
    </xf>
    <xf numFmtId="0" fontId="67" fillId="0" borderId="0" xfId="0" applyNumberFormat="1" applyFont="1" applyFill="1" applyAlignment="1">
      <alignment horizontal="right"/>
    </xf>
    <xf numFmtId="0" fontId="68" fillId="0" borderId="0" xfId="0" applyNumberFormat="1" applyFont="1" applyFill="1" applyAlignment="1">
      <alignment horizontal="right"/>
    </xf>
    <xf numFmtId="0" fontId="69" fillId="0" borderId="0" xfId="0" applyNumberFormat="1" applyFont="1" applyFill="1" applyAlignment="1">
      <alignment horizontal="right"/>
    </xf>
    <xf numFmtId="0" fontId="70" fillId="0" borderId="0" xfId="0" applyNumberFormat="1" applyFont="1" applyFill="1" applyAlignment="1">
      <alignment horizontal="right"/>
    </xf>
    <xf numFmtId="0" fontId="71" fillId="0" borderId="0" xfId="0" applyNumberFormat="1" applyFont="1" applyFill="1" applyAlignment="1">
      <alignment horizontal="right"/>
    </xf>
    <xf numFmtId="37" fontId="72" fillId="0" borderId="3" xfId="0" applyNumberFormat="1" applyFont="1" applyFill="1" applyBorder="1" applyAlignment="1">
      <alignment horizontal="right"/>
    </xf>
    <xf numFmtId="37" fontId="73" fillId="0" borderId="3" xfId="0" applyNumberFormat="1" applyFont="1" applyFill="1" applyBorder="1" applyAlignment="1">
      <alignment horizontal="right"/>
    </xf>
    <xf numFmtId="164" fontId="74" fillId="0" borderId="0" xfId="0" applyNumberFormat="1" applyFont="1" applyFill="1" applyAlignment="1">
      <alignment horizontal="right"/>
    </xf>
    <xf numFmtId="37" fontId="75" fillId="0" borderId="3" xfId="0" applyNumberFormat="1" applyFont="1" applyFill="1" applyBorder="1" applyAlignment="1">
      <alignment horizontal="right"/>
    </xf>
    <xf numFmtId="37" fontId="76" fillId="0" borderId="3" xfId="0" applyNumberFormat="1" applyFont="1" applyFill="1" applyBorder="1" applyAlignment="1">
      <alignment horizontal="right"/>
    </xf>
    <xf numFmtId="164" fontId="77" fillId="0" borderId="0" xfId="0" applyNumberFormat="1" applyFont="1" applyFill="1" applyAlignment="1">
      <alignment horizontal="right"/>
    </xf>
    <xf numFmtId="0" fontId="78" fillId="0" borderId="0" xfId="0" applyFont="1" applyFill="1" applyAlignment="1">
      <alignment horizontal="left" indent="1"/>
    </xf>
    <xf numFmtId="37" fontId="79" fillId="0" borderId="6" xfId="0" applyNumberFormat="1" applyFont="1" applyFill="1" applyBorder="1" applyAlignment="1">
      <alignment horizontal="right"/>
    </xf>
    <xf numFmtId="37" fontId="80" fillId="0" borderId="6" xfId="0" applyNumberFormat="1" applyFont="1" applyFill="1" applyBorder="1" applyAlignment="1">
      <alignment horizontal="right"/>
    </xf>
    <xf numFmtId="164" fontId="81" fillId="0" borderId="0" xfId="0" applyNumberFormat="1" applyFont="1" applyFill="1" applyAlignment="1">
      <alignment horizontal="right"/>
    </xf>
    <xf numFmtId="37" fontId="82" fillId="0" borderId="6" xfId="0" applyNumberFormat="1" applyFont="1" applyFill="1" applyBorder="1" applyAlignment="1">
      <alignment horizontal="right"/>
    </xf>
    <xf numFmtId="37" fontId="83" fillId="0" borderId="6" xfId="0" applyNumberFormat="1" applyFont="1" applyFill="1" applyBorder="1" applyAlignment="1">
      <alignment horizontal="right"/>
    </xf>
    <xf numFmtId="164" fontId="84" fillId="0" borderId="0" xfId="0" applyNumberFormat="1" applyFont="1" applyFill="1" applyAlignment="1">
      <alignment horizontal="right"/>
    </xf>
    <xf numFmtId="171" fontId="85" fillId="0" borderId="5" xfId="0" applyNumberFormat="1" applyFont="1" applyFill="1" applyBorder="1" applyAlignment="1">
      <alignment horizontal="right"/>
    </xf>
    <xf numFmtId="171" fontId="86" fillId="0" borderId="5" xfId="0" applyNumberFormat="1" applyFont="1" applyFill="1" applyBorder="1" applyAlignment="1">
      <alignment horizontal="right"/>
    </xf>
    <xf numFmtId="164" fontId="87" fillId="0" borderId="0" xfId="0" applyNumberFormat="1" applyFont="1" applyFill="1" applyAlignment="1">
      <alignment horizontal="right"/>
    </xf>
    <xf numFmtId="166" fontId="88" fillId="0" borderId="5" xfId="0" applyNumberFormat="1" applyFont="1" applyFill="1" applyBorder="1" applyAlignment="1">
      <alignment horizontal="right"/>
    </xf>
    <xf numFmtId="166" fontId="89" fillId="0" borderId="5" xfId="0" applyNumberFormat="1" applyFont="1" applyFill="1" applyBorder="1" applyAlignment="1">
      <alignment horizontal="right"/>
    </xf>
    <xf numFmtId="166" fontId="90" fillId="0" borderId="0" xfId="0" applyNumberFormat="1" applyFont="1" applyFill="1" applyAlignment="1">
      <alignment horizontal="right"/>
    </xf>
    <xf numFmtId="0" fontId="91" fillId="0" borderId="0" xfId="0" applyFont="1" applyFill="1" applyAlignment="1">
      <alignment horizontal="center"/>
    </xf>
    <xf numFmtId="0" fontId="92" fillId="0" borderId="0" xfId="0" applyNumberFormat="1" applyFont="1" applyFill="1" applyAlignment="1">
      <alignment horizontal="right"/>
    </xf>
    <xf numFmtId="0" fontId="93" fillId="0" borderId="0" xfId="0" applyNumberFormat="1" applyFont="1" applyFill="1" applyAlignment="1">
      <alignment horizontal="right"/>
    </xf>
    <xf numFmtId="0" fontId="94" fillId="0" borderId="0" xfId="0" applyNumberFormat="1" applyFont="1" applyFill="1" applyAlignment="1">
      <alignment horizontal="right"/>
    </xf>
    <xf numFmtId="0" fontId="95" fillId="0" borderId="0" xfId="0" applyNumberFormat="1" applyFont="1" applyFill="1" applyAlignment="1">
      <alignment horizontal="right"/>
    </xf>
    <xf numFmtId="0" fontId="96" fillId="0" borderId="0" xfId="0" applyNumberFormat="1" applyFont="1" applyFill="1" applyAlignment="1">
      <alignment horizontal="right"/>
    </xf>
    <xf numFmtId="0" fontId="97" fillId="0" borderId="0" xfId="0" applyNumberFormat="1" applyFont="1" applyFill="1" applyAlignment="1">
      <alignment horizontal="right"/>
    </xf>
    <xf numFmtId="0" fontId="98" fillId="0" borderId="0" xfId="0" applyFont="1" applyFill="1" applyAlignment="1">
      <alignment horizontal="center"/>
    </xf>
    <xf numFmtId="0" fontId="99" fillId="0" borderId="0" xfId="0" applyNumberFormat="1" applyFont="1" applyFill="1" applyAlignment="1">
      <alignment horizontal="right"/>
    </xf>
    <xf numFmtId="0" fontId="100" fillId="0" borderId="0" xfId="0" applyNumberFormat="1" applyFont="1" applyFill="1" applyAlignment="1">
      <alignment horizontal="right"/>
    </xf>
    <xf numFmtId="0" fontId="101" fillId="0" borderId="0" xfId="0" applyNumberFormat="1" applyFont="1" applyFill="1" applyAlignment="1">
      <alignment horizontal="right"/>
    </xf>
    <xf numFmtId="0" fontId="102" fillId="0" borderId="0" xfId="0" applyNumberFormat="1" applyFont="1" applyFill="1" applyAlignment="1">
      <alignment horizontal="right"/>
    </xf>
    <xf numFmtId="0" fontId="103" fillId="0" borderId="0" xfId="0" applyNumberFormat="1" applyFont="1" applyFill="1" applyAlignment="1">
      <alignment horizontal="right"/>
    </xf>
    <xf numFmtId="0" fontId="104" fillId="0" borderId="0" xfId="0" applyNumberFormat="1" applyFont="1" applyFill="1" applyAlignment="1">
      <alignment horizontal="right"/>
    </xf>
    <xf numFmtId="0" fontId="105" fillId="0" borderId="0" xfId="0" applyFont="1" applyFill="1" applyAlignment="1">
      <alignment horizontal="left" indent="1"/>
    </xf>
    <xf numFmtId="170" fontId="106" fillId="0" borderId="6" xfId="0" applyNumberFormat="1" applyFont="1" applyFill="1" applyBorder="1" applyAlignment="1">
      <alignment horizontal="right"/>
    </xf>
    <xf numFmtId="170" fontId="107" fillId="0" borderId="6" xfId="0" applyNumberFormat="1" applyFont="1" applyFill="1" applyBorder="1" applyAlignment="1">
      <alignment horizontal="right"/>
    </xf>
    <xf numFmtId="165" fontId="108" fillId="0" borderId="0" xfId="0" applyNumberFormat="1" applyFont="1" applyFill="1" applyAlignment="1">
      <alignment horizontal="right"/>
    </xf>
    <xf numFmtId="170" fontId="109" fillId="0" borderId="6" xfId="0" applyNumberFormat="1" applyFont="1" applyFill="1" applyBorder="1" applyAlignment="1">
      <alignment horizontal="right"/>
    </xf>
    <xf numFmtId="170" fontId="110" fillId="0" borderId="6" xfId="0" applyNumberFormat="1" applyFont="1" applyFill="1" applyBorder="1" applyAlignment="1">
      <alignment horizontal="right"/>
    </xf>
    <xf numFmtId="165" fontId="111" fillId="0" borderId="0" xfId="0" applyNumberFormat="1" applyFont="1" applyFill="1" applyAlignment="1">
      <alignment horizontal="right"/>
    </xf>
    <xf numFmtId="170" fontId="112" fillId="0" borderId="0" xfId="0" applyNumberFormat="1" applyFont="1" applyFill="1" applyAlignment="1">
      <alignment horizontal="right"/>
    </xf>
    <xf numFmtId="170" fontId="113" fillId="0" borderId="0" xfId="0" applyNumberFormat="1" applyFont="1" applyFill="1" applyAlignment="1">
      <alignment horizontal="right"/>
    </xf>
    <xf numFmtId="165" fontId="114" fillId="0" borderId="0" xfId="0" applyNumberFormat="1" applyFont="1" applyFill="1" applyAlignment="1">
      <alignment horizontal="right"/>
    </xf>
    <xf numFmtId="170" fontId="115" fillId="0" borderId="0" xfId="0" applyNumberFormat="1" applyFont="1" applyFill="1" applyAlignment="1">
      <alignment horizontal="right"/>
    </xf>
    <xf numFmtId="170" fontId="116" fillId="0" borderId="0" xfId="0" applyNumberFormat="1" applyFont="1" applyFill="1" applyAlignment="1">
      <alignment horizontal="right"/>
    </xf>
    <xf numFmtId="165" fontId="117" fillId="0" borderId="0" xfId="0" applyNumberFormat="1" applyFont="1" applyFill="1" applyAlignment="1">
      <alignment horizontal="right"/>
    </xf>
    <xf numFmtId="171" fontId="118" fillId="0" borderId="0" xfId="0" applyNumberFormat="1" applyFont="1" applyFill="1" applyAlignment="1">
      <alignment horizontal="right"/>
    </xf>
    <xf numFmtId="171" fontId="119" fillId="0" borderId="0" xfId="0" applyNumberFormat="1" applyFont="1" applyFill="1" applyAlignment="1">
      <alignment horizontal="right"/>
    </xf>
    <xf numFmtId="166" fontId="120" fillId="0" borderId="0" xfId="0" applyNumberFormat="1" applyFont="1" applyFill="1" applyAlignment="1">
      <alignment horizontal="right"/>
    </xf>
    <xf numFmtId="166" fontId="121" fillId="0" borderId="0" xfId="0" applyNumberFormat="1" applyFont="1" applyFill="1" applyAlignment="1">
      <alignment horizontal="right"/>
    </xf>
    <xf numFmtId="166" fontId="122" fillId="0" borderId="0" xfId="0" applyNumberFormat="1" applyFont="1" applyFill="1" applyAlignment="1">
      <alignment horizontal="right"/>
    </xf>
    <xf numFmtId="166" fontId="123" fillId="0" borderId="0" xfId="0" applyNumberFormat="1" applyFont="1" applyFill="1" applyAlignment="1">
      <alignment horizontal="right"/>
    </xf>
    <xf numFmtId="170" fontId="124" fillId="0" borderId="6" xfId="0" applyNumberFormat="1" applyFont="1" applyFill="1" applyBorder="1" applyAlignment="1">
      <alignment horizontal="right"/>
    </xf>
    <xf numFmtId="170" fontId="125" fillId="0" borderId="6" xfId="0" applyNumberFormat="1" applyFont="1" applyFill="1" applyBorder="1" applyAlignment="1">
      <alignment horizontal="right"/>
    </xf>
    <xf numFmtId="165" fontId="126" fillId="0" borderId="0" xfId="0" applyNumberFormat="1" applyFont="1" applyFill="1" applyAlignment="1">
      <alignment horizontal="right"/>
    </xf>
    <xf numFmtId="170" fontId="127" fillId="0" borderId="6" xfId="0" applyNumberFormat="1" applyFont="1" applyFill="1" applyBorder="1" applyAlignment="1">
      <alignment horizontal="right"/>
    </xf>
    <xf numFmtId="170" fontId="128" fillId="0" borderId="6" xfId="0" applyNumberFormat="1" applyFont="1" applyFill="1" applyBorder="1" applyAlignment="1">
      <alignment horizontal="right"/>
    </xf>
    <xf numFmtId="165" fontId="129" fillId="0" borderId="0" xfId="0" applyNumberFormat="1" applyFont="1" applyFill="1" applyAlignment="1">
      <alignment horizontal="right"/>
    </xf>
    <xf numFmtId="170" fontId="130" fillId="0" borderId="0" xfId="0" applyNumberFormat="1" applyFont="1" applyFill="1" applyAlignment="1">
      <alignment horizontal="right"/>
    </xf>
    <xf numFmtId="170" fontId="131" fillId="0" borderId="0" xfId="0" applyNumberFormat="1" applyFont="1" applyFill="1" applyAlignment="1">
      <alignment horizontal="right"/>
    </xf>
    <xf numFmtId="165" fontId="132" fillId="0" borderId="0" xfId="0" applyNumberFormat="1" applyFont="1" applyFill="1" applyAlignment="1">
      <alignment horizontal="right"/>
    </xf>
    <xf numFmtId="170" fontId="133" fillId="0" borderId="0" xfId="0" applyNumberFormat="1" applyFont="1" applyFill="1" applyAlignment="1">
      <alignment horizontal="right"/>
    </xf>
    <xf numFmtId="170" fontId="134" fillId="0" borderId="0" xfId="0" applyNumberFormat="1" applyFont="1" applyFill="1" applyAlignment="1">
      <alignment horizontal="right"/>
    </xf>
    <xf numFmtId="165" fontId="135" fillId="0" borderId="0" xfId="0" applyNumberFormat="1" applyFont="1" applyFill="1" applyAlignment="1">
      <alignment horizontal="right"/>
    </xf>
    <xf numFmtId="37" fontId="136" fillId="0" borderId="0" xfId="0" applyNumberFormat="1" applyFont="1" applyFill="1" applyAlignment="1">
      <alignment horizontal="right"/>
    </xf>
    <xf numFmtId="37" fontId="137" fillId="0" borderId="0" xfId="0" applyNumberFormat="1" applyFont="1" applyFill="1" applyAlignment="1">
      <alignment horizontal="right"/>
    </xf>
    <xf numFmtId="164" fontId="138" fillId="0" borderId="0" xfId="0" applyNumberFormat="1" applyFont="1" applyFill="1" applyAlignment="1">
      <alignment horizontal="right"/>
    </xf>
    <xf numFmtId="37" fontId="139" fillId="0" borderId="0" xfId="0" applyNumberFormat="1" applyFont="1" applyFill="1" applyAlignment="1">
      <alignment horizontal="right"/>
    </xf>
    <xf numFmtId="37" fontId="140" fillId="0" borderId="0" xfId="0" applyNumberFormat="1" applyFont="1" applyFill="1" applyAlignment="1">
      <alignment horizontal="right"/>
    </xf>
    <xf numFmtId="164" fontId="141" fillId="0" borderId="0" xfId="0" applyNumberFormat="1" applyFont="1" applyFill="1" applyAlignment="1">
      <alignment horizontal="right"/>
    </xf>
    <xf numFmtId="37" fontId="142" fillId="0" borderId="0" xfId="0" applyNumberFormat="1" applyFont="1" applyFill="1" applyAlignment="1">
      <alignment horizontal="right"/>
    </xf>
    <xf numFmtId="37" fontId="143" fillId="0" borderId="0" xfId="0" applyNumberFormat="1" applyFont="1" applyFill="1" applyAlignment="1">
      <alignment horizontal="right"/>
    </xf>
    <xf numFmtId="164" fontId="144" fillId="0" borderId="0" xfId="0" applyNumberFormat="1" applyFont="1" applyFill="1" applyAlignment="1">
      <alignment horizontal="right"/>
    </xf>
    <xf numFmtId="37" fontId="145" fillId="0" borderId="0" xfId="0" applyNumberFormat="1" applyFont="1" applyFill="1" applyAlignment="1">
      <alignment horizontal="right"/>
    </xf>
    <xf numFmtId="37" fontId="146" fillId="0" borderId="0" xfId="0" applyNumberFormat="1" applyFont="1" applyFill="1" applyAlignment="1">
      <alignment horizontal="right"/>
    </xf>
    <xf numFmtId="164" fontId="147" fillId="0" borderId="0" xfId="0" applyNumberFormat="1" applyFont="1" applyFill="1" applyAlignment="1">
      <alignment horizontal="right"/>
    </xf>
    <xf numFmtId="0" fontId="148" fillId="0" borderId="0" xfId="0" applyFont="1" applyFill="1" applyAlignment="1">
      <alignment horizontal="left" indent="1"/>
    </xf>
    <xf numFmtId="170" fontId="149" fillId="0" borderId="6" xfId="0" applyNumberFormat="1" applyFont="1" applyFill="1" applyBorder="1" applyAlignment="1">
      <alignment horizontal="right"/>
    </xf>
    <xf numFmtId="170" fontId="150" fillId="0" borderId="6" xfId="0" applyNumberFormat="1" applyFont="1" applyFill="1" applyBorder="1" applyAlignment="1">
      <alignment horizontal="right"/>
    </xf>
    <xf numFmtId="165" fontId="151" fillId="0" borderId="0" xfId="0" applyNumberFormat="1" applyFont="1" applyFill="1" applyAlignment="1">
      <alignment horizontal="right"/>
    </xf>
    <xf numFmtId="170" fontId="152" fillId="0" borderId="6" xfId="0" applyNumberFormat="1" applyFont="1" applyFill="1" applyBorder="1" applyAlignment="1">
      <alignment horizontal="right"/>
    </xf>
    <xf numFmtId="170" fontId="153" fillId="0" borderId="6" xfId="0" applyNumberFormat="1" applyFont="1" applyFill="1" applyBorder="1" applyAlignment="1">
      <alignment horizontal="right"/>
    </xf>
    <xf numFmtId="165" fontId="154" fillId="0" borderId="0" xfId="0" applyNumberFormat="1" applyFont="1" applyFill="1" applyAlignment="1">
      <alignment horizontal="right"/>
    </xf>
    <xf numFmtId="0" fontId="155" fillId="0" borderId="0" xfId="0" applyFont="1" applyFill="1" applyAlignment="1">
      <alignment horizontal="center"/>
    </xf>
    <xf numFmtId="0" fontId="156" fillId="0" borderId="0" xfId="0" applyNumberFormat="1" applyFont="1" applyFill="1" applyAlignment="1">
      <alignment horizontal="right"/>
    </xf>
    <xf numFmtId="0" fontId="157" fillId="0" borderId="0" xfId="0" applyNumberFormat="1" applyFont="1" applyFill="1" applyAlignment="1">
      <alignment horizontal="right"/>
    </xf>
    <xf numFmtId="0" fontId="158" fillId="0" borderId="0" xfId="0" applyNumberFormat="1" applyFont="1" applyFill="1" applyAlignment="1">
      <alignment horizontal="right"/>
    </xf>
    <xf numFmtId="0" fontId="159" fillId="0" borderId="0" xfId="0" applyNumberFormat="1" applyFont="1" applyFill="1" applyAlignment="1">
      <alignment horizontal="right"/>
    </xf>
    <xf numFmtId="0" fontId="160" fillId="0" borderId="0" xfId="0" applyNumberFormat="1" applyFont="1" applyFill="1" applyAlignment="1">
      <alignment horizontal="right"/>
    </xf>
    <xf numFmtId="0" fontId="161" fillId="0" borderId="0" xfId="0" applyNumberFormat="1" applyFont="1" applyFill="1" applyAlignment="1">
      <alignment horizontal="right"/>
    </xf>
    <xf numFmtId="170" fontId="162" fillId="0" borderId="0" xfId="0" applyNumberFormat="1" applyFont="1" applyFill="1" applyAlignment="1">
      <alignment horizontal="right"/>
    </xf>
    <xf numFmtId="166" fontId="163" fillId="0" borderId="0" xfId="0" applyNumberFormat="1" applyFont="1" applyFill="1" applyAlignment="1">
      <alignment horizontal="right"/>
    </xf>
    <xf numFmtId="166" fontId="164" fillId="0" borderId="0" xfId="0" applyNumberFormat="1" applyFont="1" applyFill="1" applyAlignment="1">
      <alignment horizontal="right"/>
    </xf>
    <xf numFmtId="166" fontId="165" fillId="0" borderId="0" xfId="0" applyNumberFormat="1" applyFont="1" applyFill="1" applyAlignment="1">
      <alignment horizontal="right"/>
    </xf>
    <xf numFmtId="166" fontId="166" fillId="0" borderId="0" xfId="0" applyNumberFormat="1" applyFont="1" applyFill="1" applyAlignment="1">
      <alignment horizontal="right"/>
    </xf>
    <xf numFmtId="166" fontId="167" fillId="0" borderId="0" xfId="0" applyNumberFormat="1" applyFont="1" applyFill="1" applyAlignment="1">
      <alignment horizontal="right"/>
    </xf>
    <xf numFmtId="170" fontId="168" fillId="0" borderId="0" xfId="0" applyNumberFormat="1" applyFont="1" applyFill="1" applyAlignment="1">
      <alignment horizontal="right"/>
    </xf>
    <xf numFmtId="166" fontId="169" fillId="0" borderId="0" xfId="0" applyNumberFormat="1" applyFont="1" applyFill="1" applyAlignment="1">
      <alignment horizontal="right"/>
    </xf>
    <xf numFmtId="166" fontId="170" fillId="0" borderId="0" xfId="0" applyNumberFormat="1" applyFont="1" applyFill="1" applyAlignment="1">
      <alignment horizontal="right"/>
    </xf>
    <xf numFmtId="166" fontId="171" fillId="0" borderId="0" xfId="0" applyNumberFormat="1" applyFont="1" applyFill="1" applyAlignment="1">
      <alignment horizontal="right"/>
    </xf>
    <xf numFmtId="166" fontId="172" fillId="0" borderId="0" xfId="0" applyNumberFormat="1" applyFont="1" applyFill="1" applyAlignment="1">
      <alignment horizontal="right"/>
    </xf>
    <xf numFmtId="166" fontId="173" fillId="0" borderId="0" xfId="0" applyNumberFormat="1" applyFont="1" applyFill="1" applyAlignment="1">
      <alignment horizontal="right"/>
    </xf>
    <xf numFmtId="170" fontId="174" fillId="0" borderId="0" xfId="0" applyNumberFormat="1" applyFont="1" applyFill="1" applyAlignment="1">
      <alignment horizontal="right"/>
    </xf>
    <xf numFmtId="166" fontId="175" fillId="0" borderId="0" xfId="0" applyNumberFormat="1" applyFont="1" applyFill="1" applyAlignment="1">
      <alignment horizontal="right"/>
    </xf>
    <xf numFmtId="166" fontId="176" fillId="0" borderId="0" xfId="0" applyNumberFormat="1" applyFont="1" applyFill="1" applyAlignment="1">
      <alignment horizontal="right"/>
    </xf>
    <xf numFmtId="166" fontId="177" fillId="0" borderId="0" xfId="0" applyNumberFormat="1" applyFont="1" applyFill="1" applyAlignment="1">
      <alignment horizontal="right"/>
    </xf>
    <xf numFmtId="166" fontId="178" fillId="0" borderId="0" xfId="0" applyNumberFormat="1" applyFont="1" applyFill="1" applyAlignment="1">
      <alignment horizontal="right"/>
    </xf>
    <xf numFmtId="166" fontId="179" fillId="0" borderId="0" xfId="0" applyNumberFormat="1" applyFont="1" applyFill="1" applyAlignment="1">
      <alignment horizontal="right"/>
    </xf>
    <xf numFmtId="170" fontId="180" fillId="0" borderId="0" xfId="0" applyNumberFormat="1" applyFont="1" applyFill="1" applyAlignment="1">
      <alignment horizontal="right"/>
    </xf>
    <xf numFmtId="166" fontId="181" fillId="0" borderId="0" xfId="0" applyNumberFormat="1" applyFont="1" applyFill="1" applyAlignment="1">
      <alignment horizontal="right"/>
    </xf>
    <xf numFmtId="166" fontId="182" fillId="0" borderId="0" xfId="0" applyNumberFormat="1" applyFont="1" applyFill="1" applyAlignment="1">
      <alignment horizontal="right"/>
    </xf>
    <xf numFmtId="166" fontId="183" fillId="0" borderId="0" xfId="0" applyNumberFormat="1" applyFont="1" applyFill="1" applyAlignment="1">
      <alignment horizontal="right"/>
    </xf>
    <xf numFmtId="166" fontId="184" fillId="0" borderId="0" xfId="0" applyNumberFormat="1" applyFont="1" applyFill="1" applyAlignment="1">
      <alignment horizontal="right"/>
    </xf>
    <xf numFmtId="166" fontId="185" fillId="0" borderId="0" xfId="0" applyNumberFormat="1" applyFont="1" applyFill="1" applyAlignment="1">
      <alignment horizontal="right"/>
    </xf>
    <xf numFmtId="171" fontId="186" fillId="0" borderId="0" xfId="0" applyNumberFormat="1" applyFont="1" applyFill="1" applyAlignment="1">
      <alignment horizontal="right"/>
    </xf>
    <xf numFmtId="166" fontId="187" fillId="0" borderId="0" xfId="0" applyNumberFormat="1" applyFont="1" applyFill="1" applyAlignment="1">
      <alignment horizontal="right"/>
    </xf>
    <xf numFmtId="166" fontId="188" fillId="0" borderId="0" xfId="0" applyNumberFormat="1" applyFont="1" applyFill="1" applyAlignment="1">
      <alignment horizontal="right"/>
    </xf>
    <xf numFmtId="166" fontId="189" fillId="0" borderId="0" xfId="0" applyNumberFormat="1" applyFont="1" applyFill="1" applyAlignment="1">
      <alignment horizontal="right"/>
    </xf>
    <xf numFmtId="166" fontId="190" fillId="0" borderId="0" xfId="0" applyNumberFormat="1" applyFont="1" applyFill="1" applyAlignment="1">
      <alignment horizontal="right"/>
    </xf>
    <xf numFmtId="166" fontId="191" fillId="0" borderId="0" xfId="0" applyNumberFormat="1" applyFont="1" applyFill="1" applyAlignment="1">
      <alignment horizontal="right"/>
    </xf>
    <xf numFmtId="171" fontId="192" fillId="0" borderId="0" xfId="0" applyNumberFormat="1" applyFont="1" applyFill="1" applyAlignment="1">
      <alignment horizontal="right"/>
    </xf>
    <xf numFmtId="166" fontId="193" fillId="0" borderId="0" xfId="0" applyNumberFormat="1" applyFont="1" applyFill="1" applyAlignment="1">
      <alignment horizontal="right"/>
    </xf>
    <xf numFmtId="166" fontId="194" fillId="0" borderId="0" xfId="0" applyNumberFormat="1" applyFont="1" applyFill="1" applyAlignment="1">
      <alignment horizontal="right"/>
    </xf>
    <xf numFmtId="166" fontId="195" fillId="0" borderId="0" xfId="0" applyNumberFormat="1" applyFont="1" applyFill="1" applyAlignment="1">
      <alignment horizontal="right"/>
    </xf>
    <xf numFmtId="166" fontId="196" fillId="0" borderId="0" xfId="0" applyNumberFormat="1" applyFont="1" applyFill="1" applyAlignment="1">
      <alignment horizontal="right"/>
    </xf>
    <xf numFmtId="166" fontId="197" fillId="0" borderId="0" xfId="0" applyNumberFormat="1" applyFont="1" applyFill="1" applyAlignment="1">
      <alignment horizontal="right"/>
    </xf>
    <xf numFmtId="171" fontId="198" fillId="0" borderId="0" xfId="0" applyNumberFormat="1" applyFont="1" applyFill="1" applyAlignment="1">
      <alignment horizontal="right"/>
    </xf>
    <xf numFmtId="166" fontId="199" fillId="0" borderId="0" xfId="0" applyNumberFormat="1" applyFont="1" applyFill="1" applyAlignment="1">
      <alignment horizontal="right"/>
    </xf>
    <xf numFmtId="166" fontId="200" fillId="0" borderId="0" xfId="0" applyNumberFormat="1" applyFont="1" applyFill="1" applyAlignment="1">
      <alignment horizontal="right"/>
    </xf>
    <xf numFmtId="166" fontId="201" fillId="0" borderId="0" xfId="0" applyNumberFormat="1" applyFont="1" applyFill="1" applyAlignment="1">
      <alignment horizontal="right"/>
    </xf>
    <xf numFmtId="166" fontId="202" fillId="0" borderId="0" xfId="0" applyNumberFormat="1" applyFont="1" applyFill="1" applyAlignment="1">
      <alignment horizontal="right"/>
    </xf>
    <xf numFmtId="166" fontId="203" fillId="0" borderId="0" xfId="0" applyNumberFormat="1" applyFont="1" applyFill="1" applyAlignment="1">
      <alignment horizontal="right"/>
    </xf>
    <xf numFmtId="171" fontId="204" fillId="0" borderId="0" xfId="0" applyNumberFormat="1" applyFont="1" applyFill="1" applyAlignment="1">
      <alignment horizontal="right"/>
    </xf>
    <xf numFmtId="166" fontId="205" fillId="0" borderId="0" xfId="0" applyNumberFormat="1" applyFont="1" applyFill="1" applyAlignment="1">
      <alignment horizontal="right"/>
    </xf>
    <xf numFmtId="166" fontId="206" fillId="0" borderId="0" xfId="0" applyNumberFormat="1" applyFont="1" applyFill="1" applyAlignment="1">
      <alignment horizontal="right"/>
    </xf>
    <xf numFmtId="166" fontId="207" fillId="0" borderId="0" xfId="0" applyNumberFormat="1" applyFont="1" applyFill="1" applyAlignment="1">
      <alignment horizontal="right"/>
    </xf>
    <xf numFmtId="166" fontId="208" fillId="0" borderId="0" xfId="0" applyNumberFormat="1" applyFont="1" applyFill="1" applyAlignment="1">
      <alignment horizontal="right"/>
    </xf>
    <xf numFmtId="166" fontId="209" fillId="0" borderId="0" xfId="0" applyNumberFormat="1" applyFont="1" applyFill="1" applyAlignment="1">
      <alignment horizontal="right"/>
    </xf>
    <xf numFmtId="171" fontId="210" fillId="0" borderId="0" xfId="0" applyNumberFormat="1" applyFont="1" applyFill="1" applyAlignment="1">
      <alignment horizontal="right"/>
    </xf>
    <xf numFmtId="166" fontId="211" fillId="0" borderId="0" xfId="0" applyNumberFormat="1" applyFont="1" applyFill="1" applyAlignment="1">
      <alignment horizontal="right"/>
    </xf>
    <xf numFmtId="166" fontId="212" fillId="0" borderId="0" xfId="0" applyNumberFormat="1" applyFont="1" applyFill="1" applyAlignment="1">
      <alignment horizontal="right"/>
    </xf>
    <xf numFmtId="166" fontId="213" fillId="0" borderId="0" xfId="0" applyNumberFormat="1" applyFont="1" applyFill="1" applyAlignment="1">
      <alignment horizontal="right"/>
    </xf>
    <xf numFmtId="166" fontId="214" fillId="0" borderId="0" xfId="0" applyNumberFormat="1" applyFont="1" applyFill="1" applyAlignment="1">
      <alignment horizontal="right"/>
    </xf>
    <xf numFmtId="166" fontId="215" fillId="0" borderId="0" xfId="0" applyNumberFormat="1" applyFont="1" applyFill="1" applyAlignment="1">
      <alignment horizontal="right"/>
    </xf>
    <xf numFmtId="0" fontId="216" fillId="0" borderId="0" xfId="0" applyFont="1" applyFill="1" applyAlignment="1">
      <alignment horizontal="left" indent="1"/>
    </xf>
    <xf numFmtId="170" fontId="217" fillId="0" borderId="6" xfId="0" applyNumberFormat="1" applyFont="1" applyFill="1" applyBorder="1" applyAlignment="1">
      <alignment horizontal="right"/>
    </xf>
    <xf numFmtId="166" fontId="218" fillId="0" borderId="0" xfId="0" applyNumberFormat="1" applyFont="1" applyFill="1" applyAlignment="1">
      <alignment horizontal="right"/>
    </xf>
    <xf numFmtId="166" fontId="219" fillId="0" borderId="0" xfId="0" applyNumberFormat="1" applyFont="1" applyFill="1" applyAlignment="1">
      <alignment horizontal="right"/>
    </xf>
    <xf numFmtId="166" fontId="220" fillId="0" borderId="0" xfId="0" applyNumberFormat="1" applyFont="1" applyFill="1" applyAlignment="1">
      <alignment horizontal="right"/>
    </xf>
    <xf numFmtId="166" fontId="221" fillId="0" borderId="0" xfId="0" applyNumberFormat="1" applyFont="1" applyFill="1" applyAlignment="1">
      <alignment horizontal="right"/>
    </xf>
    <xf numFmtId="166" fontId="222" fillId="0" borderId="0" xfId="0" applyNumberFormat="1" applyFont="1" applyFill="1" applyAlignment="1">
      <alignment horizontal="right"/>
    </xf>
    <xf numFmtId="0" fontId="7" fillId="0" borderId="0" xfId="0" applyFont="1" applyFill="1"/>
    <xf numFmtId="0" fontId="223" fillId="0" borderId="0" xfId="0" applyFont="1" applyFill="1"/>
    <xf numFmtId="0" fontId="367" fillId="0" borderId="0" xfId="0" applyFont="1" applyFill="1"/>
    <xf numFmtId="0" fontId="368" fillId="0" borderId="0" xfId="0" applyFont="1" applyFill="1" applyAlignment="1">
      <alignment horizontal="center"/>
    </xf>
    <xf numFmtId="0" fontId="369" fillId="0" borderId="4" xfId="0" applyFont="1" applyFill="1" applyBorder="1" applyAlignment="1">
      <alignment horizontal="center" vertical="center" wrapText="1"/>
    </xf>
    <xf numFmtId="0" fontId="370" fillId="0" borderId="0" xfId="0" applyFont="1" applyFill="1" applyAlignment="1">
      <alignment horizontal="center"/>
    </xf>
    <xf numFmtId="0" fontId="371" fillId="0" borderId="0" xfId="0" applyFont="1" applyFill="1" applyAlignment="1">
      <alignment horizontal="left"/>
    </xf>
    <xf numFmtId="167" fontId="372" fillId="0" borderId="0" xfId="0" applyNumberFormat="1" applyFont="1" applyFill="1" applyAlignment="1">
      <alignment horizontal="right"/>
    </xf>
    <xf numFmtId="167" fontId="373" fillId="0" borderId="0" xfId="0" applyNumberFormat="1" applyFont="1" applyFill="1" applyAlignment="1">
      <alignment horizontal="right"/>
    </xf>
    <xf numFmtId="167" fontId="374" fillId="0" borderId="0" xfId="0" applyNumberFormat="1" applyFont="1" applyFill="1" applyAlignment="1">
      <alignment horizontal="right"/>
    </xf>
    <xf numFmtId="170" fontId="375" fillId="0" borderId="0" xfId="0" applyNumberFormat="1" applyFont="1" applyFill="1" applyAlignment="1">
      <alignment horizontal="right"/>
    </xf>
    <xf numFmtId="167" fontId="376" fillId="0" borderId="0" xfId="0" applyNumberFormat="1" applyFont="1" applyFill="1" applyAlignment="1">
      <alignment horizontal="right"/>
    </xf>
    <xf numFmtId="0" fontId="377" fillId="0" borderId="0" xfId="0" applyFont="1" applyFill="1" applyAlignment="1">
      <alignment horizontal="left" indent="1"/>
    </xf>
    <xf numFmtId="167" fontId="378" fillId="0" borderId="0" xfId="0" applyNumberFormat="1" applyFont="1" applyFill="1" applyAlignment="1">
      <alignment horizontal="right"/>
    </xf>
    <xf numFmtId="37" fontId="379" fillId="0" borderId="0" xfId="0" applyNumberFormat="1" applyFont="1" applyFill="1" applyAlignment="1">
      <alignment horizontal="right"/>
    </xf>
    <xf numFmtId="168" fontId="380" fillId="0" borderId="0" xfId="0" applyNumberFormat="1" applyFont="1" applyFill="1" applyAlignment="1">
      <alignment horizontal="right"/>
    </xf>
    <xf numFmtId="168" fontId="381" fillId="0" borderId="0" xfId="0" applyNumberFormat="1" applyFont="1" applyFill="1" applyAlignment="1">
      <alignment horizontal="right"/>
    </xf>
    <xf numFmtId="167" fontId="382" fillId="0" borderId="0" xfId="0" applyNumberFormat="1" applyFont="1" applyFill="1" applyAlignment="1">
      <alignment horizontal="right"/>
    </xf>
    <xf numFmtId="37" fontId="383" fillId="0" borderId="2" xfId="0" applyNumberFormat="1" applyFont="1" applyFill="1" applyBorder="1" applyAlignment="1">
      <alignment horizontal="right"/>
    </xf>
    <xf numFmtId="168" fontId="384" fillId="0" borderId="2" xfId="0" applyNumberFormat="1" applyFont="1" applyFill="1" applyBorder="1" applyAlignment="1">
      <alignment horizontal="right"/>
    </xf>
    <xf numFmtId="170" fontId="385" fillId="0" borderId="2" xfId="0" applyNumberFormat="1" applyFont="1" applyFill="1" applyBorder="1" applyAlignment="1">
      <alignment horizontal="right"/>
    </xf>
    <xf numFmtId="168" fontId="386" fillId="0" borderId="2" xfId="0" applyNumberFormat="1" applyFont="1" applyFill="1" applyBorder="1" applyAlignment="1">
      <alignment horizontal="right"/>
    </xf>
    <xf numFmtId="167" fontId="387" fillId="0" borderId="0" xfId="0" applyNumberFormat="1" applyFont="1" applyFill="1" applyAlignment="1">
      <alignment horizontal="right"/>
    </xf>
    <xf numFmtId="172" fontId="388" fillId="0" borderId="0" xfId="0" applyNumberFormat="1" applyFont="1" applyFill="1" applyAlignment="1">
      <alignment horizontal="right"/>
    </xf>
    <xf numFmtId="172" fontId="389" fillId="0" borderId="0" xfId="0" applyNumberFormat="1" applyFont="1" applyFill="1" applyAlignment="1">
      <alignment horizontal="right"/>
    </xf>
    <xf numFmtId="172" fontId="390" fillId="0" borderId="0" xfId="0" applyNumberFormat="1" applyFont="1" applyFill="1" applyAlignment="1">
      <alignment horizontal="right"/>
    </xf>
    <xf numFmtId="172" fontId="391" fillId="0" borderId="0" xfId="0" applyNumberFormat="1" applyFont="1" applyFill="1" applyAlignment="1">
      <alignment horizontal="right"/>
    </xf>
    <xf numFmtId="0" fontId="335" fillId="0" borderId="0" xfId="0" applyFont="1" applyFill="1"/>
    <xf numFmtId="0" fontId="336" fillId="0" borderId="0" xfId="0" applyFont="1" applyFill="1" applyAlignment="1">
      <alignment horizontal="center"/>
    </xf>
    <xf numFmtId="0" fontId="337" fillId="0" borderId="4" xfId="0" applyFont="1" applyFill="1" applyBorder="1" applyAlignment="1">
      <alignment horizontal="center" vertical="center" wrapText="1"/>
    </xf>
    <xf numFmtId="0" fontId="338" fillId="0" borderId="0" xfId="0" applyFont="1" applyFill="1" applyAlignment="1">
      <alignment horizontal="center"/>
    </xf>
    <xf numFmtId="0" fontId="339" fillId="0" borderId="0" xfId="0" applyFont="1" applyFill="1" applyAlignment="1">
      <alignment horizontal="left"/>
    </xf>
    <xf numFmtId="167" fontId="340" fillId="0" borderId="0" xfId="0" applyNumberFormat="1" applyFont="1" applyFill="1" applyAlignment="1">
      <alignment horizontal="right"/>
    </xf>
    <xf numFmtId="167" fontId="341" fillId="0" borderId="0" xfId="0" applyNumberFormat="1" applyFont="1" applyFill="1" applyAlignment="1">
      <alignment horizontal="right"/>
    </xf>
    <xf numFmtId="167" fontId="342" fillId="0" borderId="0" xfId="0" applyNumberFormat="1" applyFont="1" applyFill="1" applyAlignment="1">
      <alignment horizontal="right"/>
    </xf>
    <xf numFmtId="170" fontId="343" fillId="0" borderId="0" xfId="0" applyNumberFormat="1" applyFont="1" applyFill="1" applyAlignment="1">
      <alignment horizontal="right"/>
    </xf>
    <xf numFmtId="167" fontId="344" fillId="0" borderId="0" xfId="0" applyNumberFormat="1" applyFont="1" applyFill="1" applyAlignment="1">
      <alignment horizontal="right"/>
    </xf>
    <xf numFmtId="0" fontId="345" fillId="0" borderId="0" xfId="0" applyFont="1" applyFill="1" applyAlignment="1">
      <alignment horizontal="left" indent="1"/>
    </xf>
    <xf numFmtId="167" fontId="346" fillId="0" borderId="0" xfId="0" applyNumberFormat="1" applyFont="1" applyFill="1" applyAlignment="1">
      <alignment horizontal="right"/>
    </xf>
    <xf numFmtId="167" fontId="347" fillId="0" borderId="0" xfId="0" applyNumberFormat="1" applyFont="1" applyFill="1" applyAlignment="1">
      <alignment horizontal="right"/>
    </xf>
    <xf numFmtId="167" fontId="348" fillId="0" borderId="0" xfId="0" applyNumberFormat="1" applyFont="1" applyFill="1" applyAlignment="1">
      <alignment horizontal="right"/>
    </xf>
    <xf numFmtId="167" fontId="349" fillId="0" borderId="0" xfId="0" applyNumberFormat="1" applyFont="1" applyFill="1" applyAlignment="1">
      <alignment horizontal="right"/>
    </xf>
    <xf numFmtId="0" fontId="350" fillId="0" borderId="0" xfId="0" applyFont="1" applyFill="1" applyAlignment="1">
      <alignment horizontal="left" indent="2"/>
    </xf>
    <xf numFmtId="0" fontId="351" fillId="0" borderId="0" xfId="0" applyNumberFormat="1" applyFont="1" applyFill="1" applyAlignment="1">
      <alignment horizontal="center"/>
    </xf>
    <xf numFmtId="37" fontId="352" fillId="0" borderId="0" xfId="0" applyNumberFormat="1" applyFont="1" applyFill="1" applyAlignment="1">
      <alignment horizontal="right"/>
    </xf>
    <xf numFmtId="168" fontId="353" fillId="0" borderId="0" xfId="0" applyNumberFormat="1" applyFont="1" applyFill="1" applyAlignment="1">
      <alignment horizontal="right"/>
    </xf>
    <xf numFmtId="168" fontId="354" fillId="0" borderId="0" xfId="0" applyNumberFormat="1" applyFont="1" applyFill="1" applyAlignment="1">
      <alignment horizontal="right"/>
    </xf>
    <xf numFmtId="0" fontId="355" fillId="0" borderId="0" xfId="0" applyFont="1" applyFill="1" applyAlignment="1">
      <alignment horizontal="left" indent="1"/>
    </xf>
    <xf numFmtId="167" fontId="356" fillId="0" borderId="0" xfId="0" applyNumberFormat="1" applyFont="1" applyFill="1" applyAlignment="1">
      <alignment horizontal="right"/>
    </xf>
    <xf numFmtId="37" fontId="357" fillId="0" borderId="2" xfId="0" applyNumberFormat="1" applyFont="1" applyFill="1" applyBorder="1" applyAlignment="1">
      <alignment horizontal="right"/>
    </xf>
    <xf numFmtId="168" fontId="358" fillId="0" borderId="2" xfId="0" applyNumberFormat="1" applyFont="1" applyFill="1" applyBorder="1" applyAlignment="1">
      <alignment horizontal="right"/>
    </xf>
    <xf numFmtId="170" fontId="359" fillId="0" borderId="2" xfId="0" applyNumberFormat="1" applyFont="1" applyFill="1" applyBorder="1" applyAlignment="1">
      <alignment horizontal="right"/>
    </xf>
    <xf numFmtId="168" fontId="360" fillId="0" borderId="2" xfId="0" applyNumberFormat="1" applyFont="1" applyFill="1" applyBorder="1" applyAlignment="1">
      <alignment horizontal="right"/>
    </xf>
    <xf numFmtId="0" fontId="361" fillId="0" borderId="0" xfId="0" applyFont="1" applyFill="1" applyAlignment="1">
      <alignment horizontal="left"/>
    </xf>
    <xf numFmtId="167" fontId="362" fillId="0" borderId="0" xfId="0" applyNumberFormat="1" applyFont="1" applyFill="1" applyAlignment="1">
      <alignment horizontal="right"/>
    </xf>
    <xf numFmtId="37" fontId="363" fillId="0" borderId="6" xfId="0" applyNumberFormat="1" applyFont="1" applyFill="1" applyBorder="1" applyAlignment="1">
      <alignment horizontal="right"/>
    </xf>
    <xf numFmtId="168" fontId="364" fillId="0" borderId="6" xfId="0" applyNumberFormat="1" applyFont="1" applyFill="1" applyBorder="1" applyAlignment="1">
      <alignment horizontal="right"/>
    </xf>
    <xf numFmtId="170" fontId="365" fillId="0" borderId="6" xfId="0" applyNumberFormat="1" applyFont="1" applyFill="1" applyBorder="1" applyAlignment="1">
      <alignment horizontal="right"/>
    </xf>
    <xf numFmtId="168" fontId="366" fillId="0" borderId="6" xfId="0" applyNumberFormat="1" applyFont="1" applyFill="1" applyBorder="1" applyAlignment="1">
      <alignment horizontal="right"/>
    </xf>
    <xf numFmtId="0" fontId="266" fillId="0" borderId="0" xfId="0" applyFont="1" applyFill="1"/>
    <xf numFmtId="0" fontId="267" fillId="0" borderId="0" xfId="0" applyFont="1" applyFill="1" applyAlignment="1">
      <alignment horizontal="center"/>
    </xf>
    <xf numFmtId="0" fontId="268" fillId="0" borderId="4" xfId="0" applyFont="1" applyFill="1" applyBorder="1" applyAlignment="1">
      <alignment horizontal="center" vertical="center" wrapText="1"/>
    </xf>
    <xf numFmtId="0" fontId="269" fillId="0" borderId="0" xfId="0" applyFont="1" applyFill="1" applyAlignment="1">
      <alignment horizontal="center"/>
    </xf>
    <xf numFmtId="0" fontId="270" fillId="0" borderId="0" xfId="0" applyFont="1" applyFill="1" applyAlignment="1">
      <alignment horizontal="left"/>
    </xf>
    <xf numFmtId="0" fontId="271" fillId="0" borderId="0" xfId="0" applyNumberFormat="1" applyFont="1" applyFill="1" applyAlignment="1">
      <alignment horizontal="right"/>
    </xf>
    <xf numFmtId="167" fontId="272" fillId="0" borderId="0" xfId="0" applyNumberFormat="1" applyFont="1" applyFill="1" applyAlignment="1">
      <alignment horizontal="right"/>
    </xf>
    <xf numFmtId="167" fontId="273" fillId="0" borderId="0" xfId="0" applyNumberFormat="1" applyFont="1" applyFill="1" applyAlignment="1">
      <alignment horizontal="right"/>
    </xf>
    <xf numFmtId="167" fontId="274" fillId="0" borderId="0" xfId="0" applyNumberFormat="1" applyFont="1" applyFill="1" applyAlignment="1">
      <alignment horizontal="right"/>
    </xf>
    <xf numFmtId="167" fontId="275" fillId="0" borderId="0" xfId="0" applyNumberFormat="1" applyFont="1" applyFill="1" applyAlignment="1">
      <alignment horizontal="right"/>
    </xf>
    <xf numFmtId="167" fontId="276" fillId="0" borderId="0" xfId="0" applyNumberFormat="1" applyFont="1" applyFill="1" applyAlignment="1">
      <alignment horizontal="right"/>
    </xf>
    <xf numFmtId="167" fontId="277" fillId="0" borderId="0" xfId="0" applyNumberFormat="1" applyFont="1" applyFill="1" applyAlignment="1">
      <alignment horizontal="right"/>
    </xf>
    <xf numFmtId="167" fontId="278" fillId="0" borderId="0" xfId="0" applyNumberFormat="1" applyFont="1" applyFill="1" applyAlignment="1">
      <alignment horizontal="right"/>
    </xf>
    <xf numFmtId="0" fontId="279" fillId="0" borderId="0" xfId="0" applyFont="1" applyFill="1" applyAlignment="1">
      <alignment horizontal="left" indent="1"/>
    </xf>
    <xf numFmtId="167" fontId="280" fillId="0" borderId="0" xfId="0" applyNumberFormat="1" applyFont="1" applyFill="1" applyAlignment="1">
      <alignment horizontal="right"/>
    </xf>
    <xf numFmtId="167" fontId="281" fillId="0" borderId="0" xfId="0" applyNumberFormat="1" applyFont="1" applyFill="1" applyAlignment="1">
      <alignment horizontal="right"/>
    </xf>
    <xf numFmtId="167" fontId="282" fillId="0" borderId="0" xfId="0" applyNumberFormat="1" applyFont="1" applyFill="1" applyAlignment="1">
      <alignment horizontal="right"/>
    </xf>
    <xf numFmtId="167" fontId="283" fillId="0" borderId="0" xfId="0" applyNumberFormat="1" applyFont="1" applyFill="1" applyAlignment="1">
      <alignment horizontal="right"/>
    </xf>
    <xf numFmtId="167" fontId="284" fillId="0" borderId="0" xfId="0" applyNumberFormat="1" applyFont="1" applyFill="1" applyAlignment="1">
      <alignment horizontal="right"/>
    </xf>
    <xf numFmtId="167" fontId="285" fillId="0" borderId="0" xfId="0" applyNumberFormat="1" applyFont="1" applyFill="1" applyAlignment="1">
      <alignment horizontal="right"/>
    </xf>
    <xf numFmtId="167" fontId="286" fillId="0" borderId="0" xfId="0" applyNumberFormat="1" applyFont="1" applyFill="1" applyAlignment="1">
      <alignment horizontal="right"/>
    </xf>
    <xf numFmtId="167" fontId="287" fillId="0" borderId="0" xfId="0" applyNumberFormat="1" applyFont="1" applyFill="1" applyAlignment="1">
      <alignment horizontal="right"/>
    </xf>
    <xf numFmtId="167" fontId="288" fillId="0" borderId="0" xfId="0" applyNumberFormat="1" applyFont="1" applyFill="1" applyAlignment="1">
      <alignment horizontal="right"/>
    </xf>
    <xf numFmtId="167" fontId="289" fillId="0" borderId="0" xfId="0" applyNumberFormat="1" applyFont="1" applyFill="1" applyAlignment="1">
      <alignment horizontal="right"/>
    </xf>
    <xf numFmtId="173" fontId="290" fillId="0" borderId="0" xfId="0" applyNumberFormat="1" applyFont="1" applyFill="1" applyAlignment="1">
      <alignment horizontal="right"/>
    </xf>
    <xf numFmtId="168" fontId="291" fillId="0" borderId="0" xfId="0" applyNumberFormat="1" applyFont="1" applyFill="1" applyAlignment="1">
      <alignment horizontal="right"/>
    </xf>
    <xf numFmtId="37" fontId="292" fillId="0" borderId="0" xfId="0" applyNumberFormat="1" applyFont="1" applyFill="1" applyAlignment="1">
      <alignment horizontal="right"/>
    </xf>
    <xf numFmtId="37" fontId="293" fillId="0" borderId="0" xfId="0" applyNumberFormat="1" applyFont="1" applyFill="1" applyAlignment="1">
      <alignment horizontal="right"/>
    </xf>
    <xf numFmtId="37" fontId="294" fillId="0" borderId="0" xfId="0" applyNumberFormat="1" applyFont="1" applyFill="1" applyAlignment="1">
      <alignment horizontal="right"/>
    </xf>
    <xf numFmtId="167" fontId="295" fillId="0" borderId="0" xfId="0" applyNumberFormat="1" applyFont="1" applyFill="1" applyAlignment="1">
      <alignment horizontal="right"/>
    </xf>
    <xf numFmtId="167" fontId="296" fillId="0" borderId="0" xfId="0" applyNumberFormat="1" applyFont="1" applyFill="1" applyAlignment="1">
      <alignment horizontal="right"/>
    </xf>
    <xf numFmtId="167" fontId="297" fillId="0" borderId="0" xfId="0" applyNumberFormat="1" applyFont="1" applyFill="1" applyAlignment="1">
      <alignment horizontal="right"/>
    </xf>
    <xf numFmtId="167" fontId="298" fillId="0" borderId="0" xfId="0" applyNumberFormat="1" applyFont="1" applyFill="1" applyAlignment="1">
      <alignment horizontal="right"/>
    </xf>
    <xf numFmtId="167" fontId="299" fillId="0" borderId="0" xfId="0" applyNumberFormat="1" applyFont="1" applyFill="1" applyAlignment="1">
      <alignment horizontal="right"/>
    </xf>
    <xf numFmtId="167" fontId="300" fillId="0" borderId="0" xfId="0" applyNumberFormat="1" applyFont="1" applyFill="1" applyAlignment="1">
      <alignment horizontal="right"/>
    </xf>
    <xf numFmtId="167" fontId="301" fillId="0" borderId="0" xfId="0" applyNumberFormat="1" applyFont="1" applyFill="1" applyAlignment="1">
      <alignment horizontal="right"/>
    </xf>
    <xf numFmtId="167" fontId="302" fillId="0" borderId="2" xfId="0" applyNumberFormat="1" applyFont="1" applyFill="1" applyBorder="1" applyAlignment="1">
      <alignment horizontal="right"/>
    </xf>
    <xf numFmtId="167" fontId="303" fillId="0" borderId="0" xfId="0" applyNumberFormat="1" applyFont="1" applyFill="1" applyAlignment="1">
      <alignment horizontal="right"/>
    </xf>
    <xf numFmtId="167" fontId="304" fillId="0" borderId="0" xfId="0" applyNumberFormat="1" applyFont="1" applyFill="1" applyAlignment="1">
      <alignment horizontal="right"/>
    </xf>
    <xf numFmtId="167" fontId="305" fillId="0" borderId="0" xfId="0" applyNumberFormat="1" applyFont="1" applyFill="1" applyAlignment="1">
      <alignment horizontal="right"/>
    </xf>
    <xf numFmtId="167" fontId="306" fillId="0" borderId="0" xfId="0" applyNumberFormat="1" applyFont="1" applyFill="1" applyAlignment="1">
      <alignment horizontal="right"/>
    </xf>
    <xf numFmtId="167" fontId="307" fillId="0" borderId="0" xfId="0" applyNumberFormat="1" applyFont="1" applyFill="1" applyAlignment="1">
      <alignment horizontal="right"/>
    </xf>
    <xf numFmtId="37" fontId="308" fillId="0" borderId="0" xfId="0" applyNumberFormat="1" applyFont="1" applyFill="1" applyAlignment="1">
      <alignment horizontal="right"/>
    </xf>
    <xf numFmtId="167" fontId="309" fillId="0" borderId="0" xfId="0" applyNumberFormat="1" applyFont="1" applyFill="1" applyAlignment="1">
      <alignment horizontal="right"/>
    </xf>
    <xf numFmtId="167" fontId="310" fillId="0" borderId="2" xfId="0" applyNumberFormat="1" applyFont="1" applyFill="1" applyBorder="1" applyAlignment="1">
      <alignment horizontal="right"/>
    </xf>
    <xf numFmtId="167" fontId="311" fillId="0" borderId="0" xfId="0" applyNumberFormat="1" applyFont="1" applyFill="1" applyAlignment="1">
      <alignment horizontal="right"/>
    </xf>
    <xf numFmtId="167" fontId="312" fillId="0" borderId="0" xfId="0" applyNumberFormat="1" applyFont="1" applyFill="1" applyAlignment="1">
      <alignment horizontal="right"/>
    </xf>
    <xf numFmtId="167" fontId="313" fillId="0" borderId="0" xfId="0" applyNumberFormat="1" applyFont="1" applyFill="1" applyAlignment="1">
      <alignment horizontal="right"/>
    </xf>
    <xf numFmtId="167" fontId="314" fillId="0" borderId="0" xfId="0" applyNumberFormat="1" applyFont="1" applyFill="1" applyAlignment="1">
      <alignment horizontal="right"/>
    </xf>
    <xf numFmtId="167" fontId="315" fillId="0" borderId="0" xfId="0" applyNumberFormat="1" applyFont="1" applyFill="1" applyAlignment="1">
      <alignment horizontal="right"/>
    </xf>
    <xf numFmtId="167" fontId="316" fillId="0" borderId="0" xfId="0" applyNumberFormat="1" applyFont="1" applyFill="1" applyAlignment="1">
      <alignment horizontal="right"/>
    </xf>
    <xf numFmtId="167" fontId="317" fillId="0" borderId="0" xfId="0" applyNumberFormat="1" applyFont="1" applyFill="1" applyAlignment="1">
      <alignment horizontal="right"/>
    </xf>
    <xf numFmtId="167" fontId="318" fillId="0" borderId="2" xfId="0" applyNumberFormat="1" applyFont="1" applyFill="1" applyBorder="1" applyAlignment="1">
      <alignment horizontal="right"/>
    </xf>
    <xf numFmtId="37" fontId="319" fillId="0" borderId="0" xfId="0" applyNumberFormat="1" applyFont="1" applyFill="1" applyAlignment="1">
      <alignment horizontal="right"/>
    </xf>
    <xf numFmtId="37" fontId="320" fillId="0" borderId="2" xfId="0" applyNumberFormat="1" applyFont="1" applyFill="1" applyBorder="1" applyAlignment="1">
      <alignment horizontal="right"/>
    </xf>
    <xf numFmtId="37" fontId="321" fillId="0" borderId="2" xfId="0" applyNumberFormat="1" applyFont="1" applyFill="1" applyBorder="1" applyAlignment="1">
      <alignment horizontal="right"/>
    </xf>
    <xf numFmtId="168" fontId="322" fillId="0" borderId="2" xfId="0" applyNumberFormat="1" applyFont="1" applyFill="1" applyBorder="1" applyAlignment="1">
      <alignment horizontal="right"/>
    </xf>
    <xf numFmtId="168" fontId="323" fillId="0" borderId="2" xfId="0" applyNumberFormat="1" applyFont="1" applyFill="1" applyBorder="1" applyAlignment="1">
      <alignment horizontal="right"/>
    </xf>
    <xf numFmtId="37" fontId="324" fillId="0" borderId="2" xfId="0" applyNumberFormat="1" applyFont="1" applyFill="1" applyBorder="1" applyAlignment="1">
      <alignment horizontal="right"/>
    </xf>
    <xf numFmtId="37" fontId="325" fillId="0" borderId="2" xfId="0" applyNumberFormat="1" applyFont="1" applyFill="1" applyBorder="1" applyAlignment="1">
      <alignment horizontal="right"/>
    </xf>
    <xf numFmtId="37" fontId="326" fillId="0" borderId="2" xfId="0" applyNumberFormat="1" applyFont="1" applyFill="1" applyBorder="1" applyAlignment="1">
      <alignment horizontal="right"/>
    </xf>
    <xf numFmtId="167" fontId="327" fillId="0" borderId="0" xfId="0" applyNumberFormat="1" applyFont="1" applyFill="1" applyAlignment="1">
      <alignment horizontal="right"/>
    </xf>
    <xf numFmtId="169" fontId="328" fillId="0" borderId="0" xfId="0" applyNumberFormat="1" applyFont="1" applyFill="1" applyAlignment="1">
      <alignment horizontal="right"/>
    </xf>
    <xf numFmtId="169" fontId="329" fillId="0" borderId="0" xfId="0" applyNumberFormat="1" applyFont="1" applyFill="1" applyAlignment="1">
      <alignment horizontal="right"/>
    </xf>
    <xf numFmtId="169" fontId="330" fillId="0" borderId="0" xfId="0" applyNumberFormat="1" applyFont="1" applyFill="1" applyAlignment="1">
      <alignment horizontal="right"/>
    </xf>
    <xf numFmtId="169" fontId="331" fillId="0" borderId="0" xfId="0" applyNumberFormat="1" applyFont="1" applyFill="1" applyAlignment="1">
      <alignment horizontal="right"/>
    </xf>
    <xf numFmtId="169" fontId="332" fillId="0" borderId="0" xfId="0" applyNumberFormat="1" applyFont="1" applyFill="1" applyAlignment="1">
      <alignment horizontal="right"/>
    </xf>
    <xf numFmtId="169" fontId="333" fillId="0" borderId="0" xfId="0" applyNumberFormat="1" applyFont="1" applyFill="1" applyAlignment="1">
      <alignment horizontal="right"/>
    </xf>
    <xf numFmtId="169" fontId="334" fillId="0" borderId="0" xfId="0" applyNumberFormat="1" applyFont="1" applyFill="1" applyAlignment="1">
      <alignment horizontal="right"/>
    </xf>
    <xf numFmtId="0" fontId="224" fillId="0" borderId="0" xfId="0" applyFont="1" applyFill="1"/>
    <xf numFmtId="0" fontId="225" fillId="0" borderId="0" xfId="0" applyFont="1" applyFill="1" applyAlignment="1">
      <alignment horizontal="center"/>
    </xf>
    <xf numFmtId="0" fontId="226" fillId="0" borderId="4" xfId="0" applyFont="1" applyFill="1" applyBorder="1" applyAlignment="1">
      <alignment horizontal="center" vertical="center" wrapText="1"/>
    </xf>
    <xf numFmtId="0" fontId="227" fillId="0" borderId="0" xfId="0" applyFont="1" applyFill="1" applyAlignment="1">
      <alignment horizontal="center"/>
    </xf>
    <xf numFmtId="0" fontId="228" fillId="0" borderId="0" xfId="0" applyFont="1" applyFill="1" applyAlignment="1">
      <alignment horizontal="left"/>
    </xf>
    <xf numFmtId="167" fontId="229" fillId="0" borderId="0" xfId="0" applyNumberFormat="1" applyFont="1" applyFill="1" applyAlignment="1">
      <alignment horizontal="right"/>
    </xf>
    <xf numFmtId="167" fontId="230" fillId="0" borderId="0" xfId="0" applyNumberFormat="1" applyFont="1" applyFill="1" applyAlignment="1">
      <alignment horizontal="right"/>
    </xf>
    <xf numFmtId="167" fontId="231" fillId="0" borderId="0" xfId="0" applyNumberFormat="1" applyFont="1" applyFill="1" applyAlignment="1">
      <alignment horizontal="right"/>
    </xf>
    <xf numFmtId="167" fontId="232" fillId="0" borderId="0" xfId="0" applyNumberFormat="1" applyFont="1" applyFill="1" applyAlignment="1">
      <alignment horizontal="right"/>
    </xf>
    <xf numFmtId="167" fontId="233" fillId="0" borderId="0" xfId="0" applyNumberFormat="1" applyFont="1" applyFill="1" applyAlignment="1">
      <alignment horizontal="right"/>
    </xf>
    <xf numFmtId="37" fontId="234" fillId="0" borderId="0" xfId="0" applyNumberFormat="1" applyFont="1" applyFill="1" applyAlignment="1">
      <alignment horizontal="right"/>
    </xf>
    <xf numFmtId="0" fontId="235" fillId="0" borderId="0" xfId="0" applyFont="1" applyFill="1" applyAlignment="1">
      <alignment horizontal="left" indent="1"/>
    </xf>
    <xf numFmtId="167" fontId="236" fillId="0" borderId="0" xfId="0" applyNumberFormat="1" applyFont="1" applyFill="1" applyAlignment="1">
      <alignment horizontal="right"/>
    </xf>
    <xf numFmtId="167" fontId="237" fillId="0" borderId="0" xfId="0" applyNumberFormat="1" applyFont="1" applyFill="1" applyAlignment="1">
      <alignment horizontal="right"/>
    </xf>
    <xf numFmtId="167" fontId="238" fillId="0" borderId="0" xfId="0" applyNumberFormat="1" applyFont="1" applyFill="1" applyAlignment="1">
      <alignment horizontal="right"/>
    </xf>
    <xf numFmtId="167" fontId="239" fillId="0" borderId="0" xfId="0" applyNumberFormat="1" applyFont="1" applyFill="1" applyAlignment="1">
      <alignment horizontal="right"/>
    </xf>
    <xf numFmtId="167" fontId="240" fillId="0" borderId="0" xfId="0" applyNumberFormat="1" applyFont="1" applyFill="1" applyAlignment="1">
      <alignment horizontal="right"/>
    </xf>
    <xf numFmtId="0" fontId="241" fillId="0" borderId="0" xfId="0" applyFont="1" applyFill="1" applyAlignment="1">
      <alignment horizontal="left" indent="2"/>
    </xf>
    <xf numFmtId="167" fontId="242" fillId="0" borderId="0" xfId="0" applyNumberFormat="1" applyFont="1" applyFill="1" applyAlignment="1">
      <alignment horizontal="center"/>
    </xf>
    <xf numFmtId="37" fontId="243" fillId="0" borderId="0" xfId="0" applyNumberFormat="1" applyFont="1" applyFill="1" applyAlignment="1">
      <alignment horizontal="right"/>
    </xf>
    <xf numFmtId="37" fontId="244" fillId="0" borderId="0" xfId="0" applyNumberFormat="1" applyFont="1" applyFill="1" applyAlignment="1">
      <alignment horizontal="right"/>
    </xf>
    <xf numFmtId="168" fontId="245" fillId="0" borderId="0" xfId="0" applyNumberFormat="1" applyFont="1" applyFill="1" applyAlignment="1">
      <alignment horizontal="right"/>
    </xf>
    <xf numFmtId="168" fontId="246" fillId="0" borderId="0" xfId="0" applyNumberFormat="1" applyFont="1" applyFill="1" applyAlignment="1">
      <alignment horizontal="right"/>
    </xf>
    <xf numFmtId="0" fontId="247" fillId="0" borderId="0" xfId="0" applyFont="1" applyFill="1" applyAlignment="1">
      <alignment horizontal="left" indent="2"/>
    </xf>
    <xf numFmtId="167" fontId="248" fillId="0" borderId="0" xfId="0" applyNumberFormat="1" applyFont="1" applyFill="1" applyAlignment="1">
      <alignment horizontal="right"/>
    </xf>
    <xf numFmtId="37" fontId="249" fillId="0" borderId="2" xfId="0" applyNumberFormat="1" applyFont="1" applyFill="1" applyBorder="1" applyAlignment="1">
      <alignment horizontal="right"/>
    </xf>
    <xf numFmtId="37" fontId="250" fillId="0" borderId="2" xfId="0" applyNumberFormat="1" applyFont="1" applyFill="1" applyBorder="1" applyAlignment="1">
      <alignment horizontal="right"/>
    </xf>
    <xf numFmtId="168" fontId="251" fillId="0" borderId="2" xfId="0" applyNumberFormat="1" applyFont="1" applyFill="1" applyBorder="1" applyAlignment="1">
      <alignment horizontal="right"/>
    </xf>
    <xf numFmtId="168" fontId="252" fillId="0" borderId="2" xfId="0" applyNumberFormat="1" applyFont="1" applyFill="1" applyBorder="1" applyAlignment="1">
      <alignment horizontal="right"/>
    </xf>
    <xf numFmtId="37" fontId="253" fillId="0" borderId="2" xfId="0" applyNumberFormat="1" applyFont="1" applyFill="1" applyBorder="1" applyAlignment="1">
      <alignment horizontal="right"/>
    </xf>
    <xf numFmtId="0" fontId="254" fillId="0" borderId="0" xfId="0" applyFont="1" applyFill="1" applyAlignment="1">
      <alignment horizontal="left" indent="1"/>
    </xf>
    <xf numFmtId="167" fontId="255" fillId="0" borderId="0" xfId="0" applyNumberFormat="1" applyFont="1" applyFill="1" applyAlignment="1">
      <alignment horizontal="right"/>
    </xf>
    <xf numFmtId="37" fontId="256" fillId="0" borderId="6" xfId="0" applyNumberFormat="1" applyFont="1" applyFill="1" applyBorder="1" applyAlignment="1">
      <alignment horizontal="right"/>
    </xf>
    <xf numFmtId="37" fontId="257" fillId="0" borderId="6" xfId="0" applyNumberFormat="1" applyFont="1" applyFill="1" applyBorder="1" applyAlignment="1">
      <alignment horizontal="right"/>
    </xf>
    <xf numFmtId="168" fontId="258" fillId="0" borderId="6" xfId="0" applyNumberFormat="1" applyFont="1" applyFill="1" applyBorder="1" applyAlignment="1">
      <alignment horizontal="right"/>
    </xf>
    <xf numFmtId="168" fontId="259" fillId="0" borderId="6" xfId="0" applyNumberFormat="1" applyFont="1" applyFill="1" applyBorder="1" applyAlignment="1">
      <alignment horizontal="right"/>
    </xf>
    <xf numFmtId="37" fontId="260" fillId="0" borderId="6" xfId="0" applyNumberFormat="1" applyFont="1" applyFill="1" applyBorder="1" applyAlignment="1">
      <alignment horizontal="right"/>
    </xf>
    <xf numFmtId="0" fontId="261" fillId="0" borderId="0" xfId="0" applyFont="1" applyFill="1" applyAlignment="1">
      <alignment horizontal="left"/>
    </xf>
    <xf numFmtId="0" fontId="262" fillId="0" borderId="0" xfId="0" applyFont="1" applyFill="1" applyAlignment="1">
      <alignment horizontal="left" indent="1"/>
    </xf>
    <xf numFmtId="0" fontId="263" fillId="0" borderId="0" xfId="0" applyFont="1" applyFill="1" applyAlignment="1">
      <alignment horizontal="left" indent="2"/>
    </xf>
    <xf numFmtId="0" fontId="264" fillId="0" borderId="0" xfId="0" applyFont="1" applyFill="1" applyAlignment="1">
      <alignment horizontal="left" indent="2"/>
    </xf>
    <xf numFmtId="0" fontId="265" fillId="0" borderId="0" xfId="0" applyFont="1" applyFill="1" applyAlignment="1">
      <alignment horizontal="left" inden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404" fillId="0" borderId="0" xfId="0" applyFont="1" applyFill="1"/>
  </cellXfs>
  <cellStyles count="145">
    <cellStyle name="_CC Oil" xfId="4"/>
    <cellStyle name="_CC Oil_A2" xfId="5"/>
    <cellStyle name="_CC Oil_DEC" xfId="6"/>
    <cellStyle name="_DSO Oil" xfId="7"/>
    <cellStyle name="_DSO Oil_A2" xfId="8"/>
    <cellStyle name="_DSO Oil_DEC" xfId="9"/>
    <cellStyle name="_FLCC Oil" xfId="10"/>
    <cellStyle name="_FLCC Oil_A2" xfId="11"/>
    <cellStyle name="_FLCC Oil_DEC" xfId="12"/>
    <cellStyle name="_FLPEGT Oil" xfId="13"/>
    <cellStyle name="_FLPEGT Oil_A2" xfId="14"/>
    <cellStyle name="_FLPEGT Oil_DEC" xfId="15"/>
    <cellStyle name="_FMCT Oil" xfId="16"/>
    <cellStyle name="_FMCT Oil_A2" xfId="17"/>
    <cellStyle name="_FMCT Oil_DEC" xfId="18"/>
    <cellStyle name="_GTDW_DataTemplate" xfId="19"/>
    <cellStyle name="_GTDW_DataTemplate_A2" xfId="20"/>
    <cellStyle name="_GTDW_DataTemplate_DEC" xfId="21"/>
    <cellStyle name="_Gulfstream Gas" xfId="22"/>
    <cellStyle name="_Gulfstream Gas_A2" xfId="23"/>
    <cellStyle name="_Gulfstream Gas_DEC" xfId="24"/>
    <cellStyle name="_MR .7 Oil" xfId="25"/>
    <cellStyle name="_MR .7 Oil_A2" xfId="26"/>
    <cellStyle name="_MR .7 Oil_DEC" xfId="27"/>
    <cellStyle name="_MR 1 Oil" xfId="28"/>
    <cellStyle name="_MR 1 Oil_A2" xfId="29"/>
    <cellStyle name="_MR 1 Oil_DEC" xfId="30"/>
    <cellStyle name="_MRCT Oil" xfId="31"/>
    <cellStyle name="_MRCT Oil_A2" xfId="32"/>
    <cellStyle name="_MRCT Oil_DEC" xfId="33"/>
    <cellStyle name="_MT Gulfstream Gas" xfId="34"/>
    <cellStyle name="_MT Gulfstream Gas_A2" xfId="35"/>
    <cellStyle name="_MT Gulfstream Gas_DEC" xfId="36"/>
    <cellStyle name="_MT Oil" xfId="37"/>
    <cellStyle name="_MT Oil_A2" xfId="38"/>
    <cellStyle name="_MT Oil_DEC" xfId="39"/>
    <cellStyle name="_OLCT Oil" xfId="40"/>
    <cellStyle name="_OLCT Oil_A2" xfId="41"/>
    <cellStyle name="_OLCT Oil_DEC" xfId="42"/>
    <cellStyle name="_PE Oil" xfId="43"/>
    <cellStyle name="_PE Oil_A2" xfId="44"/>
    <cellStyle name="_PE Oil_DEC" xfId="45"/>
    <cellStyle name="_PN Oil" xfId="46"/>
    <cellStyle name="_PN Oil_A2" xfId="47"/>
    <cellStyle name="_PN Oil_DEC" xfId="48"/>
    <cellStyle name="_Rid_1__S37" xfId="49"/>
    <cellStyle name="_Rid_1__S37 2" xfId="50"/>
    <cellStyle name="_Rid_1__S39" xfId="51"/>
    <cellStyle name="_Rid_1__S39 2" xfId="52"/>
    <cellStyle name="_Rid_1__S58" xfId="53"/>
    <cellStyle name="_Rid_1__S58 2" xfId="54"/>
    <cellStyle name="_Rid_1__S60" xfId="55"/>
    <cellStyle name="_Rid_1__S60 2" xfId="56"/>
    <cellStyle name="_Rid_1__S62" xfId="57"/>
    <cellStyle name="_Rid_1__S62 2" xfId="58"/>
    <cellStyle name="_Rid_1__S64" xfId="59"/>
    <cellStyle name="_Rid_1__S64 2" xfId="60"/>
    <cellStyle name="_Rid_1__S79" xfId="61"/>
    <cellStyle name="_Rid_1__S79 2" xfId="62"/>
    <cellStyle name="_Rid_1__S81" xfId="63"/>
    <cellStyle name="_Rid_1__S81 2" xfId="64"/>
    <cellStyle name="_Rid_1__S83" xfId="65"/>
    <cellStyle name="_Rid_1__S83 2" xfId="66"/>
    <cellStyle name="_Rid_1_S202_S154_S153" xfId="67"/>
    <cellStyle name="_Rid_1_S202_S171_S170" xfId="68"/>
    <cellStyle name="_Rid_1_S202_S175_S174" xfId="69"/>
    <cellStyle name="_Rid_1_S202_S188_S187" xfId="70"/>
    <cellStyle name="_Rid_1_S202_S190_S189" xfId="71"/>
    <cellStyle name="_RV Oil" xfId="72"/>
    <cellStyle name="_RV Oil_A2" xfId="73"/>
    <cellStyle name="_RV Oil_DEC" xfId="74"/>
    <cellStyle name="_SHCT Oil" xfId="75"/>
    <cellStyle name="_SHCT Oil_A2" xfId="76"/>
    <cellStyle name="_SHCT Oil_DEC" xfId="77"/>
    <cellStyle name="_SN Oil" xfId="78"/>
    <cellStyle name="_SN Oil_A2" xfId="79"/>
    <cellStyle name="_SN Oil_DEC" xfId="80"/>
    <cellStyle name="_TP Oil" xfId="81"/>
    <cellStyle name="_TP Oil_A2" xfId="82"/>
    <cellStyle name="_TP Oil_DEC" xfId="83"/>
    <cellStyle name="Comma 2" xfId="84"/>
    <cellStyle name="Comma 3" xfId="85"/>
    <cellStyle name="Comma 4" xfId="86"/>
    <cellStyle name="Comma 5" xfId="87"/>
    <cellStyle name="Comma 6" xfId="88"/>
    <cellStyle name="Comma 7" xfId="89"/>
    <cellStyle name="Comma 8" xfId="3"/>
    <cellStyle name="Currency 2" xfId="90"/>
    <cellStyle name="Currency 3" xfId="91"/>
    <cellStyle name="Currency 4" xfId="92"/>
    <cellStyle name="Currency 5" xfId="93"/>
    <cellStyle name="Currency 6" xfId="2"/>
    <cellStyle name="Normal" xfId="0" builtinId="0"/>
    <cellStyle name="Normal 2" xfId="94"/>
    <cellStyle name="Normal 2 2" xfId="95"/>
    <cellStyle name="Normal 2 3" xfId="1"/>
    <cellStyle name="Normal 2_JV09G-PPA April 2012" xfId="96"/>
    <cellStyle name="Normal 3" xfId="97"/>
    <cellStyle name="Normal 4" xfId="98"/>
    <cellStyle name="Normal 5" xfId="99"/>
    <cellStyle name="Normal 6" xfId="100"/>
    <cellStyle name="SAPBEXaggData" xfId="101"/>
    <cellStyle name="SAPBEXaggDataEmph" xfId="102"/>
    <cellStyle name="SAPBEXaggItem" xfId="103"/>
    <cellStyle name="SAPBEXaggItemX" xfId="104"/>
    <cellStyle name="SAPBEXchaText" xfId="105"/>
    <cellStyle name="SAPBEXexcBad7" xfId="106"/>
    <cellStyle name="SAPBEXexcBad8" xfId="107"/>
    <cellStyle name="SAPBEXexcBad9" xfId="108"/>
    <cellStyle name="SAPBEXexcCritical4" xfId="109"/>
    <cellStyle name="SAPBEXexcCritical5" xfId="110"/>
    <cellStyle name="SAPBEXexcCritical6" xfId="111"/>
    <cellStyle name="SAPBEXexcGood1" xfId="112"/>
    <cellStyle name="SAPBEXexcGood2" xfId="113"/>
    <cellStyle name="SAPBEXexcGood3" xfId="114"/>
    <cellStyle name="SAPBEXfilterDrill" xfId="115"/>
    <cellStyle name="SAPBEXfilterItem" xfId="116"/>
    <cellStyle name="SAPBEXfilterText" xfId="117"/>
    <cellStyle name="SAPBEXformats" xfId="118"/>
    <cellStyle name="SAPBEXheaderItem" xfId="119"/>
    <cellStyle name="SAPBEXheaderText" xfId="120"/>
    <cellStyle name="SAPBEXHLevel0" xfId="121"/>
    <cellStyle name="SAPBEXHLevel0X" xfId="122"/>
    <cellStyle name="SAPBEXHLevel1" xfId="123"/>
    <cellStyle name="SAPBEXHLevel1X" xfId="124"/>
    <cellStyle name="SAPBEXHLevel2" xfId="125"/>
    <cellStyle name="SAPBEXHLevel2X" xfId="126"/>
    <cellStyle name="SAPBEXHLevel3" xfId="127"/>
    <cellStyle name="SAPBEXHLevel3X" xfId="128"/>
    <cellStyle name="SAPBEXresData" xfId="129"/>
    <cellStyle name="SAPBEXresDataEmph" xfId="130"/>
    <cellStyle name="SAPBEXresItem" xfId="131"/>
    <cellStyle name="SAPBEXresItemX" xfId="132"/>
    <cellStyle name="SAPBEXstdData" xfId="133"/>
    <cellStyle name="SAPBEXstdDataEmph" xfId="134"/>
    <cellStyle name="SAPBEXstdItem" xfId="135"/>
    <cellStyle name="SAPBEXstdItemX" xfId="136"/>
    <cellStyle name="SAPBEXtitle" xfId="137"/>
    <cellStyle name="SAPBEXundefined" xfId="138"/>
    <cellStyle name="Style 1" xfId="139"/>
    <cellStyle name="Style 1 2" xfId="140"/>
    <cellStyle name="Style 1 3" xfId="141"/>
    <cellStyle name="Style 1 4" xfId="142"/>
    <cellStyle name="Style 1 5" xfId="143"/>
    <cellStyle name="Style 1_JV09G-PPA April 2012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s0bia\Local%20Settings\Temporary%20Internet%20Files\Content.Outlook\0P092ICO\JV09G%20-%20April%202012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XXX%20Prior%20to%202002\2001%20%20Fuel%20True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  <sheetName val="NFE 518 (Mo B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EIPP"/>
      <sheetName val="A6"/>
      <sheetName val="A9"/>
      <sheetName val="EMT A6"/>
      <sheetName val="Cognos_Office_Connection_Cache"/>
      <sheetName val="EMT A9"/>
      <sheetName val="Reconciliation"/>
    </sheetNames>
    <sheetDataSet>
      <sheetData sheetId="0"/>
      <sheetData sheetId="1"/>
      <sheetData sheetId="2"/>
      <sheetData sheetId="3"/>
      <sheetData sheetId="4">
        <row r="1">
          <cell r="A1" t="str">
            <v>Sold To</v>
          </cell>
          <cell r="B1" t="str">
            <v>Type &amp; Schedule</v>
          </cell>
          <cell r="C1" t="str">
            <v>Total KWH Sold (000)</v>
          </cell>
          <cell r="D1" t="str">
            <v>KWH Wheeled From Other Systems (000)</v>
          </cell>
          <cell r="E1" t="str">
            <v>KWH from Own Generation</v>
          </cell>
          <cell r="F1" t="str">
            <v>Fuel Cost</v>
          </cell>
          <cell r="G1" t="str">
            <v>Total Cost</v>
          </cell>
          <cell r="H1" t="str">
            <v>Total $ for Fuel Adj</v>
          </cell>
          <cell r="I1" t="str">
            <v>Total Cost $</v>
          </cell>
          <cell r="J1" t="str">
            <v>Gain From Off-System Sales $</v>
          </cell>
        </row>
        <row r="2">
          <cell r="A2" t="str">
            <v>Cargill Power Markets, LLC OS</v>
          </cell>
          <cell r="B2" t="str">
            <v>OS</v>
          </cell>
          <cell r="C2">
            <v>450</v>
          </cell>
          <cell r="D2">
            <v>0</v>
          </cell>
          <cell r="E2">
            <v>450</v>
          </cell>
          <cell r="F2">
            <v>1.3543333333333301</v>
          </cell>
          <cell r="G2">
            <v>2.5333333333333301</v>
          </cell>
          <cell r="H2">
            <v>6094.5</v>
          </cell>
          <cell r="I2">
            <v>11400</v>
          </cell>
          <cell r="J2">
            <v>3100.5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1511</v>
          </cell>
          <cell r="D3">
            <v>0</v>
          </cell>
          <cell r="E3">
            <v>1511</v>
          </cell>
          <cell r="F3">
            <v>1.5085532759761699</v>
          </cell>
          <cell r="G3">
            <v>3.0231634679020498</v>
          </cell>
          <cell r="H3">
            <v>22794.240000000002</v>
          </cell>
          <cell r="I3">
            <v>45680</v>
          </cell>
          <cell r="J3">
            <v>16567.25</v>
          </cell>
        </row>
        <row r="4">
          <cell r="A4" t="str">
            <v>EDF Trading North America, LLC OS</v>
          </cell>
          <cell r="B4" t="str">
            <v>OS</v>
          </cell>
          <cell r="C4">
            <v>1123</v>
          </cell>
          <cell r="D4">
            <v>0</v>
          </cell>
          <cell r="E4">
            <v>1123</v>
          </cell>
          <cell r="F4">
            <v>1.8211923419412299</v>
          </cell>
          <cell r="G4">
            <v>3.3059661620658898</v>
          </cell>
          <cell r="H4">
            <v>20451.990000000002</v>
          </cell>
          <cell r="I4">
            <v>37126</v>
          </cell>
          <cell r="J4">
            <v>11470.15</v>
          </cell>
        </row>
        <row r="5">
          <cell r="A5" t="str">
            <v>Florida Power Corporation OS</v>
          </cell>
          <cell r="B5" t="str">
            <v>OS</v>
          </cell>
          <cell r="C5">
            <v>255</v>
          </cell>
          <cell r="D5">
            <v>0</v>
          </cell>
          <cell r="E5">
            <v>255</v>
          </cell>
          <cell r="F5">
            <v>1.9590000000000001</v>
          </cell>
          <cell r="G5">
            <v>3.8</v>
          </cell>
          <cell r="H5">
            <v>4995.45</v>
          </cell>
          <cell r="I5">
            <v>9690</v>
          </cell>
          <cell r="J5">
            <v>4059.6</v>
          </cell>
        </row>
        <row r="6">
          <cell r="A6" t="str">
            <v>JP Morgan Ventures Energy Corporation OS</v>
          </cell>
          <cell r="B6" t="str">
            <v>OS</v>
          </cell>
          <cell r="C6">
            <v>165</v>
          </cell>
          <cell r="D6">
            <v>0</v>
          </cell>
          <cell r="E6">
            <v>165</v>
          </cell>
          <cell r="F6">
            <v>1.7293939393939399</v>
          </cell>
          <cell r="G6">
            <v>3.1333333333333302</v>
          </cell>
          <cell r="H6">
            <v>2853.5</v>
          </cell>
          <cell r="I6">
            <v>5170</v>
          </cell>
          <cell r="J6">
            <v>1785.15</v>
          </cell>
        </row>
        <row r="7">
          <cell r="A7" t="str">
            <v>Morgan Stanley Capital Group, Inc. OS</v>
          </cell>
          <cell r="B7" t="str">
            <v>OS</v>
          </cell>
          <cell r="C7">
            <v>2106</v>
          </cell>
          <cell r="D7">
            <v>0</v>
          </cell>
          <cell r="E7">
            <v>2106</v>
          </cell>
          <cell r="F7">
            <v>1.4206424501424499</v>
          </cell>
          <cell r="G7">
            <v>2.6666666666666701</v>
          </cell>
          <cell r="H7">
            <v>29918.73</v>
          </cell>
          <cell r="I7">
            <v>56160</v>
          </cell>
          <cell r="J7">
            <v>18208.57</v>
          </cell>
        </row>
        <row r="8">
          <cell r="A8" t="str">
            <v>Oglethorpe Power Corporation OS</v>
          </cell>
          <cell r="B8" t="str">
            <v>OS</v>
          </cell>
          <cell r="C8">
            <v>3671</v>
          </cell>
          <cell r="D8">
            <v>0</v>
          </cell>
          <cell r="E8">
            <v>3671</v>
          </cell>
          <cell r="F8">
            <v>1.8149910106238101</v>
          </cell>
          <cell r="G8">
            <v>3.8014982293653001</v>
          </cell>
          <cell r="H8">
            <v>66628.320000000007</v>
          </cell>
          <cell r="I8">
            <v>139553</v>
          </cell>
          <cell r="J8">
            <v>63458.54</v>
          </cell>
        </row>
        <row r="9">
          <cell r="A9" t="str">
            <v>Seminole Electric Cooperative, Inc. OS</v>
          </cell>
          <cell r="B9" t="str">
            <v>OS</v>
          </cell>
          <cell r="C9">
            <v>2655</v>
          </cell>
          <cell r="D9">
            <v>0</v>
          </cell>
          <cell r="E9">
            <v>2655</v>
          </cell>
          <cell r="F9">
            <v>1.5287532956685499</v>
          </cell>
          <cell r="G9">
            <v>2.5261770244821098</v>
          </cell>
          <cell r="H9">
            <v>40588.400000000001</v>
          </cell>
          <cell r="I9">
            <v>67070</v>
          </cell>
          <cell r="J9">
            <v>26481.599999999999</v>
          </cell>
        </row>
        <row r="10">
          <cell r="A10" t="str">
            <v>Southern Company Services, Inc. OS</v>
          </cell>
          <cell r="B10" t="str">
            <v>OS</v>
          </cell>
          <cell r="C10">
            <v>200</v>
          </cell>
          <cell r="D10">
            <v>0</v>
          </cell>
          <cell r="E10">
            <v>200</v>
          </cell>
          <cell r="F10">
            <v>2.387</v>
          </cell>
          <cell r="G10">
            <v>4</v>
          </cell>
          <cell r="H10">
            <v>4774</v>
          </cell>
          <cell r="I10">
            <v>8000</v>
          </cell>
          <cell r="J10">
            <v>2246</v>
          </cell>
        </row>
        <row r="11">
          <cell r="A11" t="str">
            <v>Tampa Electric Company OS</v>
          </cell>
          <cell r="B11" t="str">
            <v>OS</v>
          </cell>
          <cell r="C11">
            <v>650</v>
          </cell>
          <cell r="D11">
            <v>0</v>
          </cell>
          <cell r="E11">
            <v>650</v>
          </cell>
          <cell r="F11">
            <v>1.8491538461538499</v>
          </cell>
          <cell r="G11">
            <v>3.4461538461538499</v>
          </cell>
          <cell r="H11">
            <v>12019.5</v>
          </cell>
          <cell r="I11">
            <v>22400</v>
          </cell>
          <cell r="J11">
            <v>8521</v>
          </cell>
        </row>
        <row r="12">
          <cell r="A12" t="str">
            <v>Tennessee Valley Authority OS</v>
          </cell>
          <cell r="B12" t="str">
            <v>OS</v>
          </cell>
          <cell r="C12">
            <v>365</v>
          </cell>
          <cell r="D12">
            <v>0</v>
          </cell>
          <cell r="E12">
            <v>365</v>
          </cell>
          <cell r="F12">
            <v>1.4142794520547901</v>
          </cell>
          <cell r="G12">
            <v>2.64</v>
          </cell>
          <cell r="H12">
            <v>5162.12</v>
          </cell>
          <cell r="I12">
            <v>9636</v>
          </cell>
          <cell r="J12">
            <v>2040.25</v>
          </cell>
        </row>
        <row r="13">
          <cell r="A13" t="str">
            <v>The Energy Authority, Inc. OS</v>
          </cell>
          <cell r="B13" t="str">
            <v>OS</v>
          </cell>
          <cell r="C13">
            <v>5033</v>
          </cell>
          <cell r="D13">
            <v>0</v>
          </cell>
          <cell r="E13">
            <v>5033</v>
          </cell>
          <cell r="F13">
            <v>1.6127476654083099</v>
          </cell>
          <cell r="G13">
            <v>3.0318299225114198</v>
          </cell>
          <cell r="H13">
            <v>81169.59</v>
          </cell>
          <cell r="I13">
            <v>152592</v>
          </cell>
          <cell r="J13">
            <v>56810.55</v>
          </cell>
        </row>
        <row r="14">
          <cell r="A14" t="str">
            <v>Utilities Commission, City of New Smyrna Beach, Florida OS</v>
          </cell>
          <cell r="B14" t="str">
            <v>OS</v>
          </cell>
          <cell r="C14">
            <v>570</v>
          </cell>
          <cell r="D14">
            <v>0</v>
          </cell>
          <cell r="E14">
            <v>570</v>
          </cell>
          <cell r="F14">
            <v>1.55591052631579</v>
          </cell>
          <cell r="G14">
            <v>3.0226315789473701</v>
          </cell>
          <cell r="H14">
            <v>8868.69</v>
          </cell>
          <cell r="I14">
            <v>17229</v>
          </cell>
          <cell r="J14">
            <v>6598.79</v>
          </cell>
        </row>
        <row r="15">
          <cell r="A15" t="str">
            <v>City of Homestead FCBBS</v>
          </cell>
          <cell r="B15" t="str">
            <v>FCBBS</v>
          </cell>
          <cell r="C15">
            <v>10</v>
          </cell>
          <cell r="D15">
            <v>0</v>
          </cell>
          <cell r="E15">
            <v>10</v>
          </cell>
          <cell r="F15">
            <v>1.4770000000000001</v>
          </cell>
          <cell r="G15">
            <v>2.4420000000000002</v>
          </cell>
          <cell r="H15">
            <v>147.69999999999999</v>
          </cell>
          <cell r="I15">
            <v>244.2</v>
          </cell>
          <cell r="J15">
            <v>96.5</v>
          </cell>
        </row>
        <row r="16">
          <cell r="A16" t="str">
            <v>Orlando Utilities Commission FCBBS</v>
          </cell>
          <cell r="B16" t="str">
            <v>FCBBS</v>
          </cell>
          <cell r="C16">
            <v>322</v>
          </cell>
          <cell r="D16">
            <v>0</v>
          </cell>
          <cell r="E16">
            <v>322</v>
          </cell>
          <cell r="F16">
            <v>1.3588664596273301</v>
          </cell>
          <cell r="G16">
            <v>2.0030869565217402</v>
          </cell>
          <cell r="H16">
            <v>4375.55</v>
          </cell>
          <cell r="I16">
            <v>6449.94</v>
          </cell>
          <cell r="J16">
            <v>2074.39</v>
          </cell>
        </row>
        <row r="17">
          <cell r="A17" t="str">
            <v>Reedy Creek Improvement District FCBBS</v>
          </cell>
          <cell r="B17" t="str">
            <v>FCBBS</v>
          </cell>
          <cell r="C17">
            <v>5</v>
          </cell>
          <cell r="D17">
            <v>0</v>
          </cell>
          <cell r="E17">
            <v>5</v>
          </cell>
          <cell r="F17">
            <v>2.4300000000000002</v>
          </cell>
          <cell r="G17">
            <v>3.145</v>
          </cell>
          <cell r="H17">
            <v>121.5</v>
          </cell>
          <cell r="I17">
            <v>157.25</v>
          </cell>
          <cell r="J17">
            <v>35.75</v>
          </cell>
        </row>
        <row r="18">
          <cell r="A18" t="str">
            <v>Tampa Electric Company FCBBS</v>
          </cell>
          <cell r="B18" t="str">
            <v>FCBBS</v>
          </cell>
          <cell r="C18">
            <v>230</v>
          </cell>
          <cell r="D18">
            <v>0</v>
          </cell>
          <cell r="E18">
            <v>230</v>
          </cell>
          <cell r="F18">
            <v>1.3731739130434799</v>
          </cell>
          <cell r="G18">
            <v>2.24491304347826</v>
          </cell>
          <cell r="H18">
            <v>3158.3</v>
          </cell>
          <cell r="I18">
            <v>5163.3</v>
          </cell>
          <cell r="J18">
            <v>2005</v>
          </cell>
        </row>
        <row r="19">
          <cell r="A19" t="str">
            <v>The Energy Authority, Inc. FCBBS</v>
          </cell>
          <cell r="B19" t="str">
            <v>FCBBS</v>
          </cell>
          <cell r="C19">
            <v>1025</v>
          </cell>
          <cell r="D19">
            <v>0</v>
          </cell>
          <cell r="E19">
            <v>1025</v>
          </cell>
          <cell r="F19">
            <v>1.56296585365854</v>
          </cell>
          <cell r="G19">
            <v>2.2841121951219501</v>
          </cell>
          <cell r="H19">
            <v>16020.4</v>
          </cell>
          <cell r="I19">
            <v>23412.15</v>
          </cell>
          <cell r="J19">
            <v>7391.75</v>
          </cell>
        </row>
        <row r="20">
          <cell r="A20" t="str">
            <v>Summary</v>
          </cell>
          <cell r="B20" t="str">
            <v>Summary</v>
          </cell>
          <cell r="C20">
            <v>20346</v>
          </cell>
          <cell r="D20">
            <v>0</v>
          </cell>
          <cell r="E20">
            <v>20346</v>
          </cell>
          <cell r="F20">
            <v>30.157957363341598</v>
          </cell>
          <cell r="G20">
            <v>53.049865759883303</v>
          </cell>
          <cell r="H20">
            <v>330142.48</v>
          </cell>
          <cell r="I20">
            <v>617132.84</v>
          </cell>
          <cell r="J20">
            <v>232951.34</v>
          </cell>
        </row>
      </sheetData>
      <sheetData sheetId="5"/>
      <sheetData sheetId="6">
        <row r="1">
          <cell r="A1" t="str">
            <v>Purchased From</v>
          </cell>
          <cell r="B1" t="str">
            <v>Type &amp; Schedule</v>
          </cell>
          <cell r="C1" t="str">
            <v>Total KWH Purchased (000)</v>
          </cell>
          <cell r="D1" t="str">
            <v>Total Cost cents/KWH</v>
          </cell>
          <cell r="E1" t="str">
            <v>Total $ for Fuel Adj</v>
          </cell>
          <cell r="F1" t="str">
            <v>Cost if Generated (a) cents/KWH</v>
          </cell>
          <cell r="G1" t="str">
            <v>Cost if Generated (b) $</v>
          </cell>
          <cell r="H1" t="str">
            <v>Fuel Savings</v>
          </cell>
        </row>
        <row r="2">
          <cell r="A2" t="str">
            <v>Cargill Power Markets, LLC OS</v>
          </cell>
          <cell r="B2" t="str">
            <v>OS</v>
          </cell>
          <cell r="C2">
            <v>13616</v>
          </cell>
          <cell r="D2">
            <v>3.8401586368977698</v>
          </cell>
          <cell r="E2">
            <v>522876</v>
          </cell>
          <cell r="F2">
            <v>11.335622502937699</v>
          </cell>
          <cell r="G2">
            <v>1543458.36</v>
          </cell>
          <cell r="H2">
            <v>1020582.36</v>
          </cell>
        </row>
        <row r="3">
          <cell r="A3" t="str">
            <v>Constellation Energy Commodities Group, Inc. OS</v>
          </cell>
          <cell r="B3" t="str">
            <v>OS</v>
          </cell>
          <cell r="C3">
            <v>35609</v>
          </cell>
          <cell r="D3">
            <v>3.79422617877503</v>
          </cell>
          <cell r="E3">
            <v>1351086</v>
          </cell>
          <cell r="F3">
            <v>10.8156753910528</v>
          </cell>
          <cell r="G3">
            <v>3851353.85</v>
          </cell>
          <cell r="H3">
            <v>2498477.4500000002</v>
          </cell>
        </row>
        <row r="4">
          <cell r="A4" t="str">
            <v>EDF Trading North America, LLC OS</v>
          </cell>
          <cell r="B4" t="str">
            <v>OS</v>
          </cell>
          <cell r="C4">
            <v>1440</v>
          </cell>
          <cell r="D4">
            <v>3.3361111111111099</v>
          </cell>
          <cell r="E4">
            <v>48040</v>
          </cell>
          <cell r="F4">
            <v>7.7614097222222203</v>
          </cell>
          <cell r="G4">
            <v>111764.3</v>
          </cell>
          <cell r="H4">
            <v>63475.3</v>
          </cell>
        </row>
        <row r="5">
          <cell r="A5" t="str">
            <v>JP Morgan Ventures Energy Corporation OS</v>
          </cell>
          <cell r="B5" t="str">
            <v>OS</v>
          </cell>
          <cell r="C5">
            <v>10029</v>
          </cell>
          <cell r="D5">
            <v>3.42584504935687</v>
          </cell>
          <cell r="E5">
            <v>343578</v>
          </cell>
          <cell r="F5">
            <v>9.3151329145478101</v>
          </cell>
          <cell r="G5">
            <v>934214.68</v>
          </cell>
          <cell r="H5">
            <v>581291.54</v>
          </cell>
        </row>
        <row r="6">
          <cell r="A6" t="str">
            <v>Morgan Stanley Capital Group, Inc. OS</v>
          </cell>
          <cell r="B6" t="str">
            <v>OS</v>
          </cell>
          <cell r="C6">
            <v>525</v>
          </cell>
          <cell r="D6">
            <v>2.88</v>
          </cell>
          <cell r="E6">
            <v>15120</v>
          </cell>
          <cell r="F6">
            <v>3.8821619047619</v>
          </cell>
          <cell r="G6">
            <v>20381.349999999999</v>
          </cell>
          <cell r="H6">
            <v>5261.35</v>
          </cell>
        </row>
        <row r="7">
          <cell r="A7" t="str">
            <v>Orlando Utilities Commission OS</v>
          </cell>
          <cell r="B7" t="str">
            <v>OS</v>
          </cell>
          <cell r="C7">
            <v>1400</v>
          </cell>
          <cell r="D7">
            <v>4.8499999999999996</v>
          </cell>
          <cell r="E7">
            <v>67900</v>
          </cell>
          <cell r="F7">
            <v>14.778</v>
          </cell>
          <cell r="G7">
            <v>206892</v>
          </cell>
          <cell r="H7">
            <v>138992</v>
          </cell>
        </row>
        <row r="8">
          <cell r="A8" t="str">
            <v>Seminole Electric Cooperative, Inc. OS</v>
          </cell>
          <cell r="B8" t="str">
            <v>OS</v>
          </cell>
          <cell r="C8">
            <v>11100</v>
          </cell>
          <cell r="D8">
            <v>4.1540540540540496</v>
          </cell>
          <cell r="E8">
            <v>461100</v>
          </cell>
          <cell r="F8">
            <v>10.0097027027027</v>
          </cell>
          <cell r="G8">
            <v>1111077</v>
          </cell>
          <cell r="H8">
            <v>649977</v>
          </cell>
        </row>
        <row r="9">
          <cell r="A9" t="str">
            <v>Southern Company Services, Inc. OS</v>
          </cell>
          <cell r="B9" t="str">
            <v>OS</v>
          </cell>
          <cell r="C9">
            <v>24248</v>
          </cell>
          <cell r="D9">
            <v>3.7965110524579302</v>
          </cell>
          <cell r="E9">
            <v>920578</v>
          </cell>
          <cell r="F9">
            <v>10.2755710161663</v>
          </cell>
          <cell r="G9">
            <v>2491620.46</v>
          </cell>
          <cell r="H9">
            <v>1566380.96896</v>
          </cell>
        </row>
        <row r="10">
          <cell r="A10" t="str">
            <v>Tampa Electric Company OS</v>
          </cell>
          <cell r="B10" t="str">
            <v>OS</v>
          </cell>
          <cell r="C10">
            <v>4656</v>
          </cell>
          <cell r="D10">
            <v>3.8059063573883201</v>
          </cell>
          <cell r="E10">
            <v>177203</v>
          </cell>
          <cell r="F10">
            <v>11.207507946735401</v>
          </cell>
          <cell r="G10">
            <v>521821.57</v>
          </cell>
          <cell r="H10">
            <v>339697.60550000001</v>
          </cell>
        </row>
        <row r="11">
          <cell r="A11" t="str">
            <v>The Energy Authority, Inc. OS</v>
          </cell>
          <cell r="B11" t="str">
            <v>OS</v>
          </cell>
          <cell r="C11">
            <v>20629</v>
          </cell>
          <cell r="D11">
            <v>3.5848805080226902</v>
          </cell>
          <cell r="E11">
            <v>739525</v>
          </cell>
          <cell r="F11">
            <v>8.3555180571040797</v>
          </cell>
          <cell r="G11">
            <v>1723659.82</v>
          </cell>
          <cell r="H11">
            <v>973248.70319999999</v>
          </cell>
        </row>
        <row r="12">
          <cell r="A12" t="str">
            <v>Orlando Utilities Commission FCBBS</v>
          </cell>
          <cell r="B12" t="str">
            <v>FCBBS</v>
          </cell>
          <cell r="C12">
            <v>49</v>
          </cell>
          <cell r="D12">
            <v>10.295999999999999</v>
          </cell>
          <cell r="E12">
            <v>5045.04</v>
          </cell>
          <cell r="F12">
            <v>14.087</v>
          </cell>
          <cell r="G12">
            <v>6902.63</v>
          </cell>
          <cell r="H12">
            <v>1759.59</v>
          </cell>
        </row>
        <row r="13">
          <cell r="A13" t="str">
            <v>Seminole Electric Cooperative, Inc. FCBBS</v>
          </cell>
          <cell r="B13" t="str">
            <v>FCBBS</v>
          </cell>
          <cell r="C13">
            <v>99</v>
          </cell>
          <cell r="D13">
            <v>9.2769999999999992</v>
          </cell>
          <cell r="E13">
            <v>9184.23</v>
          </cell>
          <cell r="F13">
            <v>14.087</v>
          </cell>
          <cell r="G13">
            <v>13946.13</v>
          </cell>
          <cell r="H13">
            <v>4653</v>
          </cell>
        </row>
        <row r="14">
          <cell r="A14" t="str">
            <v>Summary</v>
          </cell>
          <cell r="B14" t="str">
            <v>Summary</v>
          </cell>
          <cell r="C14">
            <v>123400</v>
          </cell>
          <cell r="D14">
            <v>57.0406929480638</v>
          </cell>
          <cell r="E14">
            <v>4661235.2699999996</v>
          </cell>
          <cell r="F14">
            <v>125.910302158231</v>
          </cell>
          <cell r="G14">
            <v>12537092.15</v>
          </cell>
          <cell r="H14">
            <v>7843796.86766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54.6640625" style="2" customWidth="1"/>
    <col min="3" max="10" width="13.6640625" style="2" customWidth="1"/>
    <col min="11" max="16384" width="8.88671875" style="2"/>
  </cols>
  <sheetData>
    <row r="1" spans="1:10" s="393" customFormat="1" x14ac:dyDescent="0.3">
      <c r="B1" s="393" t="s">
        <v>194</v>
      </c>
    </row>
    <row r="2" spans="1:10" s="393" customFormat="1" x14ac:dyDescent="0.3">
      <c r="B2" s="393" t="s">
        <v>195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3" t="s">
        <v>57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1" t="s">
        <v>9</v>
      </c>
      <c r="B8" s="391" t="s">
        <v>52</v>
      </c>
      <c r="C8" s="391" t="s">
        <v>58</v>
      </c>
      <c r="D8" s="392"/>
      <c r="E8" s="392"/>
      <c r="F8" s="392"/>
      <c r="G8" s="391" t="s">
        <v>59</v>
      </c>
      <c r="H8" s="392"/>
      <c r="I8" s="392"/>
      <c r="J8" s="391"/>
    </row>
    <row r="9" spans="1:10" x14ac:dyDescent="0.3">
      <c r="A9" s="391"/>
      <c r="B9" s="391"/>
      <c r="C9" s="5" t="s">
        <v>10</v>
      </c>
      <c r="D9" s="5" t="s">
        <v>60</v>
      </c>
      <c r="E9" s="5" t="s">
        <v>61</v>
      </c>
      <c r="F9" s="5" t="s">
        <v>62</v>
      </c>
      <c r="G9" s="5" t="s">
        <v>10</v>
      </c>
      <c r="H9" s="5" t="s">
        <v>60</v>
      </c>
      <c r="I9" s="5" t="s">
        <v>61</v>
      </c>
      <c r="J9" s="5" t="s">
        <v>62</v>
      </c>
    </row>
    <row r="10" spans="1:10" x14ac:dyDescent="0.3">
      <c r="A10" s="6" t="s">
        <v>12</v>
      </c>
      <c r="B10" s="7" t="s">
        <v>63</v>
      </c>
      <c r="C10" s="8" t="s">
        <v>52</v>
      </c>
      <c r="D10" s="9" t="s">
        <v>52</v>
      </c>
      <c r="E10" s="9" t="s">
        <v>52</v>
      </c>
      <c r="F10" s="10" t="s">
        <v>52</v>
      </c>
      <c r="G10" s="11" t="s">
        <v>52</v>
      </c>
      <c r="H10" s="12" t="s">
        <v>52</v>
      </c>
      <c r="I10" s="12" t="s">
        <v>52</v>
      </c>
      <c r="J10" s="13" t="s">
        <v>52</v>
      </c>
    </row>
    <row r="11" spans="1:10" x14ac:dyDescent="0.3">
      <c r="A11" s="6" t="s">
        <v>13</v>
      </c>
      <c r="B11" s="14" t="s">
        <v>64</v>
      </c>
      <c r="C11" s="15">
        <v>327817647.12</v>
      </c>
      <c r="D11" s="16">
        <v>259343506</v>
      </c>
      <c r="E11" s="16">
        <f t="shared" ref="E11:E18" si="0">C11 - D11</f>
        <v>68474141.120000005</v>
      </c>
      <c r="F11" s="17">
        <f t="shared" ref="F11:F18" si="1">IF(D11 =0,0,( C11 - D11 ) / D11 )</f>
        <v>0.26402874772580581</v>
      </c>
      <c r="G11" s="18">
        <v>1115949172.4200001</v>
      </c>
      <c r="H11" s="19">
        <v>963414970</v>
      </c>
      <c r="I11" s="19">
        <f t="shared" ref="I11:I18" si="2">G11 - H11</f>
        <v>152534202.42000008</v>
      </c>
      <c r="J11" s="20">
        <f t="shared" ref="J11:J18" si="3">IF(H11 =0,0,( G11 - H11 ) / H11 )</f>
        <v>0.15832658529273225</v>
      </c>
    </row>
    <row r="12" spans="1:10" x14ac:dyDescent="0.3">
      <c r="A12" s="6" t="s">
        <v>15</v>
      </c>
      <c r="B12" s="14" t="s">
        <v>14</v>
      </c>
      <c r="C12" s="21">
        <v>1368857.52</v>
      </c>
      <c r="D12" s="22">
        <v>1860399</v>
      </c>
      <c r="E12" s="22">
        <f t="shared" si="0"/>
        <v>-491541.48</v>
      </c>
      <c r="F12" s="23">
        <f t="shared" si="1"/>
        <v>-0.2642129349671764</v>
      </c>
      <c r="G12" s="24">
        <v>7616636.5300000003</v>
      </c>
      <c r="H12" s="25">
        <v>8034368</v>
      </c>
      <c r="I12" s="25">
        <f t="shared" si="2"/>
        <v>-417731.46999999974</v>
      </c>
      <c r="J12" s="26">
        <f t="shared" si="3"/>
        <v>-5.1993071514772504E-2</v>
      </c>
    </row>
    <row r="13" spans="1:10" x14ac:dyDescent="0.3">
      <c r="A13" s="6" t="s">
        <v>16</v>
      </c>
      <c r="B13" s="14" t="s">
        <v>65</v>
      </c>
      <c r="C13" s="21">
        <v>-3087996.83</v>
      </c>
      <c r="D13" s="22">
        <v>-7980423.2279666364</v>
      </c>
      <c r="E13" s="22">
        <f t="shared" si="0"/>
        <v>4892426.3979666363</v>
      </c>
      <c r="F13" s="23">
        <f t="shared" si="1"/>
        <v>-0.61305350082456678</v>
      </c>
      <c r="G13" s="24">
        <v>-44329174.200000003</v>
      </c>
      <c r="H13" s="25">
        <v>-33720192.862785809</v>
      </c>
      <c r="I13" s="25">
        <f t="shared" si="2"/>
        <v>-10608981.337214194</v>
      </c>
      <c r="J13" s="26">
        <f t="shared" si="3"/>
        <v>0.31461805038850921</v>
      </c>
    </row>
    <row r="14" spans="1:10" x14ac:dyDescent="0.3">
      <c r="A14" s="6" t="s">
        <v>17</v>
      </c>
      <c r="B14" s="14" t="s">
        <v>66</v>
      </c>
      <c r="C14" s="21">
        <v>-703558.81</v>
      </c>
      <c r="D14" s="22">
        <v>-1193750</v>
      </c>
      <c r="E14" s="22">
        <f t="shared" si="0"/>
        <v>490191.18999999994</v>
      </c>
      <c r="F14" s="23">
        <f t="shared" si="1"/>
        <v>-0.41063136335078532</v>
      </c>
      <c r="G14" s="24">
        <v>-35277588.990000002</v>
      </c>
      <c r="H14" s="25">
        <v>-5793750</v>
      </c>
      <c r="I14" s="25">
        <f t="shared" si="2"/>
        <v>-29483838.990000002</v>
      </c>
      <c r="J14" s="26">
        <f t="shared" si="3"/>
        <v>5.0889042485436899</v>
      </c>
    </row>
    <row r="15" spans="1:10" x14ac:dyDescent="0.3">
      <c r="A15" s="6" t="s">
        <v>18</v>
      </c>
      <c r="B15" s="14" t="s">
        <v>67</v>
      </c>
      <c r="C15" s="21">
        <v>11187597.23</v>
      </c>
      <c r="D15" s="22">
        <v>9481789.9590906929</v>
      </c>
      <c r="E15" s="22">
        <f t="shared" si="0"/>
        <v>1705807.2709093075</v>
      </c>
      <c r="F15" s="23">
        <f t="shared" si="1"/>
        <v>0.17990350748846318</v>
      </c>
      <c r="G15" s="24">
        <v>53116302.800000004</v>
      </c>
      <c r="H15" s="25">
        <v>36536547.127133317</v>
      </c>
      <c r="I15" s="25">
        <f t="shared" si="2"/>
        <v>16579755.672866687</v>
      </c>
      <c r="J15" s="26">
        <f t="shared" si="3"/>
        <v>0.45378551003124157</v>
      </c>
    </row>
    <row r="16" spans="1:10" x14ac:dyDescent="0.3">
      <c r="A16" s="6" t="s">
        <v>19</v>
      </c>
      <c r="B16" s="14" t="s">
        <v>68</v>
      </c>
      <c r="C16" s="21">
        <v>8318553.75</v>
      </c>
      <c r="D16" s="22">
        <v>5997864.6092390027</v>
      </c>
      <c r="E16" s="22">
        <f t="shared" si="0"/>
        <v>2320689.1407609973</v>
      </c>
      <c r="F16" s="23">
        <f t="shared" si="1"/>
        <v>0.3869192274174128</v>
      </c>
      <c r="G16" s="24">
        <v>23319334.189999998</v>
      </c>
      <c r="H16" s="25">
        <v>35134462.696910135</v>
      </c>
      <c r="I16" s="25">
        <f t="shared" si="2"/>
        <v>-11815128.506910138</v>
      </c>
      <c r="J16" s="26">
        <f t="shared" si="3"/>
        <v>-0.33628317042540706</v>
      </c>
    </row>
    <row r="17" spans="1:10" x14ac:dyDescent="0.3">
      <c r="A17" s="6" t="s">
        <v>20</v>
      </c>
      <c r="B17" s="14" t="s">
        <v>69</v>
      </c>
      <c r="C17" s="21">
        <v>1519318</v>
      </c>
      <c r="D17" s="22">
        <v>519450</v>
      </c>
      <c r="E17" s="22">
        <f t="shared" si="0"/>
        <v>999868</v>
      </c>
      <c r="F17" s="23">
        <f t="shared" si="1"/>
        <v>1.9248589854653961</v>
      </c>
      <c r="G17" s="24">
        <v>3041251.23</v>
      </c>
      <c r="H17" s="25">
        <v>888395</v>
      </c>
      <c r="I17" s="25">
        <f t="shared" si="2"/>
        <v>2152856.23</v>
      </c>
      <c r="J17" s="26">
        <f t="shared" si="3"/>
        <v>2.4233097102077341</v>
      </c>
    </row>
    <row r="18" spans="1:10" x14ac:dyDescent="0.3">
      <c r="A18" s="6" t="s">
        <v>21</v>
      </c>
      <c r="B18" s="27" t="s">
        <v>70</v>
      </c>
      <c r="C18" s="28">
        <v>346420417.98000002</v>
      </c>
      <c r="D18" s="29">
        <v>268028836.81306982</v>
      </c>
      <c r="E18" s="29">
        <f t="shared" si="0"/>
        <v>78391581.166930199</v>
      </c>
      <c r="F18" s="30">
        <f t="shared" si="1"/>
        <v>0.29247442961371539</v>
      </c>
      <c r="G18" s="31">
        <v>1123435933.98</v>
      </c>
      <c r="H18" s="32">
        <v>1004494801.4482688</v>
      </c>
      <c r="I18" s="32">
        <f t="shared" si="2"/>
        <v>118941132.53173125</v>
      </c>
      <c r="J18" s="33">
        <f t="shared" si="3"/>
        <v>0.11840890800056239</v>
      </c>
    </row>
    <row r="19" spans="1:10" x14ac:dyDescent="0.3">
      <c r="A19" s="6" t="s">
        <v>22</v>
      </c>
    </row>
    <row r="20" spans="1:10" x14ac:dyDescent="0.3">
      <c r="A20" s="6" t="s">
        <v>23</v>
      </c>
      <c r="B20" s="34" t="s">
        <v>71</v>
      </c>
      <c r="C20" s="35">
        <v>0</v>
      </c>
      <c r="D20" s="36">
        <v>0</v>
      </c>
      <c r="E20" s="37">
        <f>C20 - D20</f>
        <v>0</v>
      </c>
      <c r="F20" s="38">
        <f>IF(D20 =0,0,( C20 - D20 ) / D20 )</f>
        <v>0</v>
      </c>
      <c r="G20" s="39">
        <v>0</v>
      </c>
      <c r="H20" s="40">
        <v>0</v>
      </c>
      <c r="I20" s="41">
        <f>G20 - H20</f>
        <v>0</v>
      </c>
      <c r="J20" s="42">
        <f>IF(H20 =0,0,( G20 - H20 ) / H20 )</f>
        <v>0</v>
      </c>
    </row>
    <row r="21" spans="1:10" x14ac:dyDescent="0.3">
      <c r="A21" s="6" t="s">
        <v>24</v>
      </c>
      <c r="B21" s="14" t="s">
        <v>29</v>
      </c>
      <c r="C21" s="21">
        <v>33005.980000000003</v>
      </c>
      <c r="D21" s="22">
        <v>32961.144434782596</v>
      </c>
      <c r="E21" s="22">
        <f>C21 - D21</f>
        <v>44.835565217406838</v>
      </c>
      <c r="F21" s="23">
        <f>IF(D21 =0,0,( C21 - D21 ) / D21 )</f>
        <v>1.3602551120795925E-3</v>
      </c>
      <c r="G21" s="24">
        <v>126751.64</v>
      </c>
      <c r="H21" s="25">
        <v>127208.22143478259</v>
      </c>
      <c r="I21" s="25">
        <f>G21 - H21</f>
        <v>-456.58143478259444</v>
      </c>
      <c r="J21" s="26">
        <f>IF(H21 =0,0,( G21 - H21 ) / H21 )</f>
        <v>-3.5892447015830314E-3</v>
      </c>
    </row>
    <row r="22" spans="1:10" x14ac:dyDescent="0.3">
      <c r="A22" s="6" t="s">
        <v>25</v>
      </c>
      <c r="B22" s="14" t="s">
        <v>31</v>
      </c>
      <c r="C22" s="21">
        <v>134512</v>
      </c>
      <c r="D22" s="22">
        <v>279350</v>
      </c>
      <c r="E22" s="22">
        <f>C22 - D22</f>
        <v>-144838</v>
      </c>
      <c r="F22" s="23">
        <f>IF(D22 =0,0,( C22 - D22 ) / D22 )</f>
        <v>-0.51848219080007163</v>
      </c>
      <c r="G22" s="24">
        <v>577707.09</v>
      </c>
      <c r="H22" s="25">
        <v>605510</v>
      </c>
      <c r="I22" s="25">
        <f>G22 - H22</f>
        <v>-27802.910000000033</v>
      </c>
      <c r="J22" s="26">
        <f>IF(H22 =0,0,( G22 - H22 ) / H22 )</f>
        <v>-4.5916516655381469E-2</v>
      </c>
    </row>
    <row r="23" spans="1:10" x14ac:dyDescent="0.3">
      <c r="A23" s="6" t="s">
        <v>26</v>
      </c>
      <c r="B23" s="14" t="s">
        <v>72</v>
      </c>
      <c r="C23" s="21">
        <v>167517.98000000001</v>
      </c>
      <c r="D23" s="22">
        <v>312311.14443478262</v>
      </c>
      <c r="E23" s="22">
        <f>C23 - D23</f>
        <v>-144793.16443478261</v>
      </c>
      <c r="F23" s="23">
        <f>IF(D23 =0,0,( C23 - D23 ) / D23 )</f>
        <v>-0.46361830826379163</v>
      </c>
      <c r="G23" s="24">
        <v>704458.73</v>
      </c>
      <c r="H23" s="25">
        <v>732718.22143478272</v>
      </c>
      <c r="I23" s="25">
        <f>G23 - H23</f>
        <v>-28259.491434782743</v>
      </c>
      <c r="J23" s="26">
        <f>IF(H23 =0,0,( G23 - H23 ) / H23 )</f>
        <v>-3.8568020567914925E-2</v>
      </c>
    </row>
    <row r="24" spans="1:10" x14ac:dyDescent="0.3">
      <c r="A24" s="6" t="s">
        <v>27</v>
      </c>
    </row>
    <row r="25" spans="1:10" x14ac:dyDescent="0.3">
      <c r="A25" s="6" t="s">
        <v>28</v>
      </c>
      <c r="B25" s="14" t="s">
        <v>34</v>
      </c>
      <c r="C25" s="21">
        <v>375</v>
      </c>
      <c r="D25" s="22">
        <v>0</v>
      </c>
      <c r="E25" s="22">
        <f>C25 - D25</f>
        <v>375</v>
      </c>
      <c r="F25" s="23">
        <f>IF(D25 =0,0,( C25 - D25 ) / D25 )</f>
        <v>0</v>
      </c>
      <c r="G25" s="24">
        <v>2897.72</v>
      </c>
      <c r="H25" s="25">
        <v>0</v>
      </c>
      <c r="I25" s="25">
        <f>G25 - H25</f>
        <v>2897.72</v>
      </c>
      <c r="J25" s="26">
        <f>IF(H25 =0,0,( G25 - H25 ) / H25 )</f>
        <v>0</v>
      </c>
    </row>
    <row r="26" spans="1:10" x14ac:dyDescent="0.3">
      <c r="A26" s="6" t="s">
        <v>30</v>
      </c>
    </row>
    <row r="27" spans="1:10" x14ac:dyDescent="0.3">
      <c r="A27" s="6" t="s">
        <v>32</v>
      </c>
      <c r="B27" s="43" t="s">
        <v>73</v>
      </c>
      <c r="C27" s="44" t="s">
        <v>52</v>
      </c>
      <c r="D27" s="45" t="s">
        <v>52</v>
      </c>
      <c r="E27" s="45" t="s">
        <v>52</v>
      </c>
      <c r="F27" s="46" t="s">
        <v>52</v>
      </c>
      <c r="G27" s="47" t="s">
        <v>52</v>
      </c>
      <c r="H27" s="48" t="s">
        <v>52</v>
      </c>
      <c r="I27" s="48" t="s">
        <v>52</v>
      </c>
      <c r="J27" s="49" t="s">
        <v>52</v>
      </c>
    </row>
    <row r="28" spans="1:10" x14ac:dyDescent="0.3">
      <c r="A28" s="6" t="s">
        <v>33</v>
      </c>
      <c r="B28" s="14" t="s">
        <v>74</v>
      </c>
      <c r="C28" s="21">
        <v>-35354.410000000003</v>
      </c>
      <c r="D28" s="22">
        <v>0</v>
      </c>
      <c r="E28" s="22">
        <f>C28 - D28</f>
        <v>-35354.410000000003</v>
      </c>
      <c r="F28" s="50">
        <f>IF(D28 =0,0,( C28 - D28 ) / D28 )</f>
        <v>0</v>
      </c>
      <c r="G28" s="24">
        <v>-389503.68000000005</v>
      </c>
      <c r="H28" s="25">
        <v>0</v>
      </c>
      <c r="I28" s="25">
        <f>G28 - H28</f>
        <v>-389503.68000000005</v>
      </c>
      <c r="J28" s="51">
        <f>IF(H28 =0,0,( G28 - H28 ) / H28 )</f>
        <v>0</v>
      </c>
    </row>
    <row r="29" spans="1:10" x14ac:dyDescent="0.3">
      <c r="A29" s="6" t="s">
        <v>35</v>
      </c>
      <c r="B29" s="14" t="s">
        <v>75</v>
      </c>
      <c r="C29" s="21">
        <v>176147</v>
      </c>
      <c r="D29" s="22">
        <v>0</v>
      </c>
      <c r="E29" s="22">
        <f>C29 - D29</f>
        <v>176147</v>
      </c>
      <c r="F29" s="52">
        <f>IF(D29 =0,0,( C29 - D29 ) / D29 )</f>
        <v>0</v>
      </c>
      <c r="G29" s="24">
        <v>153376.22999999998</v>
      </c>
      <c r="H29" s="25">
        <v>0</v>
      </c>
      <c r="I29" s="25">
        <f>G29 - H29</f>
        <v>153376.22999999998</v>
      </c>
      <c r="J29" s="53">
        <f>IF(H29 =0,0,( G29 - H29 ) / H29 )</f>
        <v>0</v>
      </c>
    </row>
    <row r="30" spans="1:10" x14ac:dyDescent="0.3">
      <c r="A30" s="6" t="s">
        <v>36</v>
      </c>
      <c r="B30" s="14" t="s">
        <v>76</v>
      </c>
      <c r="C30" s="21">
        <v>0</v>
      </c>
      <c r="D30" s="22">
        <v>0</v>
      </c>
      <c r="E30" s="22">
        <f>C30 - D30</f>
        <v>0</v>
      </c>
      <c r="F30" s="54">
        <f>IF(D30 =0,0,( C30 - D30 ) / D30 )</f>
        <v>0</v>
      </c>
      <c r="G30" s="24">
        <v>-339256.52</v>
      </c>
      <c r="H30" s="25">
        <v>0</v>
      </c>
      <c r="I30" s="25">
        <f>G30 - H30</f>
        <v>-339256.52</v>
      </c>
      <c r="J30" s="55">
        <f>IF(H30 =0,0,( G30 - H30 ) / H30 )</f>
        <v>0</v>
      </c>
    </row>
    <row r="31" spans="1:10" x14ac:dyDescent="0.3">
      <c r="A31" s="6" t="s">
        <v>37</v>
      </c>
      <c r="B31" s="56" t="s">
        <v>77</v>
      </c>
      <c r="C31" s="57">
        <v>346729103.55000001</v>
      </c>
      <c r="D31" s="58">
        <v>268341148</v>
      </c>
      <c r="E31" s="58">
        <f>C31 - D31</f>
        <v>78387955.550000012</v>
      </c>
      <c r="F31" s="59">
        <f>IF(D31 =0,0,( C31 - D31 ) / D31 )</f>
        <v>0.29212051947396456</v>
      </c>
      <c r="G31" s="60">
        <v>1123567906.46</v>
      </c>
      <c r="H31" s="61">
        <v>1005227519</v>
      </c>
      <c r="I31" s="61">
        <f>G31 - H31</f>
        <v>118340387.46000004</v>
      </c>
      <c r="J31" s="62">
        <f>IF(H31 =0,0,( G31 - H31 ) / H31 )</f>
        <v>0.1177249779012467</v>
      </c>
    </row>
    <row r="32" spans="1:10" x14ac:dyDescent="0.3">
      <c r="A32" s="6" t="s">
        <v>38</v>
      </c>
    </row>
    <row r="33" spans="1:10" x14ac:dyDescent="0.3">
      <c r="A33" s="6" t="s">
        <v>39</v>
      </c>
      <c r="B33" s="63" t="s">
        <v>78</v>
      </c>
      <c r="C33" s="64" t="s">
        <v>52</v>
      </c>
      <c r="D33" s="65" t="s">
        <v>52</v>
      </c>
      <c r="E33" s="65" t="s">
        <v>52</v>
      </c>
      <c r="F33" s="66" t="s">
        <v>52</v>
      </c>
      <c r="G33" s="67" t="s">
        <v>52</v>
      </c>
      <c r="H33" s="68" t="s">
        <v>52</v>
      </c>
      <c r="I33" s="68" t="s">
        <v>52</v>
      </c>
      <c r="J33" s="69" t="s">
        <v>52</v>
      </c>
    </row>
    <row r="34" spans="1:10" x14ac:dyDescent="0.3">
      <c r="A34" s="6" t="s">
        <v>40</v>
      </c>
      <c r="B34" s="14" t="s">
        <v>79</v>
      </c>
      <c r="C34" s="21">
        <v>7662815846</v>
      </c>
      <c r="D34" s="22">
        <v>7563012696</v>
      </c>
      <c r="E34" s="22">
        <f>C34 - D34</f>
        <v>99803150</v>
      </c>
      <c r="F34" s="23">
        <f>IF(D34 =0,0,( C34 - D34 ) / D34 )</f>
        <v>1.3196216112764806E-2</v>
      </c>
      <c r="G34" s="24">
        <v>30604366500</v>
      </c>
      <c r="H34" s="25">
        <v>31557701926</v>
      </c>
      <c r="I34" s="25">
        <f>G34 - H34</f>
        <v>-953335426</v>
      </c>
      <c r="J34" s="26">
        <f>IF(H34 =0,0,( G34 - H34 ) / H34 )</f>
        <v>-3.0209279124173448E-2</v>
      </c>
    </row>
    <row r="35" spans="1:10" x14ac:dyDescent="0.3">
      <c r="A35" s="6" t="s">
        <v>41</v>
      </c>
      <c r="B35" s="14" t="s">
        <v>80</v>
      </c>
      <c r="C35" s="21">
        <v>379293900</v>
      </c>
      <c r="D35" s="22">
        <v>368757018</v>
      </c>
      <c r="E35" s="22">
        <f>C35 - D35</f>
        <v>10536882</v>
      </c>
      <c r="F35" s="23">
        <f>IF(D35 =0,0,( C35 - D35 ) / D35 )</f>
        <v>2.8574051436764791E-2</v>
      </c>
      <c r="G35" s="24">
        <v>1273350380</v>
      </c>
      <c r="H35" s="25">
        <v>1172235251</v>
      </c>
      <c r="I35" s="25">
        <f>G35 - H35</f>
        <v>101115129</v>
      </c>
      <c r="J35" s="26">
        <f>IF(H35 =0,0,( G35 - H35 ) / H35 )</f>
        <v>8.625839302626466E-2</v>
      </c>
    </row>
    <row r="36" spans="1:10" x14ac:dyDescent="0.3">
      <c r="A36" s="6" t="s">
        <v>42</v>
      </c>
      <c r="B36" s="14" t="s">
        <v>81</v>
      </c>
      <c r="C36" s="70">
        <v>8042109746</v>
      </c>
      <c r="D36" s="71">
        <v>7931769714</v>
      </c>
      <c r="E36" s="71">
        <f>C36 - D36</f>
        <v>110340032</v>
      </c>
      <c r="F36" s="72">
        <f>IF(D36 =0,0,( C36 - D36 ) / D36 )</f>
        <v>1.391114921115825E-2</v>
      </c>
      <c r="G36" s="73">
        <v>31877716880</v>
      </c>
      <c r="H36" s="74">
        <v>32729937177</v>
      </c>
      <c r="I36" s="74">
        <f>G36 - H36</f>
        <v>-852220297</v>
      </c>
      <c r="J36" s="75">
        <f>IF(H36 =0,0,( G36 - H36 ) / H36 )</f>
        <v>-2.6037944784045378E-2</v>
      </c>
    </row>
    <row r="37" spans="1:10" x14ac:dyDescent="0.3">
      <c r="A37" s="6" t="s">
        <v>43</v>
      </c>
      <c r="B37" s="76" t="s">
        <v>82</v>
      </c>
      <c r="C37" s="77">
        <v>8042109746</v>
      </c>
      <c r="D37" s="78">
        <v>7931769714</v>
      </c>
      <c r="E37" s="78">
        <f>C37 - D37</f>
        <v>110340032</v>
      </c>
      <c r="F37" s="79">
        <f>IF(D37 =0,0,( C37 - D37 ) / D37 )</f>
        <v>1.391114921115825E-2</v>
      </c>
      <c r="G37" s="80">
        <v>31877716880</v>
      </c>
      <c r="H37" s="81">
        <v>32729937177</v>
      </c>
      <c r="I37" s="81">
        <f>G37 - H37</f>
        <v>-852220297</v>
      </c>
      <c r="J37" s="82">
        <f>IF(H37 =0,0,( G37 - H37 ) / H37 )</f>
        <v>-2.6037944784045378E-2</v>
      </c>
    </row>
    <row r="38" spans="1:10" x14ac:dyDescent="0.3">
      <c r="A38" s="6" t="s">
        <v>44</v>
      </c>
      <c r="B38" s="14" t="s">
        <v>83</v>
      </c>
      <c r="C38" s="83">
        <v>0.95283649999999998</v>
      </c>
      <c r="D38" s="84">
        <v>0.95350889999999999</v>
      </c>
      <c r="E38" s="84">
        <f>C38 - D38</f>
        <v>-6.7240000000001743E-4</v>
      </c>
      <c r="F38" s="85">
        <f>IF(D38 =0,0,( C38 - D38 ) / D38 )</f>
        <v>-7.051848178868781E-4</v>
      </c>
      <c r="G38" s="86">
        <v>0.9600552</v>
      </c>
      <c r="H38" s="87">
        <v>0.96418459999999995</v>
      </c>
      <c r="I38" s="87">
        <f>G38 - H38</f>
        <v>-4.1293999999999498E-3</v>
      </c>
      <c r="J38" s="88">
        <f>IF(H38 =0,0,( G38 - H38 ) / H38 )</f>
        <v>-4.2827898309099211E-3</v>
      </c>
    </row>
    <row r="39" spans="1:10" x14ac:dyDescent="0.3">
      <c r="A39" s="6" t="s">
        <v>45</v>
      </c>
    </row>
    <row r="40" spans="1:10" x14ac:dyDescent="0.3">
      <c r="A40" s="6" t="s">
        <v>46</v>
      </c>
      <c r="B40" s="89" t="s">
        <v>84</v>
      </c>
      <c r="C40" s="90" t="s">
        <v>52</v>
      </c>
      <c r="D40" s="91" t="s">
        <v>52</v>
      </c>
      <c r="E40" s="91" t="s">
        <v>52</v>
      </c>
      <c r="F40" s="92" t="s">
        <v>52</v>
      </c>
      <c r="G40" s="93" t="s">
        <v>52</v>
      </c>
      <c r="H40" s="94" t="s">
        <v>52</v>
      </c>
      <c r="I40" s="94" t="s">
        <v>52</v>
      </c>
      <c r="J40" s="95" t="s">
        <v>52</v>
      </c>
    </row>
    <row r="41" spans="1:10" x14ac:dyDescent="0.3">
      <c r="A41" s="6" t="s">
        <v>47</v>
      </c>
      <c r="B41" s="14" t="s">
        <v>85</v>
      </c>
      <c r="C41" s="21">
        <v>245679724.02656639</v>
      </c>
      <c r="D41" s="22">
        <v>255672502.66763592</v>
      </c>
      <c r="E41" s="22">
        <f>C41 - D41</f>
        <v>-9992778.6410695314</v>
      </c>
      <c r="F41" s="23">
        <f>IF(D41 =0,0,( C41 - D41 ) / D41 )</f>
        <v>-3.9084291571470815E-2</v>
      </c>
      <c r="G41" s="24">
        <v>1006966699.0390359</v>
      </c>
      <c r="H41" s="25">
        <v>1066828386.2761472</v>
      </c>
      <c r="I41" s="25">
        <f>G41 - H41</f>
        <v>-59861687.23711133</v>
      </c>
      <c r="J41" s="26">
        <f>IF(H41 =0,0,( G41 - H41 ) / H41 )</f>
        <v>-5.6111824551335295E-2</v>
      </c>
    </row>
    <row r="42" spans="1:10" x14ac:dyDescent="0.3">
      <c r="A42" s="6" t="s">
        <v>48</v>
      </c>
    </row>
    <row r="43" spans="1:10" x14ac:dyDescent="0.3">
      <c r="A43" s="6" t="s">
        <v>49</v>
      </c>
      <c r="B43" s="96" t="s">
        <v>86</v>
      </c>
      <c r="C43" s="97" t="s">
        <v>52</v>
      </c>
      <c r="D43" s="98" t="s">
        <v>52</v>
      </c>
      <c r="E43" s="98" t="s">
        <v>52</v>
      </c>
      <c r="F43" s="99" t="s">
        <v>52</v>
      </c>
      <c r="G43" s="100" t="s">
        <v>52</v>
      </c>
      <c r="H43" s="101" t="s">
        <v>52</v>
      </c>
      <c r="I43" s="101" t="s">
        <v>52</v>
      </c>
      <c r="J43" s="102" t="s">
        <v>52</v>
      </c>
    </row>
    <row r="44" spans="1:10" x14ac:dyDescent="0.3">
      <c r="A44" s="6" t="s">
        <v>50</v>
      </c>
      <c r="B44" s="14" t="s">
        <v>87</v>
      </c>
      <c r="C44" s="21">
        <v>-12313801.083333334</v>
      </c>
      <c r="D44" s="22">
        <v>-12313801</v>
      </c>
      <c r="E44" s="22">
        <f>C44 - D44</f>
        <v>-8.333333395421505E-2</v>
      </c>
      <c r="F44" s="23">
        <f>IF(D44 =0,0,( C44 - D44 ) / D44 )</f>
        <v>6.7674744747145943E-9</v>
      </c>
      <c r="G44" s="24">
        <v>-49255204.333333336</v>
      </c>
      <c r="H44" s="25">
        <v>-49255204</v>
      </c>
      <c r="I44" s="25">
        <f>G44 - H44</f>
        <v>-0.3333333358168602</v>
      </c>
      <c r="J44" s="26">
        <f>IF(H44 =0,0,( G44 - H44 ) / H44 )</f>
        <v>6.7674744747145943E-9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6" t="s">
        <v>12</v>
      </c>
      <c r="B46" s="14" t="s">
        <v>88</v>
      </c>
      <c r="C46" s="21">
        <v>-1722090.04</v>
      </c>
      <c r="D46" s="22">
        <v>-1722090</v>
      </c>
      <c r="E46" s="22">
        <f t="shared" ref="E46:E57" si="4">C46 - D46</f>
        <v>-4.0000000037252903E-2</v>
      </c>
      <c r="F46" s="23">
        <f t="shared" ref="F46:F57" si="5">IF(D46 =0,0,( C46 - D46 ) / D46 )</f>
        <v>2.3227589752714958E-8</v>
      </c>
      <c r="G46" s="24">
        <v>-6888360.1600000001</v>
      </c>
      <c r="H46" s="25">
        <v>-6888360</v>
      </c>
      <c r="I46" s="25">
        <f t="shared" ref="I46:I57" si="6">G46 - H46</f>
        <v>-0.16000000014901161</v>
      </c>
      <c r="J46" s="26">
        <f t="shared" ref="J46:J57" si="7">IF(H46 =0,0,( G46 - H46 ) / H46 )</f>
        <v>2.3227589752714958E-8</v>
      </c>
    </row>
    <row r="47" spans="1:10" x14ac:dyDescent="0.3">
      <c r="A47" s="6" t="s">
        <v>13</v>
      </c>
      <c r="B47" s="103" t="s">
        <v>89</v>
      </c>
      <c r="C47" s="104">
        <v>231643832.90323305</v>
      </c>
      <c r="D47" s="105">
        <v>241636612</v>
      </c>
      <c r="E47" s="105">
        <f t="shared" si="4"/>
        <v>-9992779.0967669487</v>
      </c>
      <c r="F47" s="106">
        <f t="shared" si="5"/>
        <v>-4.13545737711591E-2</v>
      </c>
      <c r="G47" s="107">
        <v>950823134.54570258</v>
      </c>
      <c r="H47" s="108">
        <v>1010684822</v>
      </c>
      <c r="I47" s="108">
        <f t="shared" si="6"/>
        <v>-59861687.454297423</v>
      </c>
      <c r="J47" s="109">
        <f t="shared" si="7"/>
        <v>-5.9228837864448929E-2</v>
      </c>
    </row>
    <row r="48" spans="1:10" x14ac:dyDescent="0.3">
      <c r="A48" s="6" t="s">
        <v>15</v>
      </c>
      <c r="B48" s="14" t="s">
        <v>90</v>
      </c>
      <c r="C48" s="110">
        <v>346729103.55000001</v>
      </c>
      <c r="D48" s="111">
        <v>268341147.9575046</v>
      </c>
      <c r="E48" s="111">
        <f t="shared" si="4"/>
        <v>78387955.592495412</v>
      </c>
      <c r="F48" s="112">
        <f t="shared" si="5"/>
        <v>0.2921205196785891</v>
      </c>
      <c r="G48" s="113">
        <v>1123567906.46</v>
      </c>
      <c r="H48" s="114">
        <v>1005227519.6697036</v>
      </c>
      <c r="I48" s="114">
        <f t="shared" si="6"/>
        <v>118340386.79029644</v>
      </c>
      <c r="J48" s="115">
        <f t="shared" si="7"/>
        <v>0.11772497715659493</v>
      </c>
    </row>
    <row r="49" spans="1:10" x14ac:dyDescent="0.3">
      <c r="A49" s="6" t="s">
        <v>16</v>
      </c>
      <c r="B49" s="14" t="s">
        <v>91</v>
      </c>
      <c r="C49" s="21">
        <v>346729103.55000001</v>
      </c>
      <c r="D49" s="22">
        <v>268341148</v>
      </c>
      <c r="E49" s="22">
        <f t="shared" si="4"/>
        <v>78387955.550000012</v>
      </c>
      <c r="F49" s="23">
        <f t="shared" si="5"/>
        <v>0.29212051947396456</v>
      </c>
      <c r="G49" s="24">
        <v>1123567906.46</v>
      </c>
      <c r="H49" s="25">
        <v>1005227519</v>
      </c>
      <c r="I49" s="25">
        <f t="shared" si="6"/>
        <v>118340387.46000004</v>
      </c>
      <c r="J49" s="26">
        <f t="shared" si="7"/>
        <v>0.1177249779012467</v>
      </c>
    </row>
    <row r="50" spans="1:10" x14ac:dyDescent="0.3">
      <c r="A50" s="6" t="s">
        <v>17</v>
      </c>
      <c r="B50" s="14" t="s">
        <v>92</v>
      </c>
      <c r="C50" s="116">
        <v>0.95283649999999998</v>
      </c>
      <c r="D50" s="117">
        <v>0.95350889999999999</v>
      </c>
      <c r="E50" s="117">
        <f t="shared" si="4"/>
        <v>-6.7240000000001743E-4</v>
      </c>
      <c r="F50" s="118">
        <f t="shared" si="5"/>
        <v>-7.051848178868781E-4</v>
      </c>
      <c r="G50" s="119">
        <v>0</v>
      </c>
      <c r="H50" s="120">
        <v>0</v>
      </c>
      <c r="I50" s="120">
        <f t="shared" si="6"/>
        <v>0</v>
      </c>
      <c r="J50" s="121">
        <f t="shared" si="7"/>
        <v>0</v>
      </c>
    </row>
    <row r="51" spans="1:10" x14ac:dyDescent="0.3">
      <c r="A51" s="6" t="s">
        <v>18</v>
      </c>
      <c r="B51" s="14" t="s">
        <v>93</v>
      </c>
      <c r="C51" s="122">
        <v>330934481.16057187</v>
      </c>
      <c r="D51" s="123">
        <v>256298085.84134081</v>
      </c>
      <c r="E51" s="123">
        <f t="shared" si="4"/>
        <v>74636395.319231063</v>
      </c>
      <c r="F51" s="124">
        <f t="shared" si="5"/>
        <v>0.29120933570075158</v>
      </c>
      <c r="G51" s="125">
        <v>1078610969.8755727</v>
      </c>
      <c r="H51" s="126">
        <v>970054429.60205662</v>
      </c>
      <c r="I51" s="126">
        <f t="shared" si="6"/>
        <v>108556540.27351606</v>
      </c>
      <c r="J51" s="127">
        <f t="shared" si="7"/>
        <v>0.11190767957015461</v>
      </c>
    </row>
    <row r="52" spans="1:10" x14ac:dyDescent="0.3">
      <c r="A52" s="6" t="s">
        <v>19</v>
      </c>
      <c r="B52" s="14" t="s">
        <v>94</v>
      </c>
      <c r="C52" s="128">
        <v>-99290648.257338822</v>
      </c>
      <c r="D52" s="129">
        <v>-14661473.84134081</v>
      </c>
      <c r="E52" s="129">
        <f t="shared" si="4"/>
        <v>-84629174.415998012</v>
      </c>
      <c r="F52" s="130">
        <f t="shared" si="5"/>
        <v>5.7722146717180634</v>
      </c>
      <c r="G52" s="131">
        <v>-127787835.32987028</v>
      </c>
      <c r="H52" s="132">
        <v>40630392</v>
      </c>
      <c r="I52" s="132">
        <f t="shared" si="6"/>
        <v>-168418227.32987028</v>
      </c>
      <c r="J52" s="133">
        <f t="shared" si="7"/>
        <v>-4.1451292749001851</v>
      </c>
    </row>
    <row r="53" spans="1:10" x14ac:dyDescent="0.3">
      <c r="A53" s="6" t="s">
        <v>20</v>
      </c>
      <c r="B53" s="14" t="s">
        <v>95</v>
      </c>
      <c r="C53" s="134">
        <v>-11433.003592051718</v>
      </c>
      <c r="D53" s="135">
        <v>0</v>
      </c>
      <c r="E53" s="135">
        <f t="shared" si="4"/>
        <v>-11433.003592051718</v>
      </c>
      <c r="F53" s="136">
        <f t="shared" si="5"/>
        <v>0</v>
      </c>
      <c r="G53" s="137">
        <v>-31188.03896237009</v>
      </c>
      <c r="H53" s="138">
        <v>0</v>
      </c>
      <c r="I53" s="138">
        <f t="shared" si="6"/>
        <v>-31188.03896237009</v>
      </c>
      <c r="J53" s="139">
        <f t="shared" si="7"/>
        <v>0</v>
      </c>
    </row>
    <row r="54" spans="1:10" x14ac:dyDescent="0.3">
      <c r="A54" s="6" t="s">
        <v>21</v>
      </c>
      <c r="B54" s="14" t="s">
        <v>96</v>
      </c>
      <c r="C54" s="21">
        <v>-139341151.85790178</v>
      </c>
      <c r="D54" s="22">
        <v>-55532345</v>
      </c>
      <c r="E54" s="22">
        <f t="shared" si="4"/>
        <v>-83808806.857901782</v>
      </c>
      <c r="F54" s="23">
        <f t="shared" si="5"/>
        <v>1.5091890475344014</v>
      </c>
      <c r="G54" s="24">
        <v>-147765613</v>
      </c>
      <c r="H54" s="25">
        <v>-147765614</v>
      </c>
      <c r="I54" s="25">
        <f t="shared" si="6"/>
        <v>1</v>
      </c>
      <c r="J54" s="26">
        <f t="shared" si="7"/>
        <v>-6.7674743326955621E-9</v>
      </c>
    </row>
    <row r="55" spans="1:10" x14ac:dyDescent="0.3">
      <c r="A55" s="6" t="s">
        <v>22</v>
      </c>
      <c r="B55" s="14" t="s">
        <v>97</v>
      </c>
      <c r="C55" s="140">
        <v>-98482</v>
      </c>
      <c r="D55" s="141">
        <v>0</v>
      </c>
      <c r="E55" s="141">
        <f t="shared" si="4"/>
        <v>-98482</v>
      </c>
      <c r="F55" s="142">
        <f t="shared" si="5"/>
        <v>0</v>
      </c>
      <c r="G55" s="143">
        <v>-98482</v>
      </c>
      <c r="H55" s="144">
        <v>0</v>
      </c>
      <c r="I55" s="144">
        <f t="shared" si="6"/>
        <v>-98482</v>
      </c>
      <c r="J55" s="145">
        <f t="shared" si="7"/>
        <v>0</v>
      </c>
    </row>
    <row r="56" spans="1:10" x14ac:dyDescent="0.3">
      <c r="A56" s="6" t="s">
        <v>23</v>
      </c>
      <c r="B56" s="14" t="s">
        <v>98</v>
      </c>
      <c r="C56" s="21">
        <v>12313801.083333334</v>
      </c>
      <c r="D56" s="22">
        <v>12313801.147188336</v>
      </c>
      <c r="E56" s="22">
        <f t="shared" si="4"/>
        <v>-6.3855001702904701E-2</v>
      </c>
      <c r="F56" s="23">
        <f t="shared" si="5"/>
        <v>-5.1856450286664729E-9</v>
      </c>
      <c r="G56" s="24">
        <v>49255204.333333336</v>
      </c>
      <c r="H56" s="25">
        <v>49255204.588753343</v>
      </c>
      <c r="I56" s="25">
        <f t="shared" si="6"/>
        <v>-0.2554200068116188</v>
      </c>
      <c r="J56" s="26">
        <f t="shared" si="7"/>
        <v>-5.1856450286664729E-9</v>
      </c>
    </row>
    <row r="57" spans="1:10" x14ac:dyDescent="0.3">
      <c r="A57" s="6" t="s">
        <v>24</v>
      </c>
      <c r="B57" s="146" t="s">
        <v>99</v>
      </c>
      <c r="C57" s="147">
        <v>-226427914.0354993</v>
      </c>
      <c r="D57" s="148">
        <v>-57880018</v>
      </c>
      <c r="E57" s="148">
        <f t="shared" si="4"/>
        <v>-168547896.0354993</v>
      </c>
      <c r="F57" s="149">
        <f t="shared" si="5"/>
        <v>2.9120221772477559</v>
      </c>
      <c r="G57" s="150">
        <v>-226427914</v>
      </c>
      <c r="H57" s="151">
        <v>-57880017</v>
      </c>
      <c r="I57" s="151">
        <f t="shared" si="6"/>
        <v>-168547897</v>
      </c>
      <c r="J57" s="152">
        <f t="shared" si="7"/>
        <v>2.9120222442229067</v>
      </c>
    </row>
    <row r="58" spans="1:10" x14ac:dyDescent="0.3">
      <c r="A58" s="6" t="s">
        <v>25</v>
      </c>
    </row>
    <row r="59" spans="1:10" x14ac:dyDescent="0.3">
      <c r="A59" s="6" t="s">
        <v>26</v>
      </c>
      <c r="B59" s="153" t="s">
        <v>100</v>
      </c>
      <c r="C59" s="154" t="s">
        <v>52</v>
      </c>
      <c r="D59" s="155" t="s">
        <v>52</v>
      </c>
      <c r="E59" s="155" t="s">
        <v>52</v>
      </c>
      <c r="F59" s="156" t="s">
        <v>52</v>
      </c>
      <c r="G59" s="157" t="s">
        <v>52</v>
      </c>
      <c r="H59" s="158" t="s">
        <v>52</v>
      </c>
      <c r="I59" s="158" t="s">
        <v>52</v>
      </c>
      <c r="J59" s="159" t="s">
        <v>52</v>
      </c>
    </row>
    <row r="60" spans="1:10" x14ac:dyDescent="0.3">
      <c r="A60" s="6" t="s">
        <v>27</v>
      </c>
      <c r="B60" s="14" t="s">
        <v>101</v>
      </c>
      <c r="C60" s="160">
        <v>-139439633.85790178</v>
      </c>
      <c r="D60" s="161">
        <v>0</v>
      </c>
      <c r="E60" s="161">
        <f t="shared" ref="E60:E69" si="8">C60 - D60</f>
        <v>-139439633.85790178</v>
      </c>
      <c r="F60" s="162">
        <f t="shared" ref="F60:F69" si="9">IF(D60 =0,0,( C60 - D60 ) / D60 )</f>
        <v>0</v>
      </c>
      <c r="G60" s="163">
        <v>0</v>
      </c>
      <c r="H60" s="164">
        <v>0</v>
      </c>
      <c r="I60" s="164">
        <f t="shared" ref="I60:I69" si="10">G60 - H60</f>
        <v>0</v>
      </c>
      <c r="J60" s="165">
        <f t="shared" ref="J60:J69" si="11">IF(H60 =0,0,( G60 - H60 ) / H60 )</f>
        <v>0</v>
      </c>
    </row>
    <row r="61" spans="1:10" x14ac:dyDescent="0.3">
      <c r="A61" s="6" t="s">
        <v>28</v>
      </c>
      <c r="B61" s="14" t="s">
        <v>102</v>
      </c>
      <c r="C61" s="166">
        <v>-226416481.03190726</v>
      </c>
      <c r="D61" s="167">
        <v>0</v>
      </c>
      <c r="E61" s="167">
        <f t="shared" si="8"/>
        <v>-226416481.03190726</v>
      </c>
      <c r="F61" s="168">
        <f t="shared" si="9"/>
        <v>0</v>
      </c>
      <c r="G61" s="169">
        <v>0</v>
      </c>
      <c r="H61" s="170">
        <v>0</v>
      </c>
      <c r="I61" s="170">
        <f t="shared" si="10"/>
        <v>0</v>
      </c>
      <c r="J61" s="171">
        <f t="shared" si="11"/>
        <v>0</v>
      </c>
    </row>
    <row r="62" spans="1:10" x14ac:dyDescent="0.3">
      <c r="A62" s="6" t="s">
        <v>30</v>
      </c>
      <c r="B62" s="14" t="s">
        <v>103</v>
      </c>
      <c r="C62" s="172">
        <v>-365856114.88980901</v>
      </c>
      <c r="D62" s="173">
        <v>0</v>
      </c>
      <c r="E62" s="173">
        <f t="shared" si="8"/>
        <v>-365856114.88980901</v>
      </c>
      <c r="F62" s="174">
        <f t="shared" si="9"/>
        <v>0</v>
      </c>
      <c r="G62" s="175">
        <v>0</v>
      </c>
      <c r="H62" s="176">
        <v>0</v>
      </c>
      <c r="I62" s="176">
        <f t="shared" si="10"/>
        <v>0</v>
      </c>
      <c r="J62" s="177">
        <f t="shared" si="11"/>
        <v>0</v>
      </c>
    </row>
    <row r="63" spans="1:10" x14ac:dyDescent="0.3">
      <c r="A63" s="6" t="s">
        <v>32</v>
      </c>
      <c r="B63" s="14" t="s">
        <v>104</v>
      </c>
      <c r="C63" s="178">
        <v>-182928057.44490451</v>
      </c>
      <c r="D63" s="179">
        <v>0</v>
      </c>
      <c r="E63" s="179">
        <f t="shared" si="8"/>
        <v>-182928057.44490451</v>
      </c>
      <c r="F63" s="180">
        <f t="shared" si="9"/>
        <v>0</v>
      </c>
      <c r="G63" s="181">
        <v>0</v>
      </c>
      <c r="H63" s="182">
        <v>0</v>
      </c>
      <c r="I63" s="182">
        <f t="shared" si="10"/>
        <v>0</v>
      </c>
      <c r="J63" s="183">
        <f t="shared" si="11"/>
        <v>0</v>
      </c>
    </row>
    <row r="64" spans="1:10" x14ac:dyDescent="0.3">
      <c r="A64" s="6" t="s">
        <v>33</v>
      </c>
      <c r="B64" s="14" t="s">
        <v>105</v>
      </c>
      <c r="C64" s="184">
        <v>6.9999999999999999E-4</v>
      </c>
      <c r="D64" s="185">
        <v>0</v>
      </c>
      <c r="E64" s="185">
        <f t="shared" si="8"/>
        <v>6.9999999999999999E-4</v>
      </c>
      <c r="F64" s="186">
        <f t="shared" si="9"/>
        <v>0</v>
      </c>
      <c r="G64" s="187">
        <v>0</v>
      </c>
      <c r="H64" s="188">
        <v>0</v>
      </c>
      <c r="I64" s="188">
        <f t="shared" si="10"/>
        <v>0</v>
      </c>
      <c r="J64" s="189">
        <f t="shared" si="11"/>
        <v>0</v>
      </c>
    </row>
    <row r="65" spans="1:10" x14ac:dyDescent="0.3">
      <c r="A65" s="6" t="s">
        <v>35</v>
      </c>
      <c r="B65" s="14" t="s">
        <v>106</v>
      </c>
      <c r="C65" s="190">
        <v>8.0000000000000004E-4</v>
      </c>
      <c r="D65" s="191">
        <v>0</v>
      </c>
      <c r="E65" s="191">
        <f t="shared" si="8"/>
        <v>8.0000000000000004E-4</v>
      </c>
      <c r="F65" s="192">
        <f t="shared" si="9"/>
        <v>0</v>
      </c>
      <c r="G65" s="193">
        <v>0</v>
      </c>
      <c r="H65" s="194">
        <v>0</v>
      </c>
      <c r="I65" s="194">
        <f t="shared" si="10"/>
        <v>0</v>
      </c>
      <c r="J65" s="195">
        <f t="shared" si="11"/>
        <v>0</v>
      </c>
    </row>
    <row r="66" spans="1:10" x14ac:dyDescent="0.3">
      <c r="A66" s="6" t="s">
        <v>36</v>
      </c>
      <c r="B66" s="14" t="s">
        <v>107</v>
      </c>
      <c r="C66" s="196">
        <v>1.5E-3</v>
      </c>
      <c r="D66" s="197">
        <v>0</v>
      </c>
      <c r="E66" s="197">
        <f t="shared" si="8"/>
        <v>1.5E-3</v>
      </c>
      <c r="F66" s="198">
        <f t="shared" si="9"/>
        <v>0</v>
      </c>
      <c r="G66" s="199">
        <v>0</v>
      </c>
      <c r="H66" s="200">
        <v>0</v>
      </c>
      <c r="I66" s="200">
        <f t="shared" si="10"/>
        <v>0</v>
      </c>
      <c r="J66" s="201">
        <f t="shared" si="11"/>
        <v>0</v>
      </c>
    </row>
    <row r="67" spans="1:10" x14ac:dyDescent="0.3">
      <c r="A67" s="6" t="s">
        <v>37</v>
      </c>
      <c r="B67" s="14" t="s">
        <v>108</v>
      </c>
      <c r="C67" s="202">
        <v>7.5000000000000002E-4</v>
      </c>
      <c r="D67" s="203">
        <v>0</v>
      </c>
      <c r="E67" s="203">
        <f t="shared" si="8"/>
        <v>7.5000000000000002E-4</v>
      </c>
      <c r="F67" s="204">
        <f t="shared" si="9"/>
        <v>0</v>
      </c>
      <c r="G67" s="205">
        <v>0</v>
      </c>
      <c r="H67" s="206">
        <v>0</v>
      </c>
      <c r="I67" s="206">
        <f t="shared" si="10"/>
        <v>0</v>
      </c>
      <c r="J67" s="207">
        <f t="shared" si="11"/>
        <v>0</v>
      </c>
    </row>
    <row r="68" spans="1:10" x14ac:dyDescent="0.3">
      <c r="A68" s="6" t="s">
        <v>38</v>
      </c>
      <c r="B68" s="14" t="s">
        <v>109</v>
      </c>
      <c r="C68" s="208">
        <v>6.2500000000000001E-5</v>
      </c>
      <c r="D68" s="209">
        <v>0</v>
      </c>
      <c r="E68" s="209">
        <f t="shared" si="8"/>
        <v>6.2500000000000001E-5</v>
      </c>
      <c r="F68" s="210">
        <f t="shared" si="9"/>
        <v>0</v>
      </c>
      <c r="G68" s="211">
        <v>0</v>
      </c>
      <c r="H68" s="212">
        <v>0</v>
      </c>
      <c r="I68" s="212">
        <f t="shared" si="10"/>
        <v>0</v>
      </c>
      <c r="J68" s="213">
        <f t="shared" si="11"/>
        <v>0</v>
      </c>
    </row>
    <row r="69" spans="1:10" x14ac:dyDescent="0.3">
      <c r="A69" s="6" t="s">
        <v>39</v>
      </c>
      <c r="B69" s="214" t="s">
        <v>110</v>
      </c>
      <c r="C69" s="215">
        <v>-11433.003592051718</v>
      </c>
      <c r="D69" s="216">
        <v>0</v>
      </c>
      <c r="E69" s="216">
        <f t="shared" si="8"/>
        <v>-11433.003592051718</v>
      </c>
      <c r="F69" s="217">
        <f t="shared" si="9"/>
        <v>0</v>
      </c>
      <c r="G69" s="218">
        <v>0</v>
      </c>
      <c r="H69" s="219">
        <v>0</v>
      </c>
      <c r="I69" s="219">
        <f t="shared" si="10"/>
        <v>0</v>
      </c>
      <c r="J69" s="220">
        <f t="shared" si="11"/>
        <v>0</v>
      </c>
    </row>
    <row r="70" spans="1:10" x14ac:dyDescent="0.3">
      <c r="A70" s="6" t="s">
        <v>40</v>
      </c>
      <c r="B70" s="221" t="s">
        <v>52</v>
      </c>
    </row>
    <row r="71" spans="1:10" x14ac:dyDescent="0.3">
      <c r="A71" s="6" t="s">
        <v>41</v>
      </c>
      <c r="B71" s="221" t="s">
        <v>111</v>
      </c>
    </row>
    <row r="72" spans="1:10" x14ac:dyDescent="0.3">
      <c r="A72" s="6" t="s">
        <v>42</v>
      </c>
      <c r="B72" s="221" t="s">
        <v>112</v>
      </c>
    </row>
    <row r="73" spans="1:10" x14ac:dyDescent="0.3">
      <c r="A73" s="6" t="s">
        <v>43</v>
      </c>
      <c r="B73" s="221" t="s">
        <v>113</v>
      </c>
    </row>
    <row r="74" spans="1:10" x14ac:dyDescent="0.3">
      <c r="A74" s="6" t="s">
        <v>44</v>
      </c>
      <c r="B74" s="221" t="s">
        <v>54</v>
      </c>
    </row>
    <row r="75" spans="1:10" x14ac:dyDescent="0.3">
      <c r="A75" s="6" t="s">
        <v>45</v>
      </c>
      <c r="B75" s="221" t="s">
        <v>55</v>
      </c>
    </row>
    <row r="76" spans="1:10" x14ac:dyDescent="0.3">
      <c r="A76" s="6" t="s">
        <v>46</v>
      </c>
      <c r="B76" s="221" t="s">
        <v>56</v>
      </c>
    </row>
    <row r="77" spans="1:10" x14ac:dyDescent="0.3">
      <c r="A77" s="6" t="s">
        <v>47</v>
      </c>
      <c r="B77" s="222" t="s">
        <v>52</v>
      </c>
    </row>
    <row r="78" spans="1:10" x14ac:dyDescent="0.3">
      <c r="A78" s="6" t="s">
        <v>48</v>
      </c>
      <c r="B78" s="222" t="s">
        <v>114</v>
      </c>
    </row>
    <row r="79" spans="1:10" x14ac:dyDescent="0.3">
      <c r="A79" s="6" t="s">
        <v>49</v>
      </c>
    </row>
    <row r="80" spans="1:10" x14ac:dyDescent="0.3">
      <c r="A80" s="6" t="s">
        <v>50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3" customFormat="1" x14ac:dyDescent="0.3">
      <c r="B1" s="393" t="s">
        <v>196</v>
      </c>
    </row>
    <row r="2" spans="1:13" s="393" customFormat="1" x14ac:dyDescent="0.3">
      <c r="B2" s="393" t="s">
        <v>195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49" t="s">
        <v>115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350" t="s">
        <v>0</v>
      </c>
      <c r="C6" s="350" t="s">
        <v>1</v>
      </c>
      <c r="D6" s="350" t="s">
        <v>2</v>
      </c>
      <c r="E6" s="350" t="s">
        <v>3</v>
      </c>
      <c r="F6" s="350" t="s">
        <v>4</v>
      </c>
      <c r="G6" s="350" t="s">
        <v>5</v>
      </c>
      <c r="H6" s="350" t="s">
        <v>6</v>
      </c>
      <c r="I6" s="350" t="s">
        <v>7</v>
      </c>
      <c r="J6" s="350" t="s">
        <v>8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351" t="s">
        <v>9</v>
      </c>
      <c r="B8" s="351" t="s">
        <v>116</v>
      </c>
      <c r="C8" s="351" t="s">
        <v>117</v>
      </c>
      <c r="D8" s="351" t="s">
        <v>118</v>
      </c>
      <c r="E8" s="351" t="s">
        <v>119</v>
      </c>
      <c r="F8" s="351" t="s">
        <v>120</v>
      </c>
      <c r="G8" s="351" t="s">
        <v>121</v>
      </c>
      <c r="H8" s="351" t="s">
        <v>122</v>
      </c>
      <c r="I8" s="351" t="s">
        <v>123</v>
      </c>
      <c r="J8" s="351" t="s">
        <v>124</v>
      </c>
    </row>
    <row r="9" spans="1:13" x14ac:dyDescent="0.3">
      <c r="A9" s="352" t="s">
        <v>12</v>
      </c>
      <c r="B9" s="353" t="s">
        <v>11</v>
      </c>
      <c r="C9" s="354"/>
      <c r="D9" s="355"/>
      <c r="E9" s="356"/>
      <c r="F9" s="357"/>
      <c r="G9" s="358"/>
      <c r="H9" s="359"/>
      <c r="I9" s="359"/>
      <c r="J9" s="359"/>
    </row>
    <row r="10" spans="1:13" x14ac:dyDescent="0.3">
      <c r="A10" s="352" t="s">
        <v>13</v>
      </c>
      <c r="B10" s="360" t="s">
        <v>125</v>
      </c>
      <c r="C10" s="361"/>
      <c r="D10" s="362"/>
      <c r="E10" s="363"/>
      <c r="F10" s="364"/>
      <c r="G10" s="365"/>
      <c r="H10" s="359"/>
      <c r="I10" s="359"/>
      <c r="J10" s="359"/>
    </row>
    <row r="11" spans="1:13" x14ac:dyDescent="0.3">
      <c r="A11" s="352" t="s">
        <v>15</v>
      </c>
      <c r="B11" s="366" t="s">
        <v>126</v>
      </c>
      <c r="C11" s="367" t="s">
        <v>127</v>
      </c>
      <c r="D11" s="368">
        <v>185000</v>
      </c>
      <c r="E11" s="369">
        <v>185000</v>
      </c>
      <c r="F11" s="370">
        <f>IF(( E11 * 1000 ) =0,0,( H11 * 100 ) / ( E11 * 1000 ) )</f>
        <v>4.120810810810811</v>
      </c>
      <c r="G11" s="371">
        <f>IF(( E11 * 1000 ) =0,0,( I11 * 100 ) / ( E11 * 1000 ) )</f>
        <v>5.0424324324324328</v>
      </c>
      <c r="H11" s="359">
        <v>7623500</v>
      </c>
      <c r="I11" s="359">
        <v>9328500</v>
      </c>
      <c r="J11" s="359">
        <v>1193750</v>
      </c>
    </row>
    <row r="12" spans="1:13" x14ac:dyDescent="0.3">
      <c r="A12" s="352" t="s">
        <v>16</v>
      </c>
      <c r="B12" s="366" t="s">
        <v>128</v>
      </c>
      <c r="C12" s="367" t="s">
        <v>127</v>
      </c>
      <c r="D12" s="368">
        <v>51289.147348863597</v>
      </c>
      <c r="E12" s="369">
        <v>51289.147348863597</v>
      </c>
      <c r="F12" s="370">
        <f>IF(( E12 * 1000 ) =0,0,( H12 * 100 ) / ( E12 * 1000 ) )</f>
        <v>0.69590400000000063</v>
      </c>
      <c r="G12" s="371">
        <f>IF(( E12 * 1000 ) =0,0,( I12 * 100 ) / ( E12 * 1000 ) )</f>
        <v>0.69590400000000063</v>
      </c>
      <c r="H12" s="359">
        <v>356923.22796663601</v>
      </c>
      <c r="I12" s="359">
        <v>356923.22796663601</v>
      </c>
      <c r="J12" s="359">
        <v>0</v>
      </c>
    </row>
    <row r="13" spans="1:13" x14ac:dyDescent="0.3">
      <c r="A13" s="352" t="s">
        <v>17</v>
      </c>
      <c r="B13" s="372" t="s">
        <v>129</v>
      </c>
      <c r="C13" s="373"/>
      <c r="D13" s="374">
        <v>236289.1473488636</v>
      </c>
      <c r="E13" s="375">
        <v>236289.1473488636</v>
      </c>
      <c r="F13" s="376">
        <f>IF(( E13 * 1000 ) =0,0,( H13 * 100 ) / ( E13 * 1000 ) )</f>
        <v>3.377397276813618</v>
      </c>
      <c r="G13" s="377">
        <f>IF(( E13 * 1000 ) =0,0,( I13 * 100 ) / ( E13 * 1000 ) )</f>
        <v>4.0989708315578364</v>
      </c>
      <c r="H13" s="378">
        <v>7980423.2279666364</v>
      </c>
      <c r="I13" s="378">
        <v>9685423.2279666364</v>
      </c>
      <c r="J13" s="378">
        <v>1193750</v>
      </c>
    </row>
    <row r="14" spans="1:13" x14ac:dyDescent="0.3">
      <c r="A14" s="352" t="s">
        <v>18</v>
      </c>
    </row>
    <row r="15" spans="1:13" x14ac:dyDescent="0.3">
      <c r="A15" s="352" t="s">
        <v>19</v>
      </c>
      <c r="B15" s="379" t="s">
        <v>130</v>
      </c>
      <c r="C15" s="380"/>
      <c r="D15" s="381">
        <v>236289.1473488636</v>
      </c>
      <c r="E15" s="382">
        <v>236289.1473488636</v>
      </c>
      <c r="F15" s="383">
        <f>IF(( E15 * 1000 ) =0,0,( H15 * 100 ) / ( E15 * 1000 ) )</f>
        <v>3.377397276813618</v>
      </c>
      <c r="G15" s="384">
        <f>IF(( E15 * 1000 ) =0,0,( I15 * 100 ) / ( E15 * 1000 ) )</f>
        <v>4.0989708315578364</v>
      </c>
      <c r="H15" s="385">
        <v>7980423.2279666364</v>
      </c>
      <c r="I15" s="385">
        <v>9685423.2279666364</v>
      </c>
      <c r="J15" s="385">
        <v>1193750</v>
      </c>
    </row>
    <row r="16" spans="1:13" x14ac:dyDescent="0.3">
      <c r="A16" s="352" t="s">
        <v>20</v>
      </c>
    </row>
    <row r="17" spans="1:10" x14ac:dyDescent="0.3">
      <c r="A17" s="352" t="s">
        <v>21</v>
      </c>
      <c r="B17" s="386" t="s">
        <v>10</v>
      </c>
      <c r="C17" s="354"/>
      <c r="D17" s="355"/>
      <c r="E17" s="356"/>
      <c r="F17" s="357"/>
      <c r="G17" s="358"/>
      <c r="H17" s="359"/>
      <c r="I17" s="359"/>
      <c r="J17" s="359"/>
    </row>
    <row r="18" spans="1:10" x14ac:dyDescent="0.3">
      <c r="A18" s="352" t="s">
        <v>22</v>
      </c>
      <c r="B18" s="387" t="s">
        <v>131</v>
      </c>
      <c r="C18" s="361"/>
      <c r="D18" s="362"/>
      <c r="E18" s="363"/>
      <c r="F18" s="364"/>
      <c r="G18" s="365"/>
      <c r="H18" s="359"/>
      <c r="I18" s="359"/>
      <c r="J18" s="359"/>
    </row>
    <row r="19" spans="1:10" x14ac:dyDescent="0.3">
      <c r="A19" s="352" t="s">
        <v>23</v>
      </c>
      <c r="B19" s="388" t="s">
        <v>132</v>
      </c>
      <c r="C19" s="367" t="s">
        <v>133</v>
      </c>
      <c r="D19" s="368">
        <v>31703</v>
      </c>
      <c r="E19" s="369">
        <v>31703</v>
      </c>
      <c r="F19" s="370">
        <f>IF(( E19 * 1000 ) =0,0,( H19 * 100 ) / ( E19 * 1000 ) )</f>
        <v>0.7823739078320664</v>
      </c>
      <c r="G19" s="371">
        <f>IF(( E19 * 1000 ) =0,0,( I19 * 100 ) / ( E19 * 1000 ) )</f>
        <v>0.7823739078320664</v>
      </c>
      <c r="H19" s="359">
        <v>248036</v>
      </c>
      <c r="I19" s="359">
        <v>248036</v>
      </c>
      <c r="J19" s="359">
        <v>0</v>
      </c>
    </row>
    <row r="20" spans="1:10" x14ac:dyDescent="0.3">
      <c r="A20" s="352" t="s">
        <v>24</v>
      </c>
      <c r="B20" s="388" t="s">
        <v>134</v>
      </c>
      <c r="C20" s="367" t="s">
        <v>133</v>
      </c>
      <c r="D20" s="368">
        <v>21922</v>
      </c>
      <c r="E20" s="369">
        <v>21922</v>
      </c>
      <c r="F20" s="370">
        <f>IF(( E20 * 1000 ) =0,0,( H20 * 100 ) / ( E20 * 1000 ) )</f>
        <v>0.78272967794909221</v>
      </c>
      <c r="G20" s="371">
        <f>IF(( E20 * 1000 ) =0,0,( I20 * 100 ) / ( E20 * 1000 ) )</f>
        <v>0.78272967794909221</v>
      </c>
      <c r="H20" s="359">
        <v>171590</v>
      </c>
      <c r="I20" s="359">
        <v>171590</v>
      </c>
      <c r="J20" s="359">
        <v>0</v>
      </c>
    </row>
    <row r="21" spans="1:10" x14ac:dyDescent="0.3">
      <c r="A21" s="352" t="s">
        <v>25</v>
      </c>
      <c r="B21" s="389" t="s">
        <v>135</v>
      </c>
      <c r="C21" s="373"/>
      <c r="D21" s="374">
        <v>53625</v>
      </c>
      <c r="E21" s="375">
        <v>53625</v>
      </c>
      <c r="F21" s="376">
        <f>IF(( E21 * 1000 ) =0,0,( H21 * 100 ) / ( E21 * 1000 ) )</f>
        <v>0.78251934731934736</v>
      </c>
      <c r="G21" s="377">
        <f>IF(( E21 * 1000 ) =0,0,( I21 * 100 ) / ( E21 * 1000 ) )</f>
        <v>0.78251934731934736</v>
      </c>
      <c r="H21" s="378">
        <v>419626</v>
      </c>
      <c r="I21" s="378">
        <v>419626</v>
      </c>
      <c r="J21" s="378">
        <v>0</v>
      </c>
    </row>
    <row r="22" spans="1:10" x14ac:dyDescent="0.3">
      <c r="A22" s="352" t="s">
        <v>26</v>
      </c>
    </row>
    <row r="23" spans="1:10" x14ac:dyDescent="0.3">
      <c r="A23" s="352" t="s">
        <v>27</v>
      </c>
      <c r="B23" s="387" t="s">
        <v>136</v>
      </c>
      <c r="C23" s="361"/>
      <c r="D23" s="362"/>
      <c r="E23" s="363"/>
      <c r="F23" s="364"/>
      <c r="G23" s="365"/>
      <c r="H23" s="359"/>
      <c r="I23" s="359"/>
      <c r="J23" s="359"/>
    </row>
    <row r="24" spans="1:10" x14ac:dyDescent="0.3">
      <c r="A24" s="352" t="s">
        <v>28</v>
      </c>
      <c r="B24" s="388" t="s">
        <v>137</v>
      </c>
      <c r="C24" s="367" t="s">
        <v>127</v>
      </c>
      <c r="D24" s="368">
        <v>-2104</v>
      </c>
      <c r="E24" s="369">
        <v>-2104</v>
      </c>
      <c r="F24" s="370">
        <f t="shared" ref="F24:F42" si="0">IF(( E24 * 1000 ) =0,0,( H24 * 100 ) / ( E24 * 1000 ) )</f>
        <v>2.8702980038022812</v>
      </c>
      <c r="G24" s="371">
        <f t="shared" ref="G24:G42" si="1">IF(( E24 * 1000 ) =0,0,( I24 * 100 ) / ( E24 * 1000 ) )</f>
        <v>4.0976711026615966</v>
      </c>
      <c r="H24" s="359">
        <v>-60391.07</v>
      </c>
      <c r="I24" s="359">
        <v>-86215</v>
      </c>
      <c r="J24" s="359">
        <v>-27312.850000000006</v>
      </c>
    </row>
    <row r="25" spans="1:10" x14ac:dyDescent="0.3">
      <c r="A25" s="352" t="s">
        <v>30</v>
      </c>
      <c r="B25" s="388" t="s">
        <v>138</v>
      </c>
      <c r="C25" s="367" t="s">
        <v>127</v>
      </c>
      <c r="D25" s="368">
        <v>1136</v>
      </c>
      <c r="E25" s="369">
        <v>1136</v>
      </c>
      <c r="F25" s="370">
        <f t="shared" si="0"/>
        <v>2.9511109154929582</v>
      </c>
      <c r="G25" s="371">
        <f t="shared" si="1"/>
        <v>3.9691021126760564</v>
      </c>
      <c r="H25" s="359">
        <v>33524.620000000003</v>
      </c>
      <c r="I25" s="359">
        <v>45089</v>
      </c>
      <c r="J25" s="359">
        <v>3744.319999999997</v>
      </c>
    </row>
    <row r="26" spans="1:10" x14ac:dyDescent="0.3">
      <c r="A26" s="352" t="s">
        <v>32</v>
      </c>
      <c r="B26" s="388" t="s">
        <v>139</v>
      </c>
      <c r="C26" s="367" t="s">
        <v>127</v>
      </c>
      <c r="D26" s="368">
        <v>8249</v>
      </c>
      <c r="E26" s="369">
        <v>8249</v>
      </c>
      <c r="F26" s="370">
        <f t="shared" si="0"/>
        <v>3.0720264274457509</v>
      </c>
      <c r="G26" s="371">
        <f t="shared" si="1"/>
        <v>4.1171535943750754</v>
      </c>
      <c r="H26" s="359">
        <v>253411.46</v>
      </c>
      <c r="I26" s="359">
        <v>339624</v>
      </c>
      <c r="J26" s="359">
        <v>50971.48000000001</v>
      </c>
    </row>
    <row r="27" spans="1:10" x14ac:dyDescent="0.3">
      <c r="A27" s="352" t="s">
        <v>33</v>
      </c>
      <c r="B27" s="388" t="s">
        <v>140</v>
      </c>
      <c r="C27" s="367" t="s">
        <v>127</v>
      </c>
      <c r="D27" s="368">
        <v>11881</v>
      </c>
      <c r="E27" s="369">
        <v>11881</v>
      </c>
      <c r="F27" s="370">
        <f t="shared" si="0"/>
        <v>2.9421410655668714</v>
      </c>
      <c r="G27" s="371">
        <f t="shared" si="1"/>
        <v>3.8076172039390626</v>
      </c>
      <c r="H27" s="359">
        <v>349555.78</v>
      </c>
      <c r="I27" s="359">
        <v>452383</v>
      </c>
      <c r="J27" s="359">
        <v>85429.38999999997</v>
      </c>
    </row>
    <row r="28" spans="1:10" x14ac:dyDescent="0.3">
      <c r="A28" s="352" t="s">
        <v>35</v>
      </c>
      <c r="B28" s="388" t="s">
        <v>141</v>
      </c>
      <c r="C28" s="367" t="s">
        <v>127</v>
      </c>
      <c r="D28" s="368">
        <v>2642</v>
      </c>
      <c r="E28" s="369">
        <v>2642</v>
      </c>
      <c r="F28" s="370">
        <f t="shared" si="0"/>
        <v>3.2648807721423165</v>
      </c>
      <c r="G28" s="371">
        <f t="shared" si="1"/>
        <v>4.5449659348978049</v>
      </c>
      <c r="H28" s="359">
        <v>86258.15</v>
      </c>
      <c r="I28" s="359">
        <v>120078</v>
      </c>
      <c r="J28" s="359">
        <v>26526.559999999998</v>
      </c>
    </row>
    <row r="29" spans="1:10" x14ac:dyDescent="0.3">
      <c r="A29" s="352" t="s">
        <v>36</v>
      </c>
      <c r="B29" s="388" t="s">
        <v>142</v>
      </c>
      <c r="C29" s="367" t="s">
        <v>127</v>
      </c>
      <c r="D29" s="368">
        <v>6988</v>
      </c>
      <c r="E29" s="369">
        <v>6988</v>
      </c>
      <c r="F29" s="370">
        <f t="shared" si="0"/>
        <v>3.0403039496279338</v>
      </c>
      <c r="G29" s="371">
        <f t="shared" si="1"/>
        <v>4.1556096164854033</v>
      </c>
      <c r="H29" s="359">
        <v>212456.44</v>
      </c>
      <c r="I29" s="359">
        <v>290394</v>
      </c>
      <c r="J29" s="359">
        <v>60078.909999999996</v>
      </c>
    </row>
    <row r="30" spans="1:10" x14ac:dyDescent="0.3">
      <c r="A30" s="352" t="s">
        <v>37</v>
      </c>
      <c r="B30" s="388" t="s">
        <v>143</v>
      </c>
      <c r="C30" s="367" t="s">
        <v>127</v>
      </c>
      <c r="D30" s="368">
        <v>8406</v>
      </c>
      <c r="E30" s="369">
        <v>8406</v>
      </c>
      <c r="F30" s="370">
        <f t="shared" si="0"/>
        <v>2.9087583868665239</v>
      </c>
      <c r="G30" s="371">
        <f t="shared" si="1"/>
        <v>3.9905305733999525</v>
      </c>
      <c r="H30" s="359">
        <v>244510.23</v>
      </c>
      <c r="I30" s="359">
        <v>335444</v>
      </c>
      <c r="J30" s="359">
        <v>83929.93</v>
      </c>
    </row>
    <row r="31" spans="1:10" x14ac:dyDescent="0.3">
      <c r="A31" s="352" t="s">
        <v>38</v>
      </c>
      <c r="B31" s="388" t="s">
        <v>144</v>
      </c>
      <c r="C31" s="367" t="s">
        <v>145</v>
      </c>
      <c r="D31" s="368">
        <v>110</v>
      </c>
      <c r="E31" s="369">
        <v>110</v>
      </c>
      <c r="F31" s="370">
        <f t="shared" si="0"/>
        <v>16.054000000000002</v>
      </c>
      <c r="G31" s="371">
        <f t="shared" si="1"/>
        <v>18.763090909090913</v>
      </c>
      <c r="H31" s="359">
        <v>17659.400000000001</v>
      </c>
      <c r="I31" s="359">
        <v>20639.400000000001</v>
      </c>
      <c r="J31" s="359">
        <v>0</v>
      </c>
    </row>
    <row r="32" spans="1:10" x14ac:dyDescent="0.3">
      <c r="A32" s="352" t="s">
        <v>39</v>
      </c>
      <c r="B32" s="388" t="s">
        <v>146</v>
      </c>
      <c r="C32" s="367" t="s">
        <v>127</v>
      </c>
      <c r="D32" s="368">
        <v>2820</v>
      </c>
      <c r="E32" s="369">
        <v>2820</v>
      </c>
      <c r="F32" s="370">
        <f t="shared" si="0"/>
        <v>3.1455734042553192</v>
      </c>
      <c r="G32" s="371">
        <f t="shared" si="1"/>
        <v>4.1536170212765962</v>
      </c>
      <c r="H32" s="359">
        <v>88705.17</v>
      </c>
      <c r="I32" s="359">
        <v>117132</v>
      </c>
      <c r="J32" s="359">
        <v>28426.83</v>
      </c>
    </row>
    <row r="33" spans="1:13" x14ac:dyDescent="0.3">
      <c r="A33" s="352" t="s">
        <v>40</v>
      </c>
      <c r="B33" s="388" t="s">
        <v>147</v>
      </c>
      <c r="C33" s="367" t="s">
        <v>127</v>
      </c>
      <c r="D33" s="368">
        <v>2828</v>
      </c>
      <c r="E33" s="369">
        <v>2828</v>
      </c>
      <c r="F33" s="370">
        <f t="shared" si="0"/>
        <v>3.0224370579915134</v>
      </c>
      <c r="G33" s="371">
        <f t="shared" si="1"/>
        <v>3.9836987270155588</v>
      </c>
      <c r="H33" s="359">
        <v>85474.52</v>
      </c>
      <c r="I33" s="359">
        <v>112659</v>
      </c>
      <c r="J33" s="359">
        <v>13871.079999999996</v>
      </c>
    </row>
    <row r="34" spans="1:13" x14ac:dyDescent="0.3">
      <c r="A34" s="352" t="s">
        <v>41</v>
      </c>
      <c r="B34" s="388" t="s">
        <v>148</v>
      </c>
      <c r="C34" s="367" t="s">
        <v>127</v>
      </c>
      <c r="D34" s="368">
        <v>6500</v>
      </c>
      <c r="E34" s="369">
        <v>6500</v>
      </c>
      <c r="F34" s="370">
        <f t="shared" si="0"/>
        <v>3.2419101538461539</v>
      </c>
      <c r="G34" s="371">
        <f t="shared" si="1"/>
        <v>4.5392307692307696</v>
      </c>
      <c r="H34" s="359">
        <v>210724.16</v>
      </c>
      <c r="I34" s="359">
        <v>295050</v>
      </c>
      <c r="J34" s="359">
        <v>72086.459999999992</v>
      </c>
    </row>
    <row r="35" spans="1:13" x14ac:dyDescent="0.3">
      <c r="A35" s="352" t="s">
        <v>42</v>
      </c>
      <c r="B35" s="388" t="s">
        <v>149</v>
      </c>
      <c r="C35" s="367" t="s">
        <v>127</v>
      </c>
      <c r="D35" s="368">
        <v>1788</v>
      </c>
      <c r="E35" s="369">
        <v>1788</v>
      </c>
      <c r="F35" s="370">
        <f t="shared" si="0"/>
        <v>2.971010067114094</v>
      </c>
      <c r="G35" s="371">
        <f t="shared" si="1"/>
        <v>4.6413310961968683</v>
      </c>
      <c r="H35" s="359">
        <v>53121.66</v>
      </c>
      <c r="I35" s="359">
        <v>82987</v>
      </c>
      <c r="J35" s="359">
        <v>17385.149999999994</v>
      </c>
    </row>
    <row r="36" spans="1:13" x14ac:dyDescent="0.3">
      <c r="A36" s="352" t="s">
        <v>43</v>
      </c>
      <c r="B36" s="388" t="s">
        <v>150</v>
      </c>
      <c r="C36" s="367" t="s">
        <v>127</v>
      </c>
      <c r="D36" s="368">
        <v>4800</v>
      </c>
      <c r="E36" s="369">
        <v>4800</v>
      </c>
      <c r="F36" s="370">
        <f t="shared" si="0"/>
        <v>3.1559756249999995</v>
      </c>
      <c r="G36" s="371">
        <f t="shared" si="1"/>
        <v>4.0016666666666669</v>
      </c>
      <c r="H36" s="359">
        <v>151486.82999999999</v>
      </c>
      <c r="I36" s="359">
        <v>192080</v>
      </c>
      <c r="J36" s="359">
        <v>39881.670000000013</v>
      </c>
    </row>
    <row r="37" spans="1:13" x14ac:dyDescent="0.3">
      <c r="A37" s="352" t="s">
        <v>44</v>
      </c>
      <c r="B37" s="388" t="s">
        <v>151</v>
      </c>
      <c r="C37" s="367" t="s">
        <v>127</v>
      </c>
      <c r="D37" s="368">
        <v>5485</v>
      </c>
      <c r="E37" s="369">
        <v>5485</v>
      </c>
      <c r="F37" s="370">
        <f t="shared" si="0"/>
        <v>2.9253947128532363</v>
      </c>
      <c r="G37" s="371">
        <f t="shared" si="1"/>
        <v>3.8998176845943484</v>
      </c>
      <c r="H37" s="359">
        <v>160457.9</v>
      </c>
      <c r="I37" s="359">
        <v>213905</v>
      </c>
      <c r="J37" s="359">
        <v>53447.100000000006</v>
      </c>
    </row>
    <row r="38" spans="1:13" x14ac:dyDescent="0.3">
      <c r="A38" s="352" t="s">
        <v>45</v>
      </c>
      <c r="B38" s="388" t="s">
        <v>152</v>
      </c>
      <c r="C38" s="367" t="s">
        <v>127</v>
      </c>
      <c r="D38" s="368">
        <v>1025</v>
      </c>
      <c r="E38" s="369">
        <v>1025</v>
      </c>
      <c r="F38" s="370">
        <f t="shared" si="0"/>
        <v>3.3517619512195127</v>
      </c>
      <c r="G38" s="371">
        <f t="shared" si="1"/>
        <v>4.8761951219512198</v>
      </c>
      <c r="H38" s="359">
        <v>34355.560000000005</v>
      </c>
      <c r="I38" s="359">
        <v>49981</v>
      </c>
      <c r="J38" s="359">
        <v>4393.119999999999</v>
      </c>
    </row>
    <row r="39" spans="1:13" x14ac:dyDescent="0.3">
      <c r="A39" s="352" t="s">
        <v>46</v>
      </c>
      <c r="B39" s="388" t="s">
        <v>153</v>
      </c>
      <c r="C39" s="367" t="s">
        <v>127</v>
      </c>
      <c r="D39" s="368">
        <v>16527</v>
      </c>
      <c r="E39" s="369">
        <v>16527</v>
      </c>
      <c r="F39" s="370">
        <f t="shared" si="0"/>
        <v>3.0867565196345375</v>
      </c>
      <c r="G39" s="371">
        <f t="shared" si="1"/>
        <v>4.0270466509348335</v>
      </c>
      <c r="H39" s="359">
        <v>510148.25</v>
      </c>
      <c r="I39" s="359">
        <v>665550</v>
      </c>
      <c r="J39" s="359">
        <v>154183.93</v>
      </c>
    </row>
    <row r="40" spans="1:13" x14ac:dyDescent="0.3">
      <c r="A40" s="352" t="s">
        <v>47</v>
      </c>
      <c r="B40" s="388" t="s">
        <v>154</v>
      </c>
      <c r="C40" s="367" t="s">
        <v>127</v>
      </c>
      <c r="D40" s="368">
        <v>728</v>
      </c>
      <c r="E40" s="369">
        <v>728</v>
      </c>
      <c r="F40" s="370">
        <f t="shared" si="0"/>
        <v>3.0893804945054946</v>
      </c>
      <c r="G40" s="371">
        <f t="shared" si="1"/>
        <v>5.1994505494505496</v>
      </c>
      <c r="H40" s="359">
        <v>22490.69</v>
      </c>
      <c r="I40" s="359">
        <v>37852</v>
      </c>
      <c r="J40" s="359">
        <v>10705.760000000002</v>
      </c>
    </row>
    <row r="41" spans="1:13" x14ac:dyDescent="0.3">
      <c r="A41" s="352" t="s">
        <v>48</v>
      </c>
      <c r="B41" s="388" t="s">
        <v>155</v>
      </c>
      <c r="C41" s="367" t="s">
        <v>127</v>
      </c>
      <c r="D41" s="368">
        <v>6250</v>
      </c>
      <c r="E41" s="369">
        <v>6250</v>
      </c>
      <c r="F41" s="370">
        <f t="shared" si="0"/>
        <v>3.1444484799999999</v>
      </c>
      <c r="G41" s="371">
        <f t="shared" si="1"/>
        <v>4.2148000000000003</v>
      </c>
      <c r="H41" s="359">
        <v>196528.03</v>
      </c>
      <c r="I41" s="359">
        <v>263425</v>
      </c>
      <c r="J41" s="359">
        <v>28888.130000000005</v>
      </c>
    </row>
    <row r="42" spans="1:13" x14ac:dyDescent="0.3">
      <c r="A42" s="352" t="s">
        <v>49</v>
      </c>
      <c r="B42" s="389" t="s">
        <v>156</v>
      </c>
      <c r="C42" s="373"/>
      <c r="D42" s="374">
        <v>86059</v>
      </c>
      <c r="E42" s="375">
        <v>86059</v>
      </c>
      <c r="F42" s="376">
        <f t="shared" si="0"/>
        <v>3.079837994863988</v>
      </c>
      <c r="G42" s="377">
        <f t="shared" si="1"/>
        <v>4.1228196934661101</v>
      </c>
      <c r="H42" s="378">
        <v>2650477.7799999993</v>
      </c>
      <c r="I42" s="378">
        <v>3548057.4</v>
      </c>
      <c r="J42" s="378">
        <v>706636.97000000009</v>
      </c>
    </row>
    <row r="43" spans="1:13" x14ac:dyDescent="0.3">
      <c r="A43" s="352" t="s">
        <v>50</v>
      </c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352" t="s">
        <v>12</v>
      </c>
      <c r="B45" s="387" t="s">
        <v>157</v>
      </c>
      <c r="C45" s="361"/>
      <c r="D45" s="362"/>
      <c r="E45" s="363"/>
      <c r="F45" s="364"/>
      <c r="G45" s="365"/>
      <c r="H45" s="359"/>
      <c r="I45" s="359"/>
      <c r="J45" s="359"/>
    </row>
    <row r="46" spans="1:13" x14ac:dyDescent="0.3">
      <c r="A46" s="352" t="s">
        <v>13</v>
      </c>
      <c r="B46" s="388" t="s">
        <v>158</v>
      </c>
      <c r="C46" s="367" t="s">
        <v>157</v>
      </c>
      <c r="D46" s="368">
        <v>180</v>
      </c>
      <c r="E46" s="369">
        <v>180</v>
      </c>
      <c r="F46" s="370">
        <f t="shared" ref="F46:F51" si="2">IF(( E46 * 1000 ) =0,0,( H46 * 100 ) / ( E46 * 1000 ) )</f>
        <v>2.8913333333333329</v>
      </c>
      <c r="G46" s="371">
        <f t="shared" ref="G46:G51" si="3">IF(( E46 * 1000 ) =0,0,( I46 * 100 ) / ( E46 * 1000 ) )</f>
        <v>3.718722222222222</v>
      </c>
      <c r="H46" s="359">
        <v>5204.3999999999996</v>
      </c>
      <c r="I46" s="359">
        <v>6693.7</v>
      </c>
      <c r="J46" s="359">
        <v>1489.3000000000002</v>
      </c>
    </row>
    <row r="47" spans="1:13" x14ac:dyDescent="0.3">
      <c r="A47" s="352" t="s">
        <v>15</v>
      </c>
      <c r="B47" s="388" t="s">
        <v>159</v>
      </c>
      <c r="C47" s="367" t="s">
        <v>157</v>
      </c>
      <c r="D47" s="368">
        <v>143</v>
      </c>
      <c r="E47" s="369">
        <v>143</v>
      </c>
      <c r="F47" s="370">
        <f t="shared" si="2"/>
        <v>2.7722517482517484</v>
      </c>
      <c r="G47" s="371">
        <f t="shared" si="3"/>
        <v>3.3786083916083918</v>
      </c>
      <c r="H47" s="359">
        <v>3964.32</v>
      </c>
      <c r="I47" s="359">
        <v>4831.41</v>
      </c>
      <c r="J47" s="359">
        <v>867.08999999999969</v>
      </c>
    </row>
    <row r="48" spans="1:13" x14ac:dyDescent="0.3">
      <c r="A48" s="352" t="s">
        <v>16</v>
      </c>
      <c r="B48" s="388" t="s">
        <v>160</v>
      </c>
      <c r="C48" s="367" t="s">
        <v>157</v>
      </c>
      <c r="D48" s="368">
        <v>25</v>
      </c>
      <c r="E48" s="369">
        <v>25</v>
      </c>
      <c r="F48" s="370">
        <f t="shared" si="2"/>
        <v>2.9449999999999998</v>
      </c>
      <c r="G48" s="371">
        <f t="shared" si="3"/>
        <v>3.27</v>
      </c>
      <c r="H48" s="359">
        <v>736.25</v>
      </c>
      <c r="I48" s="359">
        <v>817.5</v>
      </c>
      <c r="J48" s="359">
        <v>81.25</v>
      </c>
    </row>
    <row r="49" spans="1:10" x14ac:dyDescent="0.3">
      <c r="A49" s="352" t="s">
        <v>17</v>
      </c>
      <c r="B49" s="388" t="s">
        <v>161</v>
      </c>
      <c r="C49" s="367" t="s">
        <v>157</v>
      </c>
      <c r="D49" s="368">
        <v>49</v>
      </c>
      <c r="E49" s="369">
        <v>49</v>
      </c>
      <c r="F49" s="370">
        <f t="shared" si="2"/>
        <v>2.9747346938775512</v>
      </c>
      <c r="G49" s="371">
        <f t="shared" si="3"/>
        <v>3.494816326530612</v>
      </c>
      <c r="H49" s="359">
        <v>1457.62</v>
      </c>
      <c r="I49" s="359">
        <v>1712.46</v>
      </c>
      <c r="J49" s="359">
        <v>254.84000000000015</v>
      </c>
    </row>
    <row r="50" spans="1:10" x14ac:dyDescent="0.3">
      <c r="A50" s="352" t="s">
        <v>18</v>
      </c>
      <c r="B50" s="388" t="s">
        <v>162</v>
      </c>
      <c r="C50" s="367" t="s">
        <v>157</v>
      </c>
      <c r="D50" s="368">
        <v>173</v>
      </c>
      <c r="E50" s="369">
        <v>173</v>
      </c>
      <c r="F50" s="370">
        <f t="shared" si="2"/>
        <v>3.7745664739884393</v>
      </c>
      <c r="G50" s="371">
        <f t="shared" si="3"/>
        <v>4.8849479768786122</v>
      </c>
      <c r="H50" s="359">
        <v>6530</v>
      </c>
      <c r="I50" s="359">
        <v>8450.9599999999991</v>
      </c>
      <c r="J50" s="359">
        <v>1920.9599999999991</v>
      </c>
    </row>
    <row r="51" spans="1:10" x14ac:dyDescent="0.3">
      <c r="A51" s="352" t="s">
        <v>19</v>
      </c>
      <c r="B51" s="389" t="s">
        <v>163</v>
      </c>
      <c r="C51" s="373"/>
      <c r="D51" s="374">
        <v>570</v>
      </c>
      <c r="E51" s="375">
        <v>570</v>
      </c>
      <c r="F51" s="376">
        <f t="shared" si="2"/>
        <v>3.1390508771929824</v>
      </c>
      <c r="G51" s="377">
        <f t="shared" si="3"/>
        <v>3.9484263157894737</v>
      </c>
      <c r="H51" s="378">
        <v>17892.59</v>
      </c>
      <c r="I51" s="378">
        <v>22506.03</v>
      </c>
      <c r="J51" s="378">
        <v>4613.4399999999987</v>
      </c>
    </row>
    <row r="52" spans="1:10" x14ac:dyDescent="0.3">
      <c r="A52" s="352" t="s">
        <v>20</v>
      </c>
    </row>
    <row r="53" spans="1:10" x14ac:dyDescent="0.3">
      <c r="A53" s="352" t="s">
        <v>21</v>
      </c>
      <c r="B53" s="390" t="s">
        <v>164</v>
      </c>
      <c r="C53" s="380"/>
      <c r="D53" s="381">
        <v>140254</v>
      </c>
      <c r="E53" s="382">
        <v>140254</v>
      </c>
      <c r="F53" s="383">
        <f>IF(( E53 * 1000 ) =0,0,( H53 * 100 ) / ( E53 * 1000 ) )</f>
        <v>2.2017171488870186</v>
      </c>
      <c r="G53" s="384">
        <f>IF(( E53 * 1000 ) =0,0,( I53 * 100 ) / ( E53 * 1000 ) )</f>
        <v>2.8449737119796938</v>
      </c>
      <c r="H53" s="385">
        <v>3087996.3699999992</v>
      </c>
      <c r="I53" s="385">
        <v>3990189.4299999997</v>
      </c>
      <c r="J53" s="385">
        <v>711250.41</v>
      </c>
    </row>
    <row r="54" spans="1:10" x14ac:dyDescent="0.3">
      <c r="A54" s="352" t="s">
        <v>22</v>
      </c>
    </row>
    <row r="55" spans="1:10" x14ac:dyDescent="0.3">
      <c r="A55" s="352" t="s">
        <v>23</v>
      </c>
    </row>
    <row r="56" spans="1:10" x14ac:dyDescent="0.3">
      <c r="A56" s="352" t="s">
        <v>24</v>
      </c>
    </row>
    <row r="57" spans="1:10" x14ac:dyDescent="0.3">
      <c r="A57" s="352" t="s">
        <v>25</v>
      </c>
    </row>
    <row r="58" spans="1:10" x14ac:dyDescent="0.3">
      <c r="A58" s="352" t="s">
        <v>26</v>
      </c>
    </row>
    <row r="59" spans="1:10" x14ac:dyDescent="0.3">
      <c r="A59" s="352" t="s">
        <v>27</v>
      </c>
    </row>
    <row r="60" spans="1:10" x14ac:dyDescent="0.3">
      <c r="A60" s="352" t="s">
        <v>28</v>
      </c>
    </row>
    <row r="61" spans="1:10" x14ac:dyDescent="0.3">
      <c r="A61" s="352" t="s">
        <v>30</v>
      </c>
    </row>
    <row r="62" spans="1:10" x14ac:dyDescent="0.3">
      <c r="A62" s="352" t="s">
        <v>32</v>
      </c>
    </row>
    <row r="63" spans="1:10" x14ac:dyDescent="0.3">
      <c r="A63" s="352" t="s">
        <v>33</v>
      </c>
    </row>
    <row r="64" spans="1:10" x14ac:dyDescent="0.3">
      <c r="A64" s="352" t="s">
        <v>35</v>
      </c>
    </row>
    <row r="65" spans="1:13" x14ac:dyDescent="0.3">
      <c r="A65" s="352" t="s">
        <v>36</v>
      </c>
    </row>
    <row r="66" spans="1:13" x14ac:dyDescent="0.3">
      <c r="A66" s="352" t="s">
        <v>37</v>
      </c>
    </row>
    <row r="67" spans="1:13" x14ac:dyDescent="0.3">
      <c r="A67" s="352" t="s">
        <v>38</v>
      </c>
    </row>
    <row r="68" spans="1:13" x14ac:dyDescent="0.3">
      <c r="A68" s="352" t="s">
        <v>39</v>
      </c>
    </row>
    <row r="69" spans="1:13" x14ac:dyDescent="0.3">
      <c r="A69" s="352" t="s">
        <v>40</v>
      </c>
    </row>
    <row r="70" spans="1:13" x14ac:dyDescent="0.3">
      <c r="A70" s="352" t="s">
        <v>41</v>
      </c>
    </row>
    <row r="71" spans="1:13" x14ac:dyDescent="0.3">
      <c r="A71" s="352" t="s">
        <v>42</v>
      </c>
    </row>
    <row r="72" spans="1:13" x14ac:dyDescent="0.3">
      <c r="A72" s="352" t="s">
        <v>43</v>
      </c>
    </row>
    <row r="73" spans="1:13" x14ac:dyDescent="0.3">
      <c r="A73" s="352" t="s">
        <v>44</v>
      </c>
    </row>
    <row r="74" spans="1:13" x14ac:dyDescent="0.3">
      <c r="A74" s="352" t="s">
        <v>45</v>
      </c>
    </row>
    <row r="75" spans="1:13" x14ac:dyDescent="0.3">
      <c r="A75" s="352" t="s">
        <v>46</v>
      </c>
    </row>
    <row r="76" spans="1:13" x14ac:dyDescent="0.3">
      <c r="A76" s="352" t="s">
        <v>47</v>
      </c>
    </row>
    <row r="77" spans="1:13" x14ac:dyDescent="0.3">
      <c r="A77" s="352" t="s">
        <v>48</v>
      </c>
    </row>
    <row r="78" spans="1:13" x14ac:dyDescent="0.3">
      <c r="A78" s="352" t="s">
        <v>49</v>
      </c>
    </row>
    <row r="79" spans="1:13" x14ac:dyDescent="0.3">
      <c r="A79" s="352" t="s">
        <v>50</v>
      </c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393" customFormat="1" x14ac:dyDescent="0.3">
      <c r="B1" s="393" t="s">
        <v>197</v>
      </c>
    </row>
    <row r="2" spans="1:12" s="393" customFormat="1" x14ac:dyDescent="0.3">
      <c r="B2" s="393" t="s">
        <v>195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280" t="s">
        <v>115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281" t="s">
        <v>0</v>
      </c>
      <c r="C6" s="281" t="s">
        <v>1</v>
      </c>
      <c r="D6" s="281" t="s">
        <v>2</v>
      </c>
      <c r="E6" s="281" t="s">
        <v>3</v>
      </c>
      <c r="F6" s="281" t="s">
        <v>4</v>
      </c>
      <c r="G6" s="281" t="s">
        <v>5</v>
      </c>
      <c r="H6" s="281" t="s">
        <v>6</v>
      </c>
      <c r="I6" s="281" t="s">
        <v>7</v>
      </c>
      <c r="J6" s="281" t="s">
        <v>8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282" t="s">
        <v>9</v>
      </c>
      <c r="B8" s="282" t="s">
        <v>116</v>
      </c>
      <c r="C8" s="282" t="s">
        <v>117</v>
      </c>
      <c r="D8" s="282" t="s">
        <v>118</v>
      </c>
      <c r="E8" s="282" t="s">
        <v>119</v>
      </c>
      <c r="F8" s="282" t="s">
        <v>120</v>
      </c>
      <c r="G8" s="282" t="s">
        <v>121</v>
      </c>
      <c r="H8" s="282" t="s">
        <v>122</v>
      </c>
      <c r="I8" s="282" t="s">
        <v>123</v>
      </c>
      <c r="J8" s="282" t="s">
        <v>124</v>
      </c>
    </row>
    <row r="9" spans="1:12" x14ac:dyDescent="0.3">
      <c r="A9" s="283" t="s">
        <v>12</v>
      </c>
      <c r="B9" s="284" t="s">
        <v>165</v>
      </c>
      <c r="C9" s="285"/>
      <c r="D9" s="286"/>
      <c r="E9" s="287"/>
      <c r="F9" s="288"/>
      <c r="G9" s="289"/>
      <c r="H9" s="290"/>
      <c r="I9" s="291"/>
      <c r="J9" s="292"/>
    </row>
    <row r="10" spans="1:12" x14ac:dyDescent="0.3">
      <c r="A10" s="283" t="s">
        <v>13</v>
      </c>
      <c r="B10" s="293" t="s">
        <v>166</v>
      </c>
      <c r="C10" s="294">
        <v>0</v>
      </c>
      <c r="D10" s="295">
        <v>0</v>
      </c>
      <c r="E10" s="296">
        <v>0</v>
      </c>
      <c r="F10" s="297">
        <v>0</v>
      </c>
      <c r="G10" s="298">
        <v>0</v>
      </c>
      <c r="H10" s="299">
        <v>0</v>
      </c>
      <c r="I10" s="300">
        <v>0</v>
      </c>
      <c r="J10" s="301">
        <v>711250.41</v>
      </c>
    </row>
    <row r="11" spans="1:12" x14ac:dyDescent="0.3">
      <c r="A11" s="283" t="s">
        <v>15</v>
      </c>
      <c r="B11" s="293" t="s">
        <v>167</v>
      </c>
      <c r="C11" s="285" t="s">
        <v>52</v>
      </c>
      <c r="D11" s="302">
        <v>0</v>
      </c>
      <c r="E11" s="303">
        <v>0</v>
      </c>
      <c r="F11" s="304">
        <v>0</v>
      </c>
      <c r="G11" s="305">
        <v>0</v>
      </c>
      <c r="H11" s="306">
        <v>0</v>
      </c>
      <c r="I11" s="307">
        <v>0</v>
      </c>
      <c r="J11" s="308">
        <v>-7691.6</v>
      </c>
    </row>
    <row r="12" spans="1:12" x14ac:dyDescent="0.3">
      <c r="A12" s="283" t="s">
        <v>16</v>
      </c>
      <c r="B12" s="293" t="s">
        <v>168</v>
      </c>
      <c r="C12" s="309">
        <v>0</v>
      </c>
      <c r="D12" s="310">
        <v>0</v>
      </c>
      <c r="E12" s="311">
        <v>0</v>
      </c>
      <c r="F12" s="312">
        <v>0</v>
      </c>
      <c r="G12" s="313">
        <v>0</v>
      </c>
      <c r="H12" s="314">
        <v>0</v>
      </c>
      <c r="I12" s="315">
        <v>0</v>
      </c>
      <c r="J12" s="316">
        <v>703558.81</v>
      </c>
    </row>
    <row r="13" spans="1:12" x14ac:dyDescent="0.3">
      <c r="A13" s="283" t="s">
        <v>17</v>
      </c>
      <c r="B13" s="293" t="s">
        <v>169</v>
      </c>
      <c r="C13" s="285" t="s">
        <v>52</v>
      </c>
      <c r="D13" s="302">
        <v>0</v>
      </c>
      <c r="E13" s="303">
        <v>0</v>
      </c>
      <c r="F13" s="304">
        <v>0</v>
      </c>
      <c r="G13" s="305">
        <v>0</v>
      </c>
      <c r="H13" s="306">
        <v>0</v>
      </c>
      <c r="I13" s="307">
        <v>0</v>
      </c>
      <c r="J13" s="308">
        <v>-18671.59</v>
      </c>
    </row>
    <row r="14" spans="1:12" x14ac:dyDescent="0.3">
      <c r="A14" s="283" t="s">
        <v>18</v>
      </c>
      <c r="B14" s="293" t="s">
        <v>170</v>
      </c>
      <c r="C14" s="285" t="s">
        <v>52</v>
      </c>
      <c r="D14" s="302">
        <v>0</v>
      </c>
      <c r="E14" s="303">
        <v>0</v>
      </c>
      <c r="F14" s="304">
        <v>0</v>
      </c>
      <c r="G14" s="305">
        <v>0</v>
      </c>
      <c r="H14" s="306">
        <v>0</v>
      </c>
      <c r="I14" s="307">
        <v>0</v>
      </c>
      <c r="J14" s="308">
        <v>-134512</v>
      </c>
    </row>
    <row r="15" spans="1:12" x14ac:dyDescent="0.3">
      <c r="A15" s="283" t="s">
        <v>19</v>
      </c>
      <c r="B15" s="293" t="s">
        <v>171</v>
      </c>
      <c r="C15" s="317">
        <v>0</v>
      </c>
      <c r="D15" s="318">
        <v>0</v>
      </c>
      <c r="E15" s="319">
        <v>0</v>
      </c>
      <c r="F15" s="320">
        <v>0</v>
      </c>
      <c r="G15" s="321">
        <v>0</v>
      </c>
      <c r="H15" s="322">
        <v>0</v>
      </c>
      <c r="I15" s="323">
        <v>0</v>
      </c>
      <c r="J15" s="324">
        <v>550375.22000000009</v>
      </c>
    </row>
    <row r="16" spans="1:12" x14ac:dyDescent="0.3">
      <c r="A16" s="283" t="s">
        <v>20</v>
      </c>
    </row>
    <row r="17" spans="1:10" x14ac:dyDescent="0.3">
      <c r="A17" s="283" t="s">
        <v>21</v>
      </c>
      <c r="B17" s="284" t="s">
        <v>172</v>
      </c>
      <c r="C17" s="285"/>
      <c r="D17" s="286"/>
      <c r="E17" s="287"/>
      <c r="F17" s="288"/>
      <c r="G17" s="289"/>
      <c r="H17" s="290"/>
      <c r="I17" s="291"/>
      <c r="J17" s="292"/>
    </row>
    <row r="18" spans="1:10" x14ac:dyDescent="0.3">
      <c r="A18" s="283" t="s">
        <v>22</v>
      </c>
      <c r="B18" s="293" t="s">
        <v>173</v>
      </c>
      <c r="C18" s="285" t="s">
        <v>52</v>
      </c>
      <c r="D18" s="302">
        <v>0</v>
      </c>
      <c r="E18" s="303">
        <v>0</v>
      </c>
      <c r="F18" s="304">
        <v>0</v>
      </c>
      <c r="G18" s="305">
        <v>0</v>
      </c>
      <c r="H18" s="306">
        <v>0</v>
      </c>
      <c r="I18" s="307">
        <v>0</v>
      </c>
      <c r="J18" s="308">
        <v>1193750</v>
      </c>
    </row>
    <row r="19" spans="1:10" x14ac:dyDescent="0.3">
      <c r="A19" s="283" t="s">
        <v>23</v>
      </c>
      <c r="B19" s="293" t="s">
        <v>167</v>
      </c>
      <c r="C19" s="285" t="s">
        <v>52</v>
      </c>
      <c r="D19" s="302">
        <v>0</v>
      </c>
      <c r="E19" s="303">
        <v>0</v>
      </c>
      <c r="F19" s="304">
        <v>0</v>
      </c>
      <c r="G19" s="305">
        <v>0</v>
      </c>
      <c r="H19" s="306">
        <v>0</v>
      </c>
      <c r="I19" s="307">
        <v>0</v>
      </c>
      <c r="J19" s="308">
        <v>9.9999999999999995E-8</v>
      </c>
    </row>
    <row r="20" spans="1:10" x14ac:dyDescent="0.3">
      <c r="A20" s="283" t="s">
        <v>24</v>
      </c>
      <c r="B20" s="293" t="s">
        <v>170</v>
      </c>
      <c r="C20" s="285" t="s">
        <v>52</v>
      </c>
      <c r="D20" s="302">
        <v>0</v>
      </c>
      <c r="E20" s="303">
        <v>0</v>
      </c>
      <c r="F20" s="304">
        <v>0</v>
      </c>
      <c r="G20" s="305">
        <v>0</v>
      </c>
      <c r="H20" s="306">
        <v>0</v>
      </c>
      <c r="I20" s="307">
        <v>0</v>
      </c>
      <c r="J20" s="308">
        <v>-279350</v>
      </c>
    </row>
    <row r="21" spans="1:10" x14ac:dyDescent="0.3">
      <c r="A21" s="283" t="s">
        <v>25</v>
      </c>
      <c r="B21" s="293" t="s">
        <v>72</v>
      </c>
      <c r="C21" s="325">
        <v>0</v>
      </c>
      <c r="D21" s="326">
        <v>0</v>
      </c>
      <c r="E21" s="327">
        <v>0</v>
      </c>
      <c r="F21" s="328">
        <v>0</v>
      </c>
      <c r="G21" s="329">
        <v>0</v>
      </c>
      <c r="H21" s="330">
        <v>0</v>
      </c>
      <c r="I21" s="331">
        <v>0</v>
      </c>
      <c r="J21" s="332">
        <v>914400.00000009988</v>
      </c>
    </row>
    <row r="22" spans="1:10" x14ac:dyDescent="0.3">
      <c r="A22" s="283" t="s">
        <v>26</v>
      </c>
    </row>
    <row r="23" spans="1:10" x14ac:dyDescent="0.3">
      <c r="A23" s="283" t="s">
        <v>27</v>
      </c>
      <c r="B23" s="284" t="s">
        <v>58</v>
      </c>
      <c r="C23" s="285"/>
      <c r="D23" s="286"/>
      <c r="E23" s="287"/>
      <c r="F23" s="288"/>
      <c r="G23" s="289"/>
      <c r="H23" s="290"/>
      <c r="I23" s="291"/>
      <c r="J23" s="292"/>
    </row>
    <row r="24" spans="1:10" x14ac:dyDescent="0.3">
      <c r="A24" s="283" t="s">
        <v>28</v>
      </c>
      <c r="B24" s="293" t="s">
        <v>10</v>
      </c>
      <c r="C24" s="285" t="s">
        <v>52</v>
      </c>
      <c r="D24" s="302">
        <v>140254</v>
      </c>
      <c r="E24" s="303">
        <v>140254</v>
      </c>
      <c r="F24" s="304">
        <v>2.2017171488870191</v>
      </c>
      <c r="G24" s="305">
        <v>2.8449737119796943</v>
      </c>
      <c r="H24" s="306">
        <v>3087996.3699999996</v>
      </c>
      <c r="I24" s="307">
        <v>3990189.4299999997</v>
      </c>
      <c r="J24" s="308">
        <v>550375.22000000009</v>
      </c>
    </row>
    <row r="25" spans="1:10" x14ac:dyDescent="0.3">
      <c r="A25" s="283" t="s">
        <v>30</v>
      </c>
      <c r="B25" s="293" t="s">
        <v>60</v>
      </c>
      <c r="C25" s="285" t="s">
        <v>52</v>
      </c>
      <c r="D25" s="302">
        <v>236289.1473488636</v>
      </c>
      <c r="E25" s="303">
        <v>236289.1473488636</v>
      </c>
      <c r="F25" s="304">
        <v>3.3773972768136185</v>
      </c>
      <c r="G25" s="305">
        <v>4.0989708315578373</v>
      </c>
      <c r="H25" s="306">
        <v>7980423.2279666364</v>
      </c>
      <c r="I25" s="307">
        <v>9685423.2279666364</v>
      </c>
      <c r="J25" s="308">
        <v>914400</v>
      </c>
    </row>
    <row r="26" spans="1:10" x14ac:dyDescent="0.3">
      <c r="A26" s="283" t="s">
        <v>32</v>
      </c>
      <c r="B26" s="293" t="s">
        <v>174</v>
      </c>
      <c r="C26" s="333">
        <v>0</v>
      </c>
      <c r="D26" s="334">
        <v>-96035.147348863597</v>
      </c>
      <c r="E26" s="335">
        <v>-96035.147348863597</v>
      </c>
      <c r="F26" s="336">
        <v>-1.1756801279265994</v>
      </c>
      <c r="G26" s="337">
        <v>-1.253997119578143</v>
      </c>
      <c r="H26" s="338">
        <v>-4892426.8579666372</v>
      </c>
      <c r="I26" s="339">
        <v>-5695233.7979666367</v>
      </c>
      <c r="J26" s="340">
        <v>-364024.77999999991</v>
      </c>
    </row>
    <row r="27" spans="1:10" x14ac:dyDescent="0.3">
      <c r="A27" s="283" t="s">
        <v>33</v>
      </c>
      <c r="B27" s="293" t="s">
        <v>175</v>
      </c>
      <c r="C27" s="341">
        <v>0</v>
      </c>
      <c r="D27" s="342">
        <v>-0.40643063139533336</v>
      </c>
      <c r="E27" s="343">
        <v>-0.40643063139533336</v>
      </c>
      <c r="F27" s="344">
        <v>-0.34810240891642646</v>
      </c>
      <c r="G27" s="345">
        <v>-0.30592974946873536</v>
      </c>
      <c r="H27" s="346">
        <v>-0.61305355846562015</v>
      </c>
      <c r="I27" s="347">
        <v>-0.58802115962487445</v>
      </c>
      <c r="J27" s="348">
        <v>-0.39810234033245834</v>
      </c>
    </row>
    <row r="28" spans="1:10" x14ac:dyDescent="0.3">
      <c r="A28" s="283" t="s">
        <v>35</v>
      </c>
    </row>
    <row r="29" spans="1:10" x14ac:dyDescent="0.3">
      <c r="A29" s="283" t="s">
        <v>36</v>
      </c>
      <c r="B29" s="284" t="s">
        <v>176</v>
      </c>
      <c r="C29" s="285"/>
      <c r="D29" s="286"/>
      <c r="E29" s="287"/>
      <c r="F29" s="288"/>
      <c r="G29" s="289"/>
      <c r="H29" s="290"/>
      <c r="I29" s="291"/>
      <c r="J29" s="292"/>
    </row>
    <row r="30" spans="1:10" x14ac:dyDescent="0.3">
      <c r="A30" s="283" t="s">
        <v>37</v>
      </c>
      <c r="B30" s="293" t="s">
        <v>10</v>
      </c>
      <c r="C30" s="285" t="s">
        <v>52</v>
      </c>
      <c r="D30" s="302">
        <v>1489331</v>
      </c>
      <c r="E30" s="303">
        <v>1489331</v>
      </c>
      <c r="F30" s="304">
        <v>2.9764487111647577</v>
      </c>
      <c r="G30" s="305">
        <v>5.4831540544042934</v>
      </c>
      <c r="H30" s="306">
        <v>44329173.354477197</v>
      </c>
      <c r="I30" s="307">
        <v>81662313.109999999</v>
      </c>
      <c r="J30" s="308">
        <v>34449530.025523022</v>
      </c>
    </row>
    <row r="31" spans="1:10" x14ac:dyDescent="0.3">
      <c r="A31" s="283" t="s">
        <v>38</v>
      </c>
      <c r="B31" s="293" t="s">
        <v>60</v>
      </c>
      <c r="C31" s="285" t="s">
        <v>52</v>
      </c>
      <c r="D31" s="302">
        <v>1123612.9383572291</v>
      </c>
      <c r="E31" s="303">
        <v>1123612.9383572291</v>
      </c>
      <c r="F31" s="304">
        <v>3.0010506030738835</v>
      </c>
      <c r="G31" s="305">
        <v>3.7148195288505472</v>
      </c>
      <c r="H31" s="306">
        <v>33720192.862785809</v>
      </c>
      <c r="I31" s="307">
        <v>41740192.862785809</v>
      </c>
      <c r="J31" s="308">
        <v>5188240</v>
      </c>
    </row>
    <row r="32" spans="1:10" x14ac:dyDescent="0.3">
      <c r="A32" s="283" t="s">
        <v>39</v>
      </c>
      <c r="B32" s="293" t="s">
        <v>174</v>
      </c>
      <c r="C32" s="333">
        <v>0</v>
      </c>
      <c r="D32" s="334">
        <v>365718.06164277089</v>
      </c>
      <c r="E32" s="335">
        <v>365718.06164277089</v>
      </c>
      <c r="F32" s="336">
        <v>-2.4601891909125762E-2</v>
      </c>
      <c r="G32" s="337">
        <v>1.7683345255537462</v>
      </c>
      <c r="H32" s="338">
        <v>10608980.491691388</v>
      </c>
      <c r="I32" s="339">
        <v>39922120.247214191</v>
      </c>
      <c r="J32" s="340">
        <v>29261290.025523022</v>
      </c>
    </row>
    <row r="33" spans="1:12" x14ac:dyDescent="0.3">
      <c r="A33" s="283" t="s">
        <v>40</v>
      </c>
      <c r="B33" s="293" t="s">
        <v>175</v>
      </c>
      <c r="C33" s="341">
        <v>0</v>
      </c>
      <c r="D33" s="342">
        <v>0.32548402493252399</v>
      </c>
      <c r="E33" s="343">
        <v>0.32548402493252399</v>
      </c>
      <c r="F33" s="344">
        <v>-8.1977597725032703E-3</v>
      </c>
      <c r="G33" s="345">
        <v>0.47602165107086925</v>
      </c>
      <c r="H33" s="346">
        <v>0.31461802531383631</v>
      </c>
      <c r="I33" s="347">
        <v>0.95644311894896505</v>
      </c>
      <c r="J33" s="348">
        <v>5.6399260684785251</v>
      </c>
    </row>
    <row r="34" spans="1:12" x14ac:dyDescent="0.3">
      <c r="A34" s="283" t="s">
        <v>41</v>
      </c>
    </row>
    <row r="35" spans="1:12" x14ac:dyDescent="0.3">
      <c r="A35" s="283" t="s">
        <v>42</v>
      </c>
    </row>
    <row r="36" spans="1:12" x14ac:dyDescent="0.3">
      <c r="A36" s="283" t="s">
        <v>43</v>
      </c>
    </row>
    <row r="37" spans="1:12" x14ac:dyDescent="0.3">
      <c r="A37" s="283" t="s">
        <v>44</v>
      </c>
    </row>
    <row r="38" spans="1:12" x14ac:dyDescent="0.3">
      <c r="A38" s="283" t="s">
        <v>45</v>
      </c>
    </row>
    <row r="39" spans="1:12" x14ac:dyDescent="0.3">
      <c r="A39" s="283" t="s">
        <v>46</v>
      </c>
    </row>
    <row r="40" spans="1:12" x14ac:dyDescent="0.3">
      <c r="A40" s="283" t="s">
        <v>47</v>
      </c>
    </row>
    <row r="41" spans="1:12" x14ac:dyDescent="0.3">
      <c r="A41" s="283" t="s">
        <v>48</v>
      </c>
    </row>
    <row r="42" spans="1:12" x14ac:dyDescent="0.3">
      <c r="A42" s="283" t="s">
        <v>49</v>
      </c>
    </row>
    <row r="43" spans="1:12" x14ac:dyDescent="0.3">
      <c r="A43" s="283" t="s">
        <v>50</v>
      </c>
    </row>
    <row r="44" spans="1:12" x14ac:dyDescent="0.3">
      <c r="A44" s="283" t="s">
        <v>51</v>
      </c>
    </row>
    <row r="45" spans="1:12" x14ac:dyDescent="0.3">
      <c r="A45" s="283" t="s">
        <v>53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393" customFormat="1" x14ac:dyDescent="0.3">
      <c r="B1" s="393" t="s">
        <v>198</v>
      </c>
    </row>
    <row r="2" spans="1:13" s="393" customFormat="1" x14ac:dyDescent="0.3">
      <c r="B2" s="393" t="s">
        <v>195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48" t="s">
        <v>180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49" t="s">
        <v>0</v>
      </c>
      <c r="C6" s="249" t="s">
        <v>1</v>
      </c>
      <c r="D6" s="249" t="s">
        <v>2</v>
      </c>
      <c r="E6" s="249" t="s">
        <v>3</v>
      </c>
      <c r="F6" s="249" t="s">
        <v>4</v>
      </c>
      <c r="G6" s="249" t="s">
        <v>5</v>
      </c>
      <c r="H6" s="249" t="s">
        <v>6</v>
      </c>
      <c r="I6" s="249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50" t="s">
        <v>9</v>
      </c>
      <c r="B8" s="250" t="s">
        <v>181</v>
      </c>
      <c r="C8" s="250" t="s">
        <v>117</v>
      </c>
      <c r="D8" s="250" t="s">
        <v>178</v>
      </c>
      <c r="E8" s="250" t="s">
        <v>182</v>
      </c>
      <c r="F8" s="250" t="s">
        <v>183</v>
      </c>
      <c r="G8" s="250" t="s">
        <v>184</v>
      </c>
      <c r="H8" s="250" t="s">
        <v>185</v>
      </c>
      <c r="I8" s="250" t="s">
        <v>186</v>
      </c>
    </row>
    <row r="9" spans="1:13" x14ac:dyDescent="0.3">
      <c r="A9" s="251" t="s">
        <v>12</v>
      </c>
      <c r="B9" s="252" t="s">
        <v>11</v>
      </c>
      <c r="C9" s="253"/>
      <c r="D9" s="254"/>
      <c r="E9" s="255"/>
      <c r="F9" s="256"/>
      <c r="G9" s="257"/>
      <c r="H9" s="256"/>
      <c r="I9" s="256"/>
    </row>
    <row r="10" spans="1:13" x14ac:dyDescent="0.3">
      <c r="A10" s="251" t="s">
        <v>13</v>
      </c>
      <c r="B10" s="258" t="s">
        <v>187</v>
      </c>
      <c r="C10" s="259"/>
      <c r="D10" s="260"/>
      <c r="E10" s="261"/>
      <c r="F10" s="256"/>
      <c r="G10" s="262"/>
      <c r="H10" s="256"/>
      <c r="I10" s="256"/>
    </row>
    <row r="11" spans="1:13" x14ac:dyDescent="0.3">
      <c r="A11" s="251" t="s">
        <v>15</v>
      </c>
      <c r="B11" s="263" t="s">
        <v>187</v>
      </c>
      <c r="C11" s="264" t="s">
        <v>125</v>
      </c>
      <c r="D11" s="265">
        <v>17100</v>
      </c>
      <c r="E11" s="266">
        <f>IF(( D11 * 1000 ) =0,0,( F11 * 100 ) / ( D11 * 1000 ) )</f>
        <v>3.037719298245614</v>
      </c>
      <c r="F11" s="256">
        <v>519450</v>
      </c>
      <c r="G11" s="267">
        <f>IF(( D11 * 1000 ) =0,0,( H11 * 100 ) / ( D11 * 1000 ) )</f>
        <v>4.4330409356725147</v>
      </c>
      <c r="H11" s="256">
        <v>758050</v>
      </c>
      <c r="I11" s="256">
        <v>238600</v>
      </c>
    </row>
    <row r="12" spans="1:13" x14ac:dyDescent="0.3">
      <c r="A12" s="251" t="s">
        <v>16</v>
      </c>
      <c r="B12" s="268" t="s">
        <v>188</v>
      </c>
      <c r="C12" s="269"/>
      <c r="D12" s="270">
        <v>17100</v>
      </c>
      <c r="E12" s="271">
        <f>IF(( D12 * 1000 ) =0,0,( F12 * 100 ) / ( D12 * 1000 ) )</f>
        <v>3.037719298245614</v>
      </c>
      <c r="F12" s="272">
        <v>519450</v>
      </c>
      <c r="G12" s="273">
        <f>IF(( D12 * 1000 ) =0,0,( H12 * 100 ) / ( D12 * 1000 ) )</f>
        <v>4.4330409356725147</v>
      </c>
      <c r="H12" s="272">
        <v>758050</v>
      </c>
      <c r="I12" s="272">
        <v>238600</v>
      </c>
    </row>
    <row r="13" spans="1:13" x14ac:dyDescent="0.3">
      <c r="A13" s="251" t="s">
        <v>17</v>
      </c>
      <c r="B13" s="274" t="s">
        <v>130</v>
      </c>
      <c r="C13" s="275"/>
      <c r="D13" s="276">
        <v>17100</v>
      </c>
      <c r="E13" s="277">
        <f>IF(( D13 * 1000 ) =0,0,( F13 * 100 ) / ( D13 * 1000 ) )</f>
        <v>3.037719298245614</v>
      </c>
      <c r="F13" s="278">
        <v>519450</v>
      </c>
      <c r="G13" s="279">
        <f>IF(( D13 * 1000 ) =0,0,( H13 * 100 ) / ( D13 * 1000 ) )</f>
        <v>4.4330409356725147</v>
      </c>
      <c r="H13" s="278">
        <v>758050</v>
      </c>
      <c r="I13" s="278">
        <v>238600</v>
      </c>
    </row>
    <row r="14" spans="1:13" x14ac:dyDescent="0.3">
      <c r="A14" s="251" t="s">
        <v>18</v>
      </c>
    </row>
    <row r="15" spans="1:13" x14ac:dyDescent="0.3">
      <c r="A15" s="251" t="s">
        <v>19</v>
      </c>
      <c r="B15" s="252" t="s">
        <v>10</v>
      </c>
      <c r="C15" s="253"/>
      <c r="D15" s="254"/>
      <c r="E15" s="255"/>
      <c r="F15" s="256"/>
      <c r="G15" s="257"/>
      <c r="H15" s="256"/>
      <c r="I15" s="256"/>
    </row>
    <row r="16" spans="1:13" x14ac:dyDescent="0.3">
      <c r="A16" s="251" t="s">
        <v>20</v>
      </c>
      <c r="B16" s="258" t="s">
        <v>187</v>
      </c>
      <c r="C16" s="259"/>
      <c r="D16" s="260"/>
      <c r="E16" s="261"/>
      <c r="F16" s="256"/>
      <c r="G16" s="262"/>
      <c r="H16" s="256"/>
      <c r="I16" s="256"/>
    </row>
    <row r="17" spans="1:9" x14ac:dyDescent="0.3">
      <c r="A17" s="251" t="s">
        <v>21</v>
      </c>
      <c r="B17" s="263" t="s">
        <v>137</v>
      </c>
      <c r="C17" s="264" t="s">
        <v>127</v>
      </c>
      <c r="D17" s="265">
        <v>5195</v>
      </c>
      <c r="E17" s="266">
        <f t="shared" ref="E17:E27" si="0">IF(( D17 * 1000 ) =0,0,( F17 * 100 ) / ( D17 * 1000 ) )</f>
        <v>5.8760346487006734</v>
      </c>
      <c r="F17" s="256">
        <v>305260</v>
      </c>
      <c r="G17" s="267">
        <f t="shared" ref="G17:G27" si="1">IF(( D17 * 1000 ) =0,0,( H17 * 100 ) / ( D17 * 1000 ) )</f>
        <v>9.0824590952839266</v>
      </c>
      <c r="H17" s="256">
        <v>471833.75</v>
      </c>
      <c r="I17" s="256">
        <v>166573.75</v>
      </c>
    </row>
    <row r="18" spans="1:9" x14ac:dyDescent="0.3">
      <c r="A18" s="251" t="s">
        <v>22</v>
      </c>
      <c r="B18" s="263" t="s">
        <v>138</v>
      </c>
      <c r="C18" s="264" t="s">
        <v>127</v>
      </c>
      <c r="D18" s="265">
        <v>909</v>
      </c>
      <c r="E18" s="266">
        <f t="shared" si="0"/>
        <v>5.4760176017601756</v>
      </c>
      <c r="F18" s="256">
        <v>49777</v>
      </c>
      <c r="G18" s="267">
        <f t="shared" si="1"/>
        <v>7.2106600660066</v>
      </c>
      <c r="H18" s="256">
        <v>65544.899999999994</v>
      </c>
      <c r="I18" s="256">
        <v>15767.899999999994</v>
      </c>
    </row>
    <row r="19" spans="1:9" x14ac:dyDescent="0.3">
      <c r="A19" s="251" t="s">
        <v>23</v>
      </c>
      <c r="B19" s="263" t="s">
        <v>139</v>
      </c>
      <c r="C19" s="264" t="s">
        <v>127</v>
      </c>
      <c r="D19" s="265">
        <v>4522</v>
      </c>
      <c r="E19" s="266">
        <f t="shared" si="0"/>
        <v>5.2229765590446702</v>
      </c>
      <c r="F19" s="256">
        <v>236183</v>
      </c>
      <c r="G19" s="267">
        <f t="shared" si="1"/>
        <v>7.4290639097744364</v>
      </c>
      <c r="H19" s="256">
        <v>335942.27</v>
      </c>
      <c r="I19" s="256">
        <v>99759.270000000019</v>
      </c>
    </row>
    <row r="20" spans="1:9" x14ac:dyDescent="0.3">
      <c r="A20" s="251" t="s">
        <v>24</v>
      </c>
      <c r="B20" s="263" t="s">
        <v>140</v>
      </c>
      <c r="C20" s="264" t="s">
        <v>127</v>
      </c>
      <c r="D20" s="265">
        <v>11012</v>
      </c>
      <c r="E20" s="266">
        <f t="shared" si="0"/>
        <v>5.4726298583363606</v>
      </c>
      <c r="F20" s="256">
        <v>602646</v>
      </c>
      <c r="G20" s="267">
        <f t="shared" si="1"/>
        <v>9.6170144387940422</v>
      </c>
      <c r="H20" s="256">
        <v>1059025.6299999999</v>
      </c>
      <c r="I20" s="256">
        <v>456379.62999999989</v>
      </c>
    </row>
    <row r="21" spans="1:9" x14ac:dyDescent="0.3">
      <c r="A21" s="251" t="s">
        <v>25</v>
      </c>
      <c r="B21" s="263" t="s">
        <v>143</v>
      </c>
      <c r="C21" s="264" t="s">
        <v>127</v>
      </c>
      <c r="D21" s="265">
        <v>1267</v>
      </c>
      <c r="E21" s="266">
        <f t="shared" si="0"/>
        <v>5.3292028413575379</v>
      </c>
      <c r="F21" s="256">
        <v>67521</v>
      </c>
      <c r="G21" s="267">
        <f t="shared" si="1"/>
        <v>11.526754538279402</v>
      </c>
      <c r="H21" s="256">
        <v>146043.98000000001</v>
      </c>
      <c r="I21" s="256">
        <v>78522.98000000001</v>
      </c>
    </row>
    <row r="22" spans="1:9" x14ac:dyDescent="0.3">
      <c r="A22" s="251" t="s">
        <v>26</v>
      </c>
      <c r="B22" s="263" t="s">
        <v>147</v>
      </c>
      <c r="C22" s="264" t="s">
        <v>127</v>
      </c>
      <c r="D22" s="265">
        <v>350</v>
      </c>
      <c r="E22" s="266">
        <f t="shared" si="0"/>
        <v>1.5</v>
      </c>
      <c r="F22" s="256">
        <v>5250</v>
      </c>
      <c r="G22" s="267">
        <f t="shared" si="1"/>
        <v>2.581142857142857</v>
      </c>
      <c r="H22" s="256">
        <v>9034</v>
      </c>
      <c r="I22" s="256">
        <v>3784</v>
      </c>
    </row>
    <row r="23" spans="1:9" x14ac:dyDescent="0.3">
      <c r="A23" s="251" t="s">
        <v>27</v>
      </c>
      <c r="B23" s="263" t="s">
        <v>189</v>
      </c>
      <c r="C23" s="264" t="s">
        <v>127</v>
      </c>
      <c r="D23" s="265">
        <v>465</v>
      </c>
      <c r="E23" s="266">
        <f t="shared" si="0"/>
        <v>5.4</v>
      </c>
      <c r="F23" s="256">
        <v>25110</v>
      </c>
      <c r="G23" s="267">
        <f t="shared" si="1"/>
        <v>9.0229999999999997</v>
      </c>
      <c r="H23" s="256">
        <v>41956.95</v>
      </c>
      <c r="I23" s="256">
        <v>16846.949999999997</v>
      </c>
    </row>
    <row r="24" spans="1:9" x14ac:dyDescent="0.3">
      <c r="A24" s="251" t="s">
        <v>28</v>
      </c>
      <c r="B24" s="263" t="s">
        <v>151</v>
      </c>
      <c r="C24" s="264" t="s">
        <v>127</v>
      </c>
      <c r="D24" s="265">
        <v>1360</v>
      </c>
      <c r="E24" s="266">
        <f t="shared" si="0"/>
        <v>7.4595588235294121</v>
      </c>
      <c r="F24" s="256">
        <v>101450</v>
      </c>
      <c r="G24" s="267">
        <f t="shared" si="1"/>
        <v>14.655713235294117</v>
      </c>
      <c r="H24" s="256">
        <v>199317.7</v>
      </c>
      <c r="I24" s="256">
        <v>97867.700000000012</v>
      </c>
    </row>
    <row r="25" spans="1:9" x14ac:dyDescent="0.3">
      <c r="A25" s="251" t="s">
        <v>30</v>
      </c>
      <c r="B25" s="263" t="s">
        <v>152</v>
      </c>
      <c r="C25" s="264" t="s">
        <v>127</v>
      </c>
      <c r="D25" s="265">
        <v>1636</v>
      </c>
      <c r="E25" s="266">
        <f t="shared" si="0"/>
        <v>6.2</v>
      </c>
      <c r="F25" s="256">
        <v>101432</v>
      </c>
      <c r="G25" s="267">
        <f t="shared" si="1"/>
        <v>6.9880000000000004</v>
      </c>
      <c r="H25" s="256">
        <v>114323.68</v>
      </c>
      <c r="I25" s="256">
        <v>12891.679999999993</v>
      </c>
    </row>
    <row r="26" spans="1:9" x14ac:dyDescent="0.3">
      <c r="A26" s="251" t="s">
        <v>32</v>
      </c>
      <c r="B26" s="263" t="s">
        <v>153</v>
      </c>
      <c r="C26" s="264" t="s">
        <v>127</v>
      </c>
      <c r="D26" s="265">
        <v>400</v>
      </c>
      <c r="E26" s="266">
        <f t="shared" si="0"/>
        <v>4.335</v>
      </c>
      <c r="F26" s="256">
        <v>17340</v>
      </c>
      <c r="G26" s="267">
        <f t="shared" si="1"/>
        <v>5.7055499999999997</v>
      </c>
      <c r="H26" s="256">
        <v>22822.2</v>
      </c>
      <c r="I26" s="256">
        <v>5482.2000000000007</v>
      </c>
    </row>
    <row r="27" spans="1:9" x14ac:dyDescent="0.3">
      <c r="A27" s="251" t="s">
        <v>33</v>
      </c>
      <c r="B27" s="268" t="s">
        <v>188</v>
      </c>
      <c r="C27" s="269"/>
      <c r="D27" s="270">
        <v>27116</v>
      </c>
      <c r="E27" s="271">
        <f t="shared" si="0"/>
        <v>5.5759293406107098</v>
      </c>
      <c r="F27" s="272">
        <v>1511969</v>
      </c>
      <c r="G27" s="273">
        <f t="shared" si="1"/>
        <v>9.0936902935536228</v>
      </c>
      <c r="H27" s="272">
        <v>2465845.0600000005</v>
      </c>
      <c r="I27" s="272">
        <v>953876.05999999982</v>
      </c>
    </row>
    <row r="28" spans="1:9" x14ac:dyDescent="0.3">
      <c r="A28" s="251" t="s">
        <v>35</v>
      </c>
      <c r="B28" s="258" t="s">
        <v>157</v>
      </c>
      <c r="C28" s="259"/>
      <c r="D28" s="260"/>
      <c r="E28" s="261"/>
      <c r="F28" s="256"/>
      <c r="G28" s="262"/>
      <c r="H28" s="256"/>
      <c r="I28" s="256"/>
    </row>
    <row r="29" spans="1:9" x14ac:dyDescent="0.3">
      <c r="A29" s="251" t="s">
        <v>36</v>
      </c>
      <c r="B29" s="263" t="s">
        <v>160</v>
      </c>
      <c r="C29" s="264" t="s">
        <v>157</v>
      </c>
      <c r="D29" s="265">
        <v>25</v>
      </c>
      <c r="E29" s="266">
        <f>IF(( D29 * 1000 ) =0,0,( F29 * 100 ) / ( D29 * 1000 ) )</f>
        <v>4.3780000000000001</v>
      </c>
      <c r="F29" s="256">
        <v>1094.5</v>
      </c>
      <c r="G29" s="267">
        <f>IF(( D29 * 1000 ) =0,0,( H29 * 100 ) / ( D29 * 1000 ) )</f>
        <v>4.891</v>
      </c>
      <c r="H29" s="256">
        <v>1222.75</v>
      </c>
      <c r="I29" s="256">
        <v>128.25</v>
      </c>
    </row>
    <row r="30" spans="1:9" x14ac:dyDescent="0.3">
      <c r="A30" s="251" t="s">
        <v>37</v>
      </c>
      <c r="B30" s="263" t="s">
        <v>190</v>
      </c>
      <c r="C30" s="264" t="s">
        <v>157</v>
      </c>
      <c r="D30" s="265">
        <v>50</v>
      </c>
      <c r="E30" s="266">
        <f>IF(( D30 * 1000 ) =0,0,( F30 * 100 ) / ( D30 * 1000 ) )</f>
        <v>4.1551999999999998</v>
      </c>
      <c r="F30" s="256">
        <v>2077.6</v>
      </c>
      <c r="G30" s="267">
        <f>IF(( D30 * 1000 ) =0,0,( H30 * 100 ) / ( D30 * 1000 ) )</f>
        <v>4.6340000000000003</v>
      </c>
      <c r="H30" s="256">
        <v>2317</v>
      </c>
      <c r="I30" s="256">
        <v>239.40000000000009</v>
      </c>
    </row>
    <row r="31" spans="1:9" x14ac:dyDescent="0.3">
      <c r="A31" s="251" t="s">
        <v>38</v>
      </c>
      <c r="B31" s="263" t="s">
        <v>191</v>
      </c>
      <c r="C31" s="264" t="s">
        <v>157</v>
      </c>
      <c r="D31" s="265">
        <v>99</v>
      </c>
      <c r="E31" s="266">
        <f>IF(( D31 * 1000 ) =0,0,( F31 * 100 ) / ( D31 * 1000 ) )</f>
        <v>4.2190909090909088</v>
      </c>
      <c r="F31" s="256">
        <v>4176.8999999999996</v>
      </c>
      <c r="G31" s="267">
        <f>IF(( D31 * 1000 ) =0,0,( H31 * 100 ) / ( D31 * 1000 ) )</f>
        <v>4.6809999999999992</v>
      </c>
      <c r="H31" s="256">
        <v>4634.1899999999996</v>
      </c>
      <c r="I31" s="256">
        <v>457.28999999999996</v>
      </c>
    </row>
    <row r="32" spans="1:9" x14ac:dyDescent="0.3">
      <c r="A32" s="251" t="s">
        <v>39</v>
      </c>
      <c r="B32" s="268" t="s">
        <v>163</v>
      </c>
      <c r="C32" s="269"/>
      <c r="D32" s="270">
        <v>174</v>
      </c>
      <c r="E32" s="271">
        <f>IF(( D32 * 1000 ) =0,0,( F32 * 100 ) / ( D32 * 1000 ) )</f>
        <v>4.2235632183908045</v>
      </c>
      <c r="F32" s="272">
        <v>7349</v>
      </c>
      <c r="G32" s="273">
        <f>IF(( D32 * 1000 ) =0,0,( H32 * 100 ) / ( D32 * 1000 ) )</f>
        <v>4.6976666666666667</v>
      </c>
      <c r="H32" s="272">
        <v>8173.94</v>
      </c>
      <c r="I32" s="272">
        <v>824.94</v>
      </c>
    </row>
    <row r="33" spans="1:13" x14ac:dyDescent="0.3">
      <c r="A33" s="251" t="s">
        <v>40</v>
      </c>
      <c r="B33" s="274" t="s">
        <v>164</v>
      </c>
      <c r="C33" s="275"/>
      <c r="D33" s="276">
        <v>27290</v>
      </c>
      <c r="E33" s="277">
        <f>IF(( D33 * 1000 ) =0,0,( F33 * 100 ) / ( D33 * 1000 ) )</f>
        <v>5.5673067057530234</v>
      </c>
      <c r="F33" s="278">
        <v>1519318</v>
      </c>
      <c r="G33" s="279">
        <f>IF(( D33 * 1000 ) =0,0,( H33 * 100 ) / ( D33 * 1000 ) )</f>
        <v>9.0656614144375247</v>
      </c>
      <c r="H33" s="278">
        <v>2474019.0000000005</v>
      </c>
      <c r="I33" s="278">
        <v>954700.99999999977</v>
      </c>
    </row>
    <row r="34" spans="1:13" x14ac:dyDescent="0.3">
      <c r="A34" s="251" t="s">
        <v>41</v>
      </c>
    </row>
    <row r="35" spans="1:13" x14ac:dyDescent="0.3">
      <c r="A35" s="251" t="s">
        <v>42</v>
      </c>
    </row>
    <row r="36" spans="1:13" x14ac:dyDescent="0.3">
      <c r="A36" s="251" t="s">
        <v>43</v>
      </c>
    </row>
    <row r="37" spans="1:13" x14ac:dyDescent="0.3">
      <c r="A37" s="251" t="s">
        <v>44</v>
      </c>
    </row>
    <row r="38" spans="1:13" x14ac:dyDescent="0.3">
      <c r="A38" s="251" t="s">
        <v>45</v>
      </c>
    </row>
    <row r="39" spans="1:13" x14ac:dyDescent="0.3">
      <c r="A39" s="251" t="s">
        <v>46</v>
      </c>
    </row>
    <row r="40" spans="1:13" x14ac:dyDescent="0.3">
      <c r="A40" s="251" t="s">
        <v>47</v>
      </c>
    </row>
    <row r="41" spans="1:13" x14ac:dyDescent="0.3">
      <c r="A41" s="251" t="s">
        <v>48</v>
      </c>
    </row>
    <row r="42" spans="1:13" x14ac:dyDescent="0.3">
      <c r="A42" s="251" t="s">
        <v>49</v>
      </c>
    </row>
    <row r="43" spans="1:13" x14ac:dyDescent="0.3">
      <c r="A43" s="251" t="s">
        <v>50</v>
      </c>
    </row>
    <row r="44" spans="1:13" x14ac:dyDescent="0.3">
      <c r="A44" s="251" t="s">
        <v>51</v>
      </c>
    </row>
    <row r="45" spans="1:13" x14ac:dyDescent="0.3">
      <c r="A45" s="251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393" customFormat="1" x14ac:dyDescent="0.3">
      <c r="B1" s="393" t="s">
        <v>199</v>
      </c>
    </row>
    <row r="2" spans="1:13" s="393" customFormat="1" x14ac:dyDescent="0.3">
      <c r="B2" s="393" t="s">
        <v>195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223" t="s">
        <v>57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224" t="s">
        <v>0</v>
      </c>
      <c r="C6" s="224" t="s">
        <v>1</v>
      </c>
      <c r="D6" s="224" t="s">
        <v>2</v>
      </c>
      <c r="E6" s="224" t="s">
        <v>3</v>
      </c>
      <c r="F6" s="224" t="s">
        <v>4</v>
      </c>
      <c r="G6" s="224" t="s">
        <v>5</v>
      </c>
      <c r="H6" s="224" t="s">
        <v>6</v>
      </c>
      <c r="I6" s="224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225" t="s">
        <v>9</v>
      </c>
      <c r="B8" s="225" t="s">
        <v>177</v>
      </c>
      <c r="C8" s="225" t="s">
        <v>117</v>
      </c>
      <c r="D8" s="225" t="s">
        <v>178</v>
      </c>
      <c r="E8" s="225" t="s">
        <v>192</v>
      </c>
      <c r="F8" s="225" t="s">
        <v>183</v>
      </c>
      <c r="G8" s="225" t="s">
        <v>193</v>
      </c>
      <c r="H8" s="225" t="s">
        <v>185</v>
      </c>
      <c r="I8" s="225" t="s">
        <v>186</v>
      </c>
    </row>
    <row r="9" spans="1:13" x14ac:dyDescent="0.3">
      <c r="A9" s="226" t="s">
        <v>12</v>
      </c>
      <c r="B9" s="227" t="s">
        <v>58</v>
      </c>
      <c r="C9" s="228"/>
      <c r="D9" s="229"/>
      <c r="E9" s="230"/>
      <c r="F9" s="231"/>
      <c r="G9" s="232"/>
      <c r="H9" s="231"/>
      <c r="I9" s="231"/>
    </row>
    <row r="10" spans="1:13" x14ac:dyDescent="0.3">
      <c r="A10" s="226" t="s">
        <v>13</v>
      </c>
      <c r="B10" s="233" t="s">
        <v>10</v>
      </c>
      <c r="C10" s="234">
        <v>0</v>
      </c>
      <c r="D10" s="235">
        <v>27290</v>
      </c>
      <c r="E10" s="236">
        <v>5.5673067057530234</v>
      </c>
      <c r="F10" s="231">
        <v>1519318</v>
      </c>
      <c r="G10" s="237">
        <v>9.0656614144375247</v>
      </c>
      <c r="H10" s="231">
        <v>2474019.0000000005</v>
      </c>
      <c r="I10" s="231">
        <v>954701.00000000047</v>
      </c>
    </row>
    <row r="11" spans="1:13" x14ac:dyDescent="0.3">
      <c r="A11" s="226" t="s">
        <v>15</v>
      </c>
      <c r="B11" s="233" t="s">
        <v>60</v>
      </c>
      <c r="C11" s="234">
        <v>0</v>
      </c>
      <c r="D11" s="235">
        <v>17100</v>
      </c>
      <c r="E11" s="236">
        <v>3.037719298245614</v>
      </c>
      <c r="F11" s="231">
        <v>519450</v>
      </c>
      <c r="G11" s="237">
        <v>4.4330409356725147</v>
      </c>
      <c r="H11" s="231">
        <v>758050</v>
      </c>
      <c r="I11" s="231">
        <v>238600</v>
      </c>
    </row>
    <row r="12" spans="1:13" x14ac:dyDescent="0.3">
      <c r="A12" s="226" t="s">
        <v>16</v>
      </c>
      <c r="B12" s="233" t="s">
        <v>174</v>
      </c>
      <c r="C12" s="238">
        <v>0</v>
      </c>
      <c r="D12" s="239">
        <v>10190</v>
      </c>
      <c r="E12" s="240">
        <v>2.5295874075074094</v>
      </c>
      <c r="F12" s="241">
        <v>999868</v>
      </c>
      <c r="G12" s="242">
        <v>4.63262047876501</v>
      </c>
      <c r="H12" s="241">
        <v>1715969.0000000005</v>
      </c>
      <c r="I12" s="241">
        <v>716101.00000000047</v>
      </c>
    </row>
    <row r="13" spans="1:13" x14ac:dyDescent="0.3">
      <c r="A13" s="226" t="s">
        <v>17</v>
      </c>
      <c r="B13" s="233" t="s">
        <v>175</v>
      </c>
      <c r="C13" s="243">
        <v>0</v>
      </c>
      <c r="D13" s="244">
        <v>0.59590643274853805</v>
      </c>
      <c r="E13" s="245">
        <v>0.8327258575103802</v>
      </c>
      <c r="F13" s="246">
        <v>1.9248589854653961</v>
      </c>
      <c r="G13" s="247">
        <v>1.0450209113763165</v>
      </c>
      <c r="H13" s="246">
        <v>2.2636620275707413</v>
      </c>
      <c r="I13" s="246">
        <v>3.0012615255658024</v>
      </c>
    </row>
    <row r="14" spans="1:13" x14ac:dyDescent="0.3">
      <c r="A14" s="226" t="s">
        <v>18</v>
      </c>
    </row>
    <row r="15" spans="1:13" x14ac:dyDescent="0.3">
      <c r="A15" s="226" t="s">
        <v>19</v>
      </c>
      <c r="B15" s="227" t="s">
        <v>179</v>
      </c>
      <c r="C15" s="228"/>
      <c r="D15" s="229"/>
      <c r="E15" s="230"/>
      <c r="F15" s="231"/>
      <c r="G15" s="232"/>
      <c r="H15" s="231"/>
      <c r="I15" s="231"/>
    </row>
    <row r="16" spans="1:13" x14ac:dyDescent="0.3">
      <c r="A16" s="226" t="s">
        <v>20</v>
      </c>
      <c r="B16" s="233" t="s">
        <v>10</v>
      </c>
      <c r="C16" s="234">
        <v>0</v>
      </c>
      <c r="D16" s="235">
        <v>58802</v>
      </c>
      <c r="E16" s="236">
        <v>5.1720200503384248</v>
      </c>
      <c r="F16" s="231">
        <v>3041251.23</v>
      </c>
      <c r="G16" s="237">
        <v>8.2082729158872159</v>
      </c>
      <c r="H16" s="231">
        <v>4826628.6400000006</v>
      </c>
      <c r="I16" s="231">
        <v>1785377.4100000006</v>
      </c>
    </row>
    <row r="17" spans="1:9" x14ac:dyDescent="0.3">
      <c r="A17" s="226" t="s">
        <v>21</v>
      </c>
      <c r="B17" s="233" t="s">
        <v>60</v>
      </c>
      <c r="C17" s="234">
        <v>0</v>
      </c>
      <c r="D17" s="235">
        <v>30400</v>
      </c>
      <c r="E17" s="236">
        <v>2.922351973684211</v>
      </c>
      <c r="F17" s="231">
        <v>888395</v>
      </c>
      <c r="G17" s="237">
        <v>4.0651151315789482</v>
      </c>
      <c r="H17" s="231">
        <v>1235795</v>
      </c>
      <c r="I17" s="231">
        <v>347400</v>
      </c>
    </row>
    <row r="18" spans="1:9" x14ac:dyDescent="0.3">
      <c r="A18" s="226" t="s">
        <v>22</v>
      </c>
      <c r="B18" s="233" t="s">
        <v>174</v>
      </c>
      <c r="C18" s="238">
        <v>0</v>
      </c>
      <c r="D18" s="239">
        <v>28402</v>
      </c>
      <c r="E18" s="240">
        <v>2.2496680766542139</v>
      </c>
      <c r="F18" s="241">
        <v>2152856.23</v>
      </c>
      <c r="G18" s="242">
        <v>4.1431577843082676</v>
      </c>
      <c r="H18" s="241">
        <v>3590833.6400000006</v>
      </c>
      <c r="I18" s="241">
        <v>1437977.4100000006</v>
      </c>
    </row>
    <row r="19" spans="1:9" x14ac:dyDescent="0.3">
      <c r="A19" s="226" t="s">
        <v>23</v>
      </c>
      <c r="B19" s="233" t="s">
        <v>175</v>
      </c>
      <c r="C19" s="243">
        <v>0</v>
      </c>
      <c r="D19" s="244">
        <v>0.93427631578947368</v>
      </c>
      <c r="E19" s="245">
        <v>0.76981421023630359</v>
      </c>
      <c r="F19" s="246">
        <v>2.4233097102077341</v>
      </c>
      <c r="G19" s="247">
        <v>1.0191981408160036</v>
      </c>
      <c r="H19" s="246">
        <v>2.9056871406665348</v>
      </c>
      <c r="I19" s="246">
        <v>4.1392556419113431</v>
      </c>
    </row>
    <row r="20" spans="1:9" x14ac:dyDescent="0.3">
      <c r="A20" s="226" t="s">
        <v>24</v>
      </c>
    </row>
    <row r="21" spans="1:9" x14ac:dyDescent="0.3">
      <c r="A21" s="226" t="s">
        <v>25</v>
      </c>
    </row>
    <row r="22" spans="1:9" x14ac:dyDescent="0.3">
      <c r="A22" s="226" t="s">
        <v>26</v>
      </c>
    </row>
    <row r="23" spans="1:9" x14ac:dyDescent="0.3">
      <c r="A23" s="226" t="s">
        <v>27</v>
      </c>
    </row>
    <row r="24" spans="1:9" x14ac:dyDescent="0.3">
      <c r="A24" s="226" t="s">
        <v>28</v>
      </c>
    </row>
    <row r="25" spans="1:9" x14ac:dyDescent="0.3">
      <c r="A25" s="226" t="s">
        <v>30</v>
      </c>
    </row>
    <row r="26" spans="1:9" x14ac:dyDescent="0.3">
      <c r="A26" s="226" t="s">
        <v>32</v>
      </c>
    </row>
    <row r="27" spans="1:9" x14ac:dyDescent="0.3">
      <c r="A27" s="226" t="s">
        <v>33</v>
      </c>
    </row>
    <row r="28" spans="1:9" x14ac:dyDescent="0.3">
      <c r="A28" s="226" t="s">
        <v>35</v>
      </c>
    </row>
    <row r="29" spans="1:9" x14ac:dyDescent="0.3">
      <c r="A29" s="226" t="s">
        <v>36</v>
      </c>
    </row>
    <row r="30" spans="1:9" x14ac:dyDescent="0.3">
      <c r="A30" s="226" t="s">
        <v>37</v>
      </c>
    </row>
    <row r="31" spans="1:9" x14ac:dyDescent="0.3">
      <c r="A31" s="226" t="s">
        <v>38</v>
      </c>
    </row>
    <row r="32" spans="1:9" x14ac:dyDescent="0.3">
      <c r="A32" s="226" t="s">
        <v>39</v>
      </c>
    </row>
    <row r="33" spans="1:13" x14ac:dyDescent="0.3">
      <c r="A33" s="226" t="s">
        <v>40</v>
      </c>
    </row>
    <row r="34" spans="1:13" x14ac:dyDescent="0.3">
      <c r="A34" s="226" t="s">
        <v>41</v>
      </c>
    </row>
    <row r="35" spans="1:13" x14ac:dyDescent="0.3">
      <c r="A35" s="226" t="s">
        <v>42</v>
      </c>
    </row>
    <row r="36" spans="1:13" x14ac:dyDescent="0.3">
      <c r="A36" s="226" t="s">
        <v>43</v>
      </c>
    </row>
    <row r="37" spans="1:13" x14ac:dyDescent="0.3">
      <c r="A37" s="226" t="s">
        <v>44</v>
      </c>
    </row>
    <row r="38" spans="1:13" x14ac:dyDescent="0.3">
      <c r="A38" s="226" t="s">
        <v>45</v>
      </c>
    </row>
    <row r="39" spans="1:13" x14ac:dyDescent="0.3">
      <c r="A39" s="226" t="s">
        <v>46</v>
      </c>
    </row>
    <row r="40" spans="1:13" x14ac:dyDescent="0.3">
      <c r="A40" s="226" t="s">
        <v>47</v>
      </c>
    </row>
    <row r="41" spans="1:13" x14ac:dyDescent="0.3">
      <c r="A41" s="226" t="s">
        <v>48</v>
      </c>
    </row>
    <row r="42" spans="1:13" x14ac:dyDescent="0.3">
      <c r="A42" s="226" t="s">
        <v>49</v>
      </c>
    </row>
    <row r="43" spans="1:13" x14ac:dyDescent="0.3">
      <c r="A43" s="226" t="s">
        <v>50</v>
      </c>
    </row>
    <row r="44" spans="1:13" x14ac:dyDescent="0.3">
      <c r="A44" s="226" t="s">
        <v>51</v>
      </c>
    </row>
    <row r="45" spans="1:13" x14ac:dyDescent="0.3">
      <c r="A45" s="226" t="s">
        <v>53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C0785C-86C0-469D-B84A-D4EA346C7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879452-03DD-4731-8D2D-DF7C1D79F5E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06427DBD-FC0B-487F-A347-41886182B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2016-05-23T17:41:41Z</dcterms:created>
  <dcterms:modified xsi:type="dcterms:W3CDTF">2016-05-28T14:55:20Z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