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 yWindow="5640" windowWidth="19236" windowHeight="5700" tabRatio="841"/>
  </bookViews>
  <sheets>
    <sheet name="A2 Schedule" sheetId="3" r:id="rId1"/>
    <sheet name="A6 Schedule" sheetId="7" r:id="rId2"/>
    <sheet name="A6.1 Schedule" sheetId="8" r:id="rId3"/>
    <sheet name="A9 Schedule" sheetId="13" r:id="rId4"/>
    <sheet name="A9.1 Schedule" sheetId="14"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a">[1]FTI!#REF!</definedName>
    <definedName name="\B">#REF!</definedName>
    <definedName name="\c">[2]ISFPLSUB!#REF!</definedName>
    <definedName name="\d">[2]ISFPLSUB!#REF!</definedName>
    <definedName name="\K">#REF!</definedName>
    <definedName name="\l">[2]ISFPLSUB!#REF!</definedName>
    <definedName name="\p">#N/A</definedName>
    <definedName name="\W">#REF!</definedName>
    <definedName name="\y">[2]JVTAX.XLS!#REF!</definedName>
    <definedName name="______ESY12">[2]ISFPLSUB!#REF!</definedName>
    <definedName name="______INP5">[1]SITRP!#REF!</definedName>
    <definedName name="_____DOC1">#REF!</definedName>
    <definedName name="_____DOC2">#REF!</definedName>
    <definedName name="_____ESY12">[2]ISFPLSUB!#REF!</definedName>
    <definedName name="_____INP5">[1]SITRP!#REF!</definedName>
    <definedName name="_____PG1">#N/A</definedName>
    <definedName name="_____PG2">#N/A</definedName>
    <definedName name="_____PG3">#N/A</definedName>
    <definedName name="_____SCH1">#REF!</definedName>
    <definedName name="_____SCH2">#REF!</definedName>
    <definedName name="____DOC1">#REF!</definedName>
    <definedName name="____DOC2">#REF!</definedName>
    <definedName name="____PG1">#N/A</definedName>
    <definedName name="____PG2">#N/A</definedName>
    <definedName name="____PG3">#N/A</definedName>
    <definedName name="____SCH1">#REF!</definedName>
    <definedName name="____SCH2">#REF!</definedName>
    <definedName name="___DOC1">#REF!</definedName>
    <definedName name="___DOC2">#REF!</definedName>
    <definedName name="___ESY12">[2]ISFPLSUB!#REF!</definedName>
    <definedName name="___INP5">[1]SITRP!#REF!</definedName>
    <definedName name="___PG1">#N/A</definedName>
    <definedName name="___PG2">#N/A</definedName>
    <definedName name="___PG3">#N/A</definedName>
    <definedName name="___SCH1">#REF!</definedName>
    <definedName name="___SCH2">#REF!</definedName>
    <definedName name="__DOC1">#REF!</definedName>
    <definedName name="__DOC2">#REF!</definedName>
    <definedName name="__ESY12">[2]ISFPLSUB!#REF!</definedName>
    <definedName name="__INP5">[1]SITRP!#REF!</definedName>
    <definedName name="__PG1">#N/A</definedName>
    <definedName name="__PG2">#N/A</definedName>
    <definedName name="__PG3">#N/A</definedName>
    <definedName name="__SCH1">#REF!</definedName>
    <definedName name="__SCH2">#REF!</definedName>
    <definedName name="_12MOS">[2]ISFPLSUB!#REF!</definedName>
    <definedName name="_12MOSA">[2]ISFPLSUB!#REF!</definedName>
    <definedName name="_1990">[1]SITRP!#REF!</definedName>
    <definedName name="_1990C">[1]SITRP!#REF!</definedName>
    <definedName name="_1991">[1]SITRP!#REF!</definedName>
    <definedName name="_1991C">[1]SITRP!#REF!</definedName>
    <definedName name="_DOC1">#REF!</definedName>
    <definedName name="_DOC2">#REF!</definedName>
    <definedName name="_ESY12">[2]ISFPLSUB!#REF!</definedName>
    <definedName name="_Fill" hidden="1">#REF!</definedName>
    <definedName name="_INP5">[1]SITRP!#REF!</definedName>
    <definedName name="_PG1">#N/A</definedName>
    <definedName name="_PG2">#N/A</definedName>
    <definedName name="_PG3">#N/A</definedName>
    <definedName name="_SCH1">#REF!</definedName>
    <definedName name="_SCH2">#REF!</definedName>
    <definedName name="a" hidden="1">{"Martin Oct94_Mar95",#N/A,FALSE,"Martin Oct94 - Mar95"}</definedName>
    <definedName name="A6_">#REF!</definedName>
    <definedName name="A6_OS">#REF!</definedName>
    <definedName name="A6_PTD_DATA">#REF!</definedName>
    <definedName name="A6a">#REF!</definedName>
    <definedName name="A6a_C">#REF!</definedName>
    <definedName name="A6Worksheet">#REF!</definedName>
    <definedName name="A7_">#REF!</definedName>
    <definedName name="A7Worksheet">#REF!</definedName>
    <definedName name="A8_">#REF!</definedName>
    <definedName name="A8Worksheet">#REF!</definedName>
    <definedName name="A9_">#REF!</definedName>
    <definedName name="A9_PTD_DATA">#REF!</definedName>
    <definedName name="A9Worksheet">#REF!</definedName>
    <definedName name="aa" hidden="1">{"Martin Oct94_Mar95",#N/A,FALSE,"Martin Oct94 - Mar95"}</definedName>
    <definedName name="aaa" hidden="1">{"Martin Oct93_Mar94",#N/A,FALSE,"Martin Oct93 - Mar94";"Martin Apr94_Sep94",#N/A,FALSE,"Martin Apr94 - Sep94";"Martin Oct94_Mar95",#N/A,FALSE,"Martin Oct94 - Mar95";"Martin Apr95_Sep95",#N/A,FALSE,"Martin Apr95 - Sep95";"Martin Oct95_Mar96",#N/A,FALSE,"Martin Oct95 - Mar96"}</definedName>
    <definedName name="aaaa" hidden="1">{"Oct93_Mar94",#N/A,TRUE,"Actuals (Oct 93 - Mar 94)";"Apr94_Sep94",#N/A,TRUE,"Actuals (Apr 94 - Sep 94)";"Oct94_Mar95",#N/A,TRUE,"Actuals (Oct 94 - Mar 95)";"Apr95_Sep95",#N/A,TRUE,"Actual Estimt (Apr 95 - Sep 95)";"Oct95_Mar96",#N/A,TRUE,"Estimates (Oct 95 - Mar 96)"}</definedName>
    <definedName name="ACTUALS">#REF!</definedName>
    <definedName name="ANALYSIS_OF_BREAKDOWN_OF_OS_SALE_BYACCOUNTS">#REF!</definedName>
    <definedName name="ANNUAL">[2]ISFPLSUB!#REF!</definedName>
    <definedName name="BONNIE">#N/A</definedName>
    <definedName name="CMCY">[2]ISFPLSUB!#REF!</definedName>
    <definedName name="COLUMN1">'[3]FPSC TU'!#REF!</definedName>
    <definedName name="COLUMN2">'[3]FPSC TU'!#REF!</definedName>
    <definedName name="COLUMN3">'[3]FPSC TU'!#REF!</definedName>
    <definedName name="COLUMN4">'[3]FPSC TU'!#REF!</definedName>
    <definedName name="COLUMN5">'[3]FPSC TU'!#REF!</definedName>
    <definedName name="COLUMN6">'[3]FPSC TU'!#REF!</definedName>
    <definedName name="COLUMN7">'[3]FPSC TU'!#REF!</definedName>
    <definedName name="COLUMN8">'[3]FPSC TU'!#REF!</definedName>
    <definedName name="COLUMN9">'[3]FPSC TU'!#REF!</definedName>
    <definedName name="COMPTAX">[1]FTI!#REF!</definedName>
    <definedName name="COSTS">#REF!</definedName>
    <definedName name="CRIT5">[1]SITRP!#REF!</definedName>
    <definedName name="_xlnm.Criteria">#REF!</definedName>
    <definedName name="Criteria_MI">[1]SITRP!#REF!</definedName>
    <definedName name="DATE1">'[3]FPSC TU'!#REF!</definedName>
    <definedName name="Ddd">#REF!,#REF!,#REF!</definedName>
    <definedName name="DOC1A">#REF!</definedName>
    <definedName name="E6Sys1">#REF!</definedName>
    <definedName name="EMTA6">'[4]EMT A6'!$A$1:$J$1997</definedName>
    <definedName name="EMTA9">'[4]EMT A9'!$A$1:$H$1995</definedName>
    <definedName name="ESYA">[2]ISFPLSUB!#REF!</definedName>
    <definedName name="ESYTD">[2]ISFPLSUB!#REF!</definedName>
    <definedName name="ESYY">[2]ISFPLSUB!#REF!</definedName>
    <definedName name="_xlnm.Extract">[1]SITRP!#REF!</definedName>
    <definedName name="Extract_MI">[1]SITRP!#REF!</definedName>
    <definedName name="FERC">#REF!</definedName>
    <definedName name="FERCTAX">#REF!</definedName>
    <definedName name="FPSC">#REF!</definedName>
    <definedName name="FPSCTAX">#REF!</definedName>
    <definedName name="GUY">[1]SITRP!#REF!</definedName>
    <definedName name="HISTORY">[2]ISFPLSUB!#REF!</definedName>
    <definedName name="INCSTA">[1]A194!#REF!</definedName>
    <definedName name="INPUT5">[1]SITRP!#REF!</definedName>
    <definedName name="INPUTS">#REF!</definedName>
    <definedName name="INTCALC">#REF!</definedName>
    <definedName name="LRIC12">[2]ISFPLSUB!#REF!</definedName>
    <definedName name="LRICA">[2]ISFPLSUB!#REF!</definedName>
    <definedName name="LRICY">[2]ISFPLSUB!#REF!</definedName>
    <definedName name="LRICYTD">[2]ISFPLSUB!#REF!</definedName>
    <definedName name="MACROS">'[1]Storm Fund Earn Gross Up'!#REF!</definedName>
    <definedName name="mnth_range">#REF!</definedName>
    <definedName name="MONTH">[2]ISFPLSUB!#REF!</definedName>
    <definedName name="MONTHS">#N/A</definedName>
    <definedName name="NAMES">#REF!</definedName>
    <definedName name="OBO">[1]A194!#REF!</definedName>
    <definedName name="OBODEFTX">'[5]0394OBF.XLS'!#REF!</definedName>
    <definedName name="OTHINC">[1]A194!#REF!</definedName>
    <definedName name="OUTPUT5">[1]SITRP!#REF!</definedName>
    <definedName name="PAGE1">#REF!</definedName>
    <definedName name="PAGE2">#REF!</definedName>
    <definedName name="PAGE21">'[1]Storm Fund Earn Gross Up'!#REF!</definedName>
    <definedName name="PAGE3">[2]ISFPLSUB!#REF!</definedName>
    <definedName name="PERIOD">#REF!</definedName>
    <definedName name="PRINT">[1]FTI!#REF!</definedName>
    <definedName name="_xlnm.Print_Area">'[6]Final Fuel Sch 2001'!#REF!</definedName>
    <definedName name="_xlnm.Print_Titles" localSheetId="0">'A2 Schedule'!$A:$B,'A2 Schedule'!$3:$9</definedName>
    <definedName name="_xlnm.Print_Titles" localSheetId="1">'A6 Schedule'!$A:$B,'A6 Schedule'!$3:$8</definedName>
    <definedName name="_xlnm.Print_Titles" localSheetId="2">'A6.1 Schedule'!$A:$B,'A6.1 Schedule'!$3:$8</definedName>
    <definedName name="_xlnm.Print_Titles" localSheetId="3">'A9 Schedule'!$A:$B,'A9 Schedule'!$3:$8</definedName>
    <definedName name="_xlnm.Print_Titles" localSheetId="4">'A9.1 Schedule'!$A:$B,'A9.1 Schedule'!$3:$8</definedName>
    <definedName name="PRIOR">[2]JVTAX.XLS!#REF!</definedName>
    <definedName name="PURCHASE">#REF!</definedName>
    <definedName name="PURCHFRM">'[4]EMT A9'!$A:$A</definedName>
    <definedName name="PURE">[1]SITRP!#REF!</definedName>
    <definedName name="PUREC">[1]SITRP!#REF!</definedName>
    <definedName name="qqq" hidden="1">{"Martin Oct94_Mar95",#N/A,FALSE,"Martin Oct94 - Mar95"}</definedName>
    <definedName name="RECON">#REF!</definedName>
    <definedName name="Reconciliation">#REF!</definedName>
    <definedName name="RepAllFormat">#REF!</definedName>
    <definedName name="RepAllHead">#REF!</definedName>
    <definedName name="RepDataFormat">#REF!</definedName>
    <definedName name="RepDataMoney">'[7]Incr Hedg'!#REF!</definedName>
    <definedName name="RepDataMoney1">'[7]Incr Hedg'!#REF!</definedName>
    <definedName name="RepDataMoney2">'[7]Incr Hedg'!#REF!</definedName>
    <definedName name="RepDataMoney3">'[7]Incr Hedg'!#REF!</definedName>
    <definedName name="RepDataMoney4">'[7]Incr Hedg'!#REF!</definedName>
    <definedName name="RepDataPercent">'[7]Incr Hedg'!#REF!</definedName>
    <definedName name="RepDataPercent1">'[7]Incr Hedg'!#REF!</definedName>
    <definedName name="RepDataPercent2">'[7]Incr Hedg'!#REF!</definedName>
    <definedName name="RepDataPercent3">'[7]Incr Hedg'!#REF!</definedName>
    <definedName name="RepDelete">'[7]Incr Hedg'!#REF!</definedName>
    <definedName name="RepPercent">#REF!</definedName>
    <definedName name="REVENUERPT">'[3]FPSC TU'!#REF!</definedName>
    <definedName name="S">#REF!</definedName>
    <definedName name="SALES">#REF!</definedName>
    <definedName name="SAPBEXrevision" hidden="1">0</definedName>
    <definedName name="SAPBEXsysID" hidden="1">"GP1"</definedName>
    <definedName name="SAPBEXwbID" hidden="1">"4AFKCASG4W23WCCEKVGAHCKQ9"</definedName>
    <definedName name="SCH">#REF!</definedName>
    <definedName name="SOLDTO">'[4]EMT A6'!$A:$A</definedName>
    <definedName name="T">'[3]NFE 518 (Mo B)'!#REF!</definedName>
    <definedName name="TEN">#REF!</definedName>
    <definedName name="TRUPCALC">#REF!</definedName>
    <definedName name="TRUPVAR">#REF!</definedName>
    <definedName name="Ttt">#REF!,#REF!,#REF!</definedName>
    <definedName name="TWO">#REF!</definedName>
    <definedName name="WKSH">#REF!</definedName>
    <definedName name="wrn.ACTUAL._.ALL._.PAGES." hidden="1">{"ACTUAL",#N/A,FALSE,"OVER_UND"}</definedName>
    <definedName name="wrn.All._.Periods." hidden="1">{"Martin Oct93_Mar94",#N/A,FALSE,"Martin Oct93 - Mar94";"Martin Apr94_Sep94",#N/A,FALSE,"Martin Apr94 - Sep94";"Martin Oct94_Mar95",#N/A,FALSE,"Martin Oct94 - Mar95";"Martin Apr95_Sep95",#N/A,FALSE,"Martin Apr95 - Sep95";"Martin Oct95_Mar96",#N/A,FALSE,"Martin Oct95 - Mar96"}</definedName>
    <definedName name="wrn.ALL_PERIODS." hidden="1">{"Oct93_Mar94",#N/A,TRUE,"Actuals (Oct 93 - Mar 94)";"Apr94_Sep94",#N/A,TRUE,"Actuals (Apr 94 - Sep 94)";"Oct94_Mar95",#N/A,TRUE,"Actuals (Oct 94 - Mar 95)";"Apr95_Sep95",#N/A,TRUE,"Actual Estimt (Apr 95 - Sep 95)";"Oct95_Mar96",#N/A,TRUE,"Estimates (Oct 95 - Mar 96)"}</definedName>
    <definedName name="wrn.APAGE1." hidden="1">{"APAGE1",#N/A,FALSE,"JAN95_OU"}</definedName>
    <definedName name="wrn.APAGE2." hidden="1">{"APAGE2",#N/A,FALSE,"JAN95_OU"}</definedName>
    <definedName name="wrn.APAGE3." hidden="1">{"APAGE3",#N/A,FALSE,"JAN95_OU"}</definedName>
    <definedName name="wrn.Apr94_Sep95." hidden="1">{"Apr95_Sep95",#N/A,FALSE,"Actual Estimt (Apr 95 - Sep 95)"}</definedName>
    <definedName name="wrn.Apr95_Sep95." hidden="1">{"Apr95_Sep95",#N/A,FALSE,"Actual~Estimt (Apr 95 - Sep 95)";"Apr95_Sep95",#N/A,FALSE,#N/A;"Apr95_Sep95",#N/A,FALSE,#N/A;"Apr95_Sep95",#N/A,FALSE,#N/A;"Apr95_Sep95",#N/A,FALSE,#N/A}</definedName>
    <definedName name="wrn.Laud._.Apr94._.Sep94." hidden="1">{"Apr94_Sep94",#N/A,FALSE,"Apr 94 - Sep 94"}</definedName>
    <definedName name="wrn.Laud._.Apr95._.Sep95." hidden="1">{"Apr95_Sep95",#N/A,FALSE,"Apr 95 - Sep 95"}</definedName>
    <definedName name="wrn.Laud._.Oct93._.Mar94." hidden="1">{"Oct93_Mar94",#N/A,FALSE,"Oct 93 - Mar 94"}</definedName>
    <definedName name="wrn.Laud._.Oct94._.Mar95." hidden="1">{"Oct94_Mar95",#N/A,FALSE,"Oct 94 - Mar 95"}</definedName>
    <definedName name="wrn.Laud._.Oct95._.Mar96." hidden="1">{"Oct95_Mar96",#N/A,FALSE,"Oct 95 - Mar 96"}</definedName>
    <definedName name="wrn.Martin._.Apr94_Sep94." hidden="1">{"Martin Apr94_Sep94",#N/A,FALSE,"Martin Apr94 - Sep94"}</definedName>
    <definedName name="wrn.Martin._.Apr95_Sep95." hidden="1">{"Martin Apr95_Sep95",#N/A,FALSE,"Martin Apr95 - Sep95"}</definedName>
    <definedName name="wrn.Martin._.Oct93_Mar94." hidden="1">{"Martin Oct93_Mar94",#N/A,FALSE,"Martin Oct93 - Mar94"}</definedName>
    <definedName name="wrn.Martin._.Oct94_Mar95." hidden="1">{"Martin Oct94_Mar95",#N/A,FALSE,"Martin Oct94 - Mar95"}</definedName>
    <definedName name="wrn.Martin._.Oct95_Mar96." hidden="1">{"Martin Oct95_Mar96",#N/A,FALSE,"Martin Oct95 - Mar96"}</definedName>
    <definedName name="wrn.Oct93_Mar94." hidden="1">{"Oct93_Mar94",#N/A,FALSE,"Actuals (Oct 93 - Mar 94)"}</definedName>
    <definedName name="wrn.Oct94_Mar95." hidden="1">{"Oct94_Mar95",#N/A,FALSE,"Actuals (Oct 94 - Mar 95)"}</definedName>
    <definedName name="wrn.Oct95_Mar96." hidden="1">{"Oct95_Mar96",#N/A,FALSE,"Estimates (Oct 95 - Mar 96)"}</definedName>
    <definedName name="wrn.PPAGE2." hidden="1">{"PPAGE2",#N/A,FALSE,"JAN95_OU"}</definedName>
    <definedName name="wrn.PPAGE3." hidden="1">{"PPAGE3",#N/A,FALSE,"JAN95_OU"}</definedName>
    <definedName name="wrn.PRELIMINARY._.ALL._.PAGES." hidden="1">{"PRELIMINARY",#N/A,FALSE,"MAR95_OU"}</definedName>
    <definedName name="wrn.Scherer._.Apr95_Sep95." hidden="1">{"Schr Apr95_Oct95",#N/A,FALSE,"Scherer Apr95-Sep95"}</definedName>
    <definedName name="wrn.Scherer._.Oct94_Mar95." hidden="1">{"Schr Oct94_Mar95",#N/A,FALSE,"Scherer Oct94-Mar95"}</definedName>
    <definedName name="wrn.Scherer._.Oct95_Mar96." hidden="1">{"Schr Oct95_Mar96",#N/A,FALSE,"Scherer Oct95-Mar96"}</definedName>
    <definedName name="YEAR">[2]ISFPLSUB!#REF!</definedName>
    <definedName name="YTDA">[2]ISFPLSUB!#REF!</definedName>
    <definedName name="Yyyy">#REF!,#REF!,#REF!,#REF!</definedName>
    <definedName name="zzz">'[8]Final Fuel Sch 2001'!#REF!</definedName>
  </definedNames>
  <calcPr calcId="145621"/>
</workbook>
</file>

<file path=xl/calcChain.xml><?xml version="1.0" encoding="utf-8"?>
<calcChain xmlns="http://schemas.openxmlformats.org/spreadsheetml/2006/main">
  <c r="G31" i="13" l="1"/>
  <c r="E31" i="13"/>
  <c r="G30" i="13"/>
  <c r="E30" i="13"/>
  <c r="G29" i="13"/>
  <c r="E29" i="13"/>
  <c r="G27" i="13"/>
  <c r="E27" i="13"/>
  <c r="G26" i="13"/>
  <c r="E26" i="13"/>
  <c r="G25" i="13"/>
  <c r="E25" i="13"/>
  <c r="G24" i="13"/>
  <c r="E24" i="13"/>
  <c r="G23" i="13"/>
  <c r="E23" i="13"/>
  <c r="G22" i="13"/>
  <c r="E22" i="13"/>
  <c r="G21" i="13"/>
  <c r="E21" i="13"/>
  <c r="G20" i="13"/>
  <c r="E20" i="13"/>
  <c r="G19" i="13"/>
  <c r="E19" i="13"/>
  <c r="G18" i="13"/>
  <c r="E18" i="13"/>
  <c r="G17" i="13"/>
  <c r="E17" i="13"/>
  <c r="G13" i="13"/>
  <c r="E13" i="13"/>
  <c r="G12" i="13"/>
  <c r="E12" i="13"/>
  <c r="G11" i="13"/>
  <c r="E11" i="13"/>
  <c r="G50" i="7"/>
  <c r="F50" i="7"/>
  <c r="G48" i="7"/>
  <c r="F48" i="7"/>
  <c r="G47" i="7"/>
  <c r="F47" i="7"/>
  <c r="G44" i="7"/>
  <c r="F44" i="7"/>
  <c r="G43" i="7"/>
  <c r="F43" i="7"/>
  <c r="G42" i="7"/>
  <c r="F42" i="7"/>
  <c r="G39" i="7"/>
  <c r="F39" i="7"/>
  <c r="G38" i="7"/>
  <c r="F38" i="7"/>
  <c r="G37" i="7"/>
  <c r="F37" i="7"/>
  <c r="G36" i="7"/>
  <c r="F36" i="7"/>
  <c r="G35" i="7"/>
  <c r="F35" i="7"/>
  <c r="G34" i="7"/>
  <c r="F34" i="7"/>
  <c r="G33" i="7"/>
  <c r="F33" i="7"/>
  <c r="G32" i="7"/>
  <c r="F32" i="7"/>
  <c r="G31" i="7"/>
  <c r="F31" i="7"/>
  <c r="G30" i="7"/>
  <c r="F30" i="7"/>
  <c r="G29" i="7"/>
  <c r="F29" i="7"/>
  <c r="G28" i="7"/>
  <c r="F28" i="7"/>
  <c r="G27" i="7"/>
  <c r="F27" i="7"/>
  <c r="G26" i="7"/>
  <c r="F26" i="7"/>
  <c r="G25" i="7"/>
  <c r="F25" i="7"/>
  <c r="G24" i="7"/>
  <c r="F24" i="7"/>
  <c r="G21" i="7"/>
  <c r="F21" i="7"/>
  <c r="G20" i="7"/>
  <c r="F20" i="7"/>
  <c r="G19" i="7"/>
  <c r="F19" i="7"/>
  <c r="G15" i="7"/>
  <c r="F15" i="7"/>
  <c r="G13" i="7"/>
  <c r="F13" i="7"/>
  <c r="G12" i="7"/>
  <c r="F12" i="7"/>
  <c r="G11" i="7"/>
  <c r="F11" i="7"/>
  <c r="J69" i="3"/>
  <c r="I69" i="3"/>
  <c r="F69" i="3"/>
  <c r="E69" i="3"/>
  <c r="J68" i="3"/>
  <c r="I68" i="3"/>
  <c r="F68" i="3"/>
  <c r="E68" i="3"/>
  <c r="J67" i="3"/>
  <c r="I67" i="3"/>
  <c r="F67" i="3"/>
  <c r="E67" i="3"/>
  <c r="J66" i="3"/>
  <c r="I66" i="3"/>
  <c r="F66" i="3"/>
  <c r="E66" i="3"/>
  <c r="J65" i="3"/>
  <c r="I65" i="3"/>
  <c r="F65" i="3"/>
  <c r="E65" i="3"/>
  <c r="J64" i="3"/>
  <c r="I64" i="3"/>
  <c r="F64" i="3"/>
  <c r="E64" i="3"/>
  <c r="J63" i="3"/>
  <c r="I63" i="3"/>
  <c r="F63" i="3"/>
  <c r="E63" i="3"/>
  <c r="J62" i="3"/>
  <c r="I62" i="3"/>
  <c r="F62" i="3"/>
  <c r="E62" i="3"/>
  <c r="J61" i="3"/>
  <c r="I61" i="3"/>
  <c r="F61" i="3"/>
  <c r="E61" i="3"/>
  <c r="J60" i="3"/>
  <c r="I60" i="3"/>
  <c r="F60" i="3"/>
  <c r="E60" i="3"/>
  <c r="J57" i="3"/>
  <c r="I57" i="3"/>
  <c r="F57" i="3"/>
  <c r="E57" i="3"/>
  <c r="J56" i="3"/>
  <c r="I56" i="3"/>
  <c r="F56" i="3"/>
  <c r="E56" i="3"/>
  <c r="J55" i="3"/>
  <c r="I55" i="3"/>
  <c r="F55" i="3"/>
  <c r="E55" i="3"/>
  <c r="J54" i="3"/>
  <c r="I54" i="3"/>
  <c r="F54" i="3"/>
  <c r="E54" i="3"/>
  <c r="J53" i="3"/>
  <c r="I53" i="3"/>
  <c r="F53" i="3"/>
  <c r="E53" i="3"/>
  <c r="J52" i="3"/>
  <c r="I52" i="3"/>
  <c r="F52" i="3"/>
  <c r="E52" i="3"/>
  <c r="J51" i="3"/>
  <c r="I51" i="3"/>
  <c r="F51" i="3"/>
  <c r="E51" i="3"/>
  <c r="J50" i="3"/>
  <c r="I50" i="3"/>
  <c r="F50" i="3"/>
  <c r="E50" i="3"/>
  <c r="J49" i="3"/>
  <c r="I49" i="3"/>
  <c r="F49" i="3"/>
  <c r="E49" i="3"/>
  <c r="J48" i="3"/>
  <c r="I48" i="3"/>
  <c r="F48" i="3"/>
  <c r="E48" i="3"/>
  <c r="J47" i="3"/>
  <c r="I47" i="3"/>
  <c r="F47" i="3"/>
  <c r="E47" i="3"/>
  <c r="J46" i="3"/>
  <c r="I46" i="3"/>
  <c r="F46" i="3"/>
  <c r="E46" i="3"/>
  <c r="J44" i="3"/>
  <c r="I44" i="3"/>
  <c r="F44" i="3"/>
  <c r="E44" i="3"/>
  <c r="J41" i="3"/>
  <c r="I41" i="3"/>
  <c r="F41" i="3"/>
  <c r="E41" i="3"/>
  <c r="J38" i="3"/>
  <c r="I38" i="3"/>
  <c r="F38" i="3"/>
  <c r="E38" i="3"/>
  <c r="J37" i="3"/>
  <c r="I37" i="3"/>
  <c r="F37" i="3"/>
  <c r="E37" i="3"/>
  <c r="J36" i="3"/>
  <c r="I36" i="3"/>
  <c r="F36" i="3"/>
  <c r="E36" i="3"/>
  <c r="J35" i="3"/>
  <c r="I35" i="3"/>
  <c r="F35" i="3"/>
  <c r="E35" i="3"/>
  <c r="J34" i="3"/>
  <c r="I34" i="3"/>
  <c r="F34" i="3"/>
  <c r="E34" i="3"/>
  <c r="J33" i="3"/>
  <c r="I33" i="3"/>
  <c r="F33" i="3"/>
  <c r="E33" i="3"/>
  <c r="J30" i="3"/>
  <c r="I30" i="3"/>
  <c r="F30" i="3"/>
  <c r="E30" i="3"/>
  <c r="J29" i="3"/>
  <c r="I29" i="3"/>
  <c r="F29" i="3"/>
  <c r="E29" i="3"/>
  <c r="J28" i="3"/>
  <c r="I28" i="3"/>
  <c r="F28" i="3"/>
  <c r="E28" i="3"/>
  <c r="J27" i="3"/>
  <c r="I27" i="3"/>
  <c r="F27" i="3"/>
  <c r="E27" i="3"/>
  <c r="J26" i="3"/>
  <c r="I26" i="3"/>
  <c r="F26" i="3"/>
  <c r="E26" i="3"/>
  <c r="J24" i="3"/>
  <c r="I24" i="3"/>
  <c r="F24" i="3"/>
  <c r="E24" i="3"/>
  <c r="J23" i="3"/>
  <c r="I23" i="3"/>
  <c r="F23" i="3"/>
  <c r="E23" i="3"/>
  <c r="J22" i="3"/>
  <c r="I22" i="3"/>
  <c r="F22" i="3"/>
  <c r="E22" i="3"/>
  <c r="J21" i="3"/>
  <c r="I21" i="3"/>
  <c r="F21" i="3"/>
  <c r="E21" i="3"/>
  <c r="J19" i="3"/>
  <c r="I19" i="3"/>
  <c r="F19" i="3"/>
  <c r="E19" i="3"/>
  <c r="J18" i="3"/>
  <c r="I18" i="3"/>
  <c r="F18" i="3"/>
  <c r="E18" i="3"/>
  <c r="J17" i="3"/>
  <c r="I17" i="3"/>
  <c r="F17" i="3"/>
  <c r="E17" i="3"/>
  <c r="J16" i="3"/>
  <c r="I16" i="3"/>
  <c r="F16" i="3"/>
  <c r="E16" i="3"/>
  <c r="J15" i="3"/>
  <c r="I15" i="3"/>
  <c r="F15" i="3"/>
  <c r="E15" i="3"/>
  <c r="J14" i="3"/>
  <c r="I14" i="3"/>
  <c r="F14" i="3"/>
  <c r="E14" i="3"/>
  <c r="J13" i="3"/>
  <c r="I13" i="3"/>
  <c r="F13" i="3"/>
  <c r="E13" i="3"/>
  <c r="J12" i="3"/>
  <c r="I12" i="3"/>
  <c r="F12" i="3"/>
  <c r="E12" i="3"/>
  <c r="J11" i="3"/>
  <c r="I11" i="3"/>
  <c r="F11" i="3"/>
  <c r="E11" i="3"/>
</calcChain>
</file>

<file path=xl/sharedStrings.xml><?xml version="1.0" encoding="utf-8"?>
<sst xmlns="http://schemas.openxmlformats.org/spreadsheetml/2006/main" count="603" uniqueCount="192">
  <si>
    <t>Line No.</t>
  </si>
  <si>
    <t>Actual</t>
  </si>
  <si>
    <t>Estimated</t>
  </si>
  <si>
    <t>1</t>
  </si>
  <si>
    <t>2</t>
  </si>
  <si>
    <t>Nuclear Fuel Disposal Costs</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</si>
  <si>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</si>
  <si>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</si>
  <si>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</si>
  <si>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</si>
  <si>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</si>
  <si>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</si>
  <si>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</si>
  <si>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</si>
  <si>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</si>
  <si>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</si>
  <si>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</si>
  <si>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</si>
  <si>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</si>
  <si>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</si>
  <si>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</si>
  <si>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</si>
  <si>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</si>
  <si>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</si>
  <si>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</si>
  <si>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</si>
  <si>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</si>
  <si>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</si>
  <si>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</si>
  <si>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</si>
  <si>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</si>
  <si>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</si>
  <si>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</si>
  <si>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</si>
  <si>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</si>
  <si>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</si>
  <si>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</si>
  <si>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</si>
  <si>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</si>
  <si>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
  </si>
  <si>
    <t>36</t>
  </si>
  <si>
    <t>37</t>
  </si>
  <si>
    <t xml:space="preserve">NOTE: The Fuel Cost of System Net Generation reflected on Schedules A1 and A2 does not tie to the amount on Schedules A3 and A4 due to the reversal and correction of ($232) for non-fuel related items in July.  </t>
  </si>
  <si>
    <t>Nuclear Fuel Disposal Cost includes non-fuel related entries incorrectly booked in August for $459 to be reversed in September 2013.</t>
  </si>
  <si>
    <t>(1)</t>
  </si>
  <si>
    <t>(2)</t>
  </si>
  <si>
    <t>(3)</t>
  </si>
  <si>
    <t>(4)</t>
  </si>
  <si>
    <t>(5)</t>
  </si>
  <si>
    <t>(6)</t>
  </si>
  <si>
    <t>(7)</t>
  </si>
  <si>
    <t>(8)</t>
  </si>
  <si>
    <t>(9)</t>
  </si>
  <si>
    <t>FOR THE MONTH OF:  August 2013</t>
  </si>
  <si>
    <t>Current Month</t>
  </si>
  <si>
    <t>Year To Date</t>
  </si>
  <si>
    <t>Estimate</t>
  </si>
  <si>
    <t>$ Diff</t>
  </si>
  <si>
    <t>% Diff</t>
  </si>
  <si>
    <t>Fuel Costs &amp; Net Power Transactions</t>
  </si>
  <si>
    <t>Fuel Cost of System Net Generation</t>
  </si>
  <si>
    <t>Coal Cars Depreciation &amp; Return</t>
  </si>
  <si>
    <t>Fuel Cost of Power Sold (Per A6)</t>
  </si>
  <si>
    <r>
      <t>Gains from Off-System Sales (Per A6)</t>
    </r>
    <r>
      <rPr>
        <vertAlign val="superscript"/>
        <sz val="8"/>
        <rFont val="Arial"/>
        <family val="2"/>
      </rPr>
      <t xml:space="preserve"> (1)</t>
    </r>
  </si>
  <si>
    <t>Fuel Cost of Purchased Power (Per A7)</t>
  </si>
  <si>
    <t>Energy Payments to Qualifying Facilities (Per A8)</t>
  </si>
  <si>
    <t>Energy Cost of Economy Purchases (Per A9)</t>
  </si>
  <si>
    <t>Total Fuel Costs &amp; Net Power Transactions</t>
  </si>
  <si>
    <r>
      <t>Incremental Optimization Costs</t>
    </r>
    <r>
      <rPr>
        <vertAlign val="superscript"/>
        <sz val="8"/>
        <rFont val="Arial"/>
        <family val="2"/>
      </rPr>
      <t xml:space="preserve"> (2)</t>
    </r>
  </si>
  <si>
    <t>Incremental Personnel, Software, ad Hardware Costs</t>
  </si>
  <si>
    <t>Variable Power Plant O&amp;M Costs over 514,000 MW Threshold (Per A6)</t>
  </si>
  <si>
    <t>Total</t>
  </si>
  <si>
    <t>Adjustments to Fuel Cost</t>
  </si>
  <si>
    <t>Sales to City of Key West (CKW)</t>
  </si>
  <si>
    <t>Reactive and Voltage Control Fuel Revenue</t>
  </si>
  <si>
    <t>Inventory Adjustments</t>
  </si>
  <si>
    <t>Non Recoverable Oil/Tank Bottoms</t>
  </si>
  <si>
    <t>Adjusted Total Fuel Costs &amp; Net Power Transactions</t>
  </si>
  <si>
    <t>kWh Sales</t>
  </si>
  <si>
    <t>Jurisdictional kWh Sales</t>
  </si>
  <si>
    <t>Sale for Resale (Excluding CKW)</t>
  </si>
  <si>
    <t>Sub-Total Sales (Excluding CKW)</t>
  </si>
  <si>
    <t>Sales to CKW</t>
  </si>
  <si>
    <t>Total Sales</t>
  </si>
  <si>
    <t>Jurisdictional % of Total kWh Sales (Line 24 / Line 26)</t>
  </si>
  <si>
    <t>True-up Calculation</t>
  </si>
  <si>
    <t>Jurisdictional Fuel Revenues (Net of Revenue Taxes)</t>
  </si>
  <si>
    <t>Fuel Adjustment Revenues Not Applicable to Period</t>
  </si>
  <si>
    <t>Prior Period True-up Collected/(Refunded) This Period</t>
  </si>
  <si>
    <r>
      <t>GPIF, Net of Revenue Taxes</t>
    </r>
    <r>
      <rPr>
        <vertAlign val="superscript"/>
        <sz val="8"/>
        <rFont val="Arial"/>
        <family val="2"/>
      </rPr>
      <t xml:space="preserve"> (3)</t>
    </r>
  </si>
  <si>
    <t>Jurisdictional Fuel Revenues Applicable to Period</t>
  </si>
  <si>
    <t>Adjusted Total Fuel Costs &amp; Net Power Transactions (Page 1, Line 21)</t>
  </si>
  <si>
    <t>Adj. Total Fuel Costs &amp; Net Power Transactions - Excluding 100% Retail Items</t>
  </si>
  <si>
    <t>Jurisdictional Sales % of Total kWh Sales (P1, Line 29)</t>
  </si>
  <si>
    <r>
      <t>Jurisdictional Total Fuel Costs &amp; Net Power Transactions</t>
    </r>
    <r>
      <rPr>
        <vertAlign val="superscript"/>
        <sz val="8"/>
        <rFont val="Arial"/>
        <family val="2"/>
      </rPr>
      <t xml:space="preserve"> (4)</t>
    </r>
  </si>
  <si>
    <t>True-up Provision for the Month - Over/(Under) Recovery (Line 2- Line 6)</t>
  </si>
  <si>
    <t>Interest Provision for the Month (Line 24)</t>
  </si>
  <si>
    <t>True-up &amp; Interest Provision Beg of Period-Over/(Under) Recovery</t>
  </si>
  <si>
    <t>Deferred True-up Beginning of Period - Over/(Under) Recovery</t>
  </si>
  <si>
    <t>Prior Period True-up (Collected)/Refunded This Period</t>
  </si>
  <si>
    <t>End of Period  Net True-up Amount Over/(Under) Recovery (Lines 7 through 11)</t>
  </si>
  <si>
    <t>Interest Provision</t>
  </si>
  <si>
    <t>Beginning True-up Amount (Lines 9+10)</t>
  </si>
  <si>
    <t>Ending True-up Amount Before Interest (Lines 7+9+10+11)</t>
  </si>
  <si>
    <t xml:space="preserve">Total of Beginning &amp; Ending True-up Amount </t>
  </si>
  <si>
    <t>Average True-up Amount (50% of Line 17)</t>
  </si>
  <si>
    <t>Interest Rate - First Day Reporting Business Month</t>
  </si>
  <si>
    <t>Interest Rate - First Day Subsequent Business Month</t>
  </si>
  <si>
    <t>Total (Lines 19+20)</t>
  </si>
  <si>
    <t>Average Interest Rate (50% of Line 21)</t>
  </si>
  <si>
    <t>Monthly Average Interest Rate (Line 22/12)</t>
  </si>
  <si>
    <t>Interest Provision (Line 18 x Line 23)</t>
  </si>
  <si>
    <r>
      <rPr>
        <vertAlign val="superscript"/>
        <sz val="8"/>
        <rFont val="Arial"/>
        <family val="2"/>
      </rPr>
      <t xml:space="preserve">(1) </t>
    </r>
    <r>
      <rPr>
        <sz val="8"/>
        <rFont val="Arial"/>
        <family val="2"/>
      </rPr>
      <t>Net gains from Off-System Sales as shown on A6 equals Line 6 plus Line 14</t>
    </r>
  </si>
  <si>
    <r>
      <rPr>
        <vertAlign val="superscript"/>
        <sz val="8"/>
        <rFont val="Arial"/>
        <family val="2"/>
      </rPr>
      <t xml:space="preserve">(2) </t>
    </r>
    <r>
      <rPr>
        <sz val="8"/>
        <rFont val="Arial"/>
        <family val="2"/>
      </rPr>
      <t>Amounts reflected in this section are in accordance with FPL’s Stipulation and Settlement approved by the Commission in Order No. PSC-13-0023-S-EI, Docket No. 120015-EI.</t>
    </r>
  </si>
  <si>
    <r>
      <rPr>
        <vertAlign val="superscript"/>
        <sz val="8"/>
        <rFont val="Arial"/>
        <family val="2"/>
      </rPr>
      <t xml:space="preserve">(3) </t>
    </r>
    <r>
      <rPr>
        <sz val="8"/>
        <rFont val="Arial"/>
        <family val="2"/>
      </rPr>
      <t xml:space="preserve">Generation Performance Incentive Factor is ((7,703,912/ 12) x 99.9280%) - See Order No. PSC-12-0664-FOF-EI. </t>
    </r>
  </si>
  <si>
    <r>
      <rPr>
        <vertAlign val="superscript"/>
        <sz val="8"/>
        <rFont val="Arial"/>
        <family val="2"/>
      </rPr>
      <t xml:space="preserve">(4) </t>
    </r>
    <r>
      <rPr>
        <sz val="8"/>
        <rFont val="Arial"/>
        <family val="2"/>
      </rPr>
      <t>Line 4 x Line 5 x 1.00081</t>
    </r>
  </si>
  <si>
    <t xml:space="preserve">                  FOR THE MONTH OF:  August 2013</t>
  </si>
  <si>
    <t>SOLD TO</t>
  </si>
  <si>
    <t>Type &amp; Schedule</t>
  </si>
  <si>
    <t>Total KWH Sold (000)</t>
  </si>
  <si>
    <t>KWH from Own Generation (000)</t>
  </si>
  <si>
    <t>Fuel Cost (cents/KWH)</t>
  </si>
  <si>
    <t>Total Cost (cents/KWH)</t>
  </si>
  <si>
    <t>Total $ for Fuel Adjustment (Col(4) * Col(5))</t>
  </si>
  <si>
    <t>Total Cost ($) (Col(4) * Col(6))</t>
  </si>
  <si>
    <t>Gain from Off System Sales ($)</t>
  </si>
  <si>
    <t>OS/FCBBS</t>
  </si>
  <si>
    <t>Off System</t>
  </si>
  <si>
    <t>OS</t>
  </si>
  <si>
    <t>St Lucie Reliability Sales</t>
  </si>
  <si>
    <t>Total OS/FCBBS</t>
  </si>
  <si>
    <t>Total Estimated</t>
  </si>
  <si>
    <t>St. Lucie Participation</t>
  </si>
  <si>
    <t>FMPA (SL 1)</t>
  </si>
  <si>
    <t>St. L.</t>
  </si>
  <si>
    <t>OUC (SL 1)</t>
  </si>
  <si>
    <t>Total St. Lucie Participation</t>
  </si>
  <si>
    <t>OS/AF</t>
  </si>
  <si>
    <t>Cargill Power Markets, LLC OS</t>
  </si>
  <si>
    <t>EDF Trading North America, LLC. OS</t>
  </si>
  <si>
    <t>Energy Authority, The OS</t>
  </si>
  <si>
    <t>Exelon Generation Company, LLC. OS</t>
  </si>
  <si>
    <t>Homestead, City Of OS</t>
  </si>
  <si>
    <t>JP Morgan Ventures Energy Corp. OS</t>
  </si>
  <si>
    <t>Morgan Stanley Capital Group, Inc. OS</t>
  </si>
  <si>
    <t>New Smyrna Beach Utilities Commission, City of OS</t>
  </si>
  <si>
    <t>Oglethorpe Power Corporation OS</t>
  </si>
  <si>
    <t>Powersouth Energy Cooporative OS</t>
  </si>
  <si>
    <t>Reedy Creek Improvement District OS</t>
  </si>
  <si>
    <t>Seminole Electric Cooperative, Inc. OS</t>
  </si>
  <si>
    <t>Southern Company Services, Inc. OS</t>
  </si>
  <si>
    <t>Tampa Electric Company  OS</t>
  </si>
  <si>
    <t>Duke Energy Florida, Inc. OS</t>
  </si>
  <si>
    <t>Total OS/AF</t>
  </si>
  <si>
    <t>FCBBS</t>
  </si>
  <si>
    <t>Energy Authority, The FCBBS</t>
  </si>
  <si>
    <t>Homestead, City of FCBBS</t>
  </si>
  <si>
    <t>Orlando Utilities Commission FCBBS</t>
  </si>
  <si>
    <t>Reedy Creek Improvement District FCBBS</t>
  </si>
  <si>
    <t>Total FCBBS</t>
  </si>
  <si>
    <t>Total Actual</t>
  </si>
  <si>
    <t>Other Actual</t>
  </si>
  <si>
    <t>Gain from off System Sales $</t>
  </si>
  <si>
    <t>Gas Turbine Maintenance Revenue Reclassed to Base Revenue</t>
  </si>
  <si>
    <t>Variable Power Plant O&amp;M Costs over 514,000 MW Threshold</t>
  </si>
  <si>
    <t>Other Estimate</t>
  </si>
  <si>
    <t>Difference</t>
  </si>
  <si>
    <t>Difference (%)</t>
  </si>
  <si>
    <t>Period To Date</t>
  </si>
  <si>
    <t>PURCHASED FROM</t>
  </si>
  <si>
    <t>Total KWH Purchased (000)</t>
  </si>
  <si>
    <t>Year to Date</t>
  </si>
  <si>
    <t>FOR THE MONTH OF: August 2013</t>
  </si>
  <si>
    <t>A9 Schedule</t>
  </si>
  <si>
    <t>Transaction Cost (Cents/KWH)</t>
  </si>
  <si>
    <t>Total $ for Fuel Adj (Col(3) * Col(4))</t>
  </si>
  <si>
    <t>Cost If Generated (Cents/KWH)</t>
  </si>
  <si>
    <t>Cost if Generated ($) (Col(3) * Col(6))</t>
  </si>
  <si>
    <t>Fuel Savings ($) (Col(7) -- Col(5))</t>
  </si>
  <si>
    <t>Economy</t>
  </si>
  <si>
    <t>Total Economy</t>
  </si>
  <si>
    <t>Calpine Energy Services, L.P. OS</t>
  </si>
  <si>
    <t>Orlando Utilities Commission OS</t>
  </si>
  <si>
    <t>Rainbow Energy Marketing Corp. OS</t>
  </si>
  <si>
    <t>Transaction Cost (cents/KWH)</t>
  </si>
  <si>
    <t>Cost if Generated (cents/KWH)</t>
  </si>
  <si>
    <t>STAFF 000637</t>
  </si>
  <si>
    <t>FPL RC-16</t>
  </si>
  <si>
    <t>STAFF 000638</t>
  </si>
  <si>
    <t>STAFF 000639</t>
  </si>
  <si>
    <t>STAFF 000640</t>
  </si>
  <si>
    <t>STAFF 000641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</si>
</sst>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0.0%_);\(#,##0.0%\);&quot;N/A&quot;"/>
    <numFmt numFmtId="165" formatCode="#,##0.0%_);\(#,##0.0%\)"/>
    <numFmt numFmtId="166" formatCode="&quot;N/A&quot;;&quot;N/A&quot;;&quot;N/A&quot;"/>
    <numFmt numFmtId="167" formatCode="#,##0_);[Red]\(#,##0\);&quot; &quot;"/>
    <numFmt numFmtId="168" formatCode="#,##0.000_);\(#,##0.000\)"/>
    <numFmt numFmtId="169" formatCode="#,##0.0%_);\(#,##0.0%\);&quot; &quot;"/>
    <numFmt numFmtId="170" formatCode="\$#,##0_);\(\$#,##0\)"/>
    <numFmt numFmtId="171" formatCode="#,##0.00000%_);\(#,##0.00000%\)"/>
    <numFmt numFmtId="172" formatCode="#,##0.00%_);\(#,##0.00%\)"/>
    <numFmt numFmtId="173" formatCode="#,##0.000_);\(#,##0.000\);&quot; &quot;"/>
    <numFmt numFmtId="174" formatCode="0.000000"/>
  </numFmts>
  <fonts count="392" x14ac:knownFonts="1">
    <font>
      <sz val="11"/>
      <color indexed="8"/>
      <name val="Calibri"/>
      <family val="2"/>
      <scheme val="minor"/>
    </font>
    <font>
      <sz val="11"/>
      <color theme="1"/>
      <name val="Calibri"/>
      <family val="2"/>
      <scheme val="minor"/>
    </font>
    <font>
      <sz val="8"/>
      <name val="Arial"/>
      <family val="2"/>
    </font>
    <font>
      <vertAlign val="superscrip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u/>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u/>
      <sz val="8"/>
      <name val="Arial"/>
      <family val="2"/>
    </font>
    <font>
      <sz val="8"/>
      <name val="Arial"/>
      <family val="2"/>
    </font>
    <font>
      <sz val="8"/>
      <name val="Arial"/>
      <family val="2"/>
    </font>
    <font>
      <sz val="8"/>
      <name val="Arial"/>
      <family val="2"/>
    </font>
    <font>
      <sz val="8"/>
      <name val="Arial"/>
      <family val="2"/>
    </font>
    <font>
      <sz val="8"/>
      <name val="Arial"/>
      <family val="2"/>
    </font>
    <font>
      <u/>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10"/>
      <name val="Arial"/>
      <family val="2"/>
    </font>
    <font>
      <sz val="10"/>
      <name val="Arial"/>
      <family val="2"/>
    </font>
    <font>
      <b/>
      <sz val="8"/>
      <color rgb="FFFFFFFF"/>
      <name val="Tahoma"/>
      <family val="2"/>
    </font>
    <font>
      <sz val="8"/>
      <color rgb="FF000000"/>
      <name val="Tahoma"/>
      <family val="2"/>
    </font>
    <font>
      <b/>
      <sz val="8"/>
      <color rgb="FF000000"/>
      <name val="Tahoma"/>
      <family val="2"/>
    </font>
    <font>
      <sz val="10"/>
      <color indexed="8"/>
      <name val="Arial"/>
      <family val="2"/>
    </font>
    <font>
      <sz val="10"/>
      <color indexed="39"/>
      <name val="Arial"/>
      <family val="2"/>
    </font>
    <font>
      <b/>
      <sz val="10"/>
      <color indexed="39"/>
      <name val="Arial"/>
      <family val="2"/>
    </font>
    <font>
      <b/>
      <sz val="10"/>
      <color indexed="8"/>
      <name val="Arial"/>
      <family val="2"/>
    </font>
    <font>
      <b/>
      <sz val="12"/>
      <color indexed="8"/>
      <name val="Arial"/>
      <family val="2"/>
    </font>
    <font>
      <b/>
      <sz val="19"/>
      <name val="Arial"/>
      <family val="2"/>
    </font>
    <font>
      <sz val="10"/>
      <color indexed="10"/>
      <name val="Arial"/>
      <family val="2"/>
    </font>
    <font>
      <sz val="10"/>
      <name val="Arial"/>
      <family val="2"/>
    </font>
    <font>
      <b/>
      <sz val="11"/>
      <color indexed="8"/>
      <name val="Calibri"/>
      <family val="2"/>
      <scheme val="minor"/>
    </font>
  </fonts>
  <fills count="23">
    <fill>
      <patternFill patternType="none"/>
    </fill>
    <fill>
      <patternFill patternType="gray125"/>
    </fill>
    <fill>
      <patternFill patternType="solid">
        <fgColor rgb="FF000080"/>
        <bgColor indexed="64"/>
      </patternFill>
    </fill>
    <fill>
      <patternFill patternType="solid">
        <fgColor rgb="FFFFFFFF"/>
        <bgColor indexed="64"/>
      </patternFill>
    </fill>
    <fill>
      <patternFill patternType="solid">
        <fgColor rgb="FFDFDFDF"/>
        <bgColor indexed="6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35"/>
        <bgColor indexed="64"/>
      </patternFill>
    </fill>
  </fills>
  <borders count="9">
    <border>
      <left/>
      <right/>
      <top/>
      <bottom/>
      <diagonal/>
    </border>
    <border>
      <left/>
      <right/>
      <top/>
      <bottom style="medium">
        <color auto="1"/>
      </bottom>
      <diagonal/>
    </border>
    <border>
      <left/>
      <right/>
      <top style="medium">
        <color indexed="8"/>
      </top>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bottom style="double">
        <color indexed="8"/>
      </bottom>
      <diagonal/>
    </border>
    <border>
      <left/>
      <right/>
      <top style="medium">
        <color indexed="8"/>
      </top>
      <bottom style="double">
        <color indexed="8"/>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s>
  <cellStyleXfs count="145">
    <xf numFmtId="0" fontId="0"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0" fontId="379" fillId="0" borderId="0"/>
    <xf numFmtId="0" fontId="379" fillId="0" borderId="0"/>
    <xf numFmtId="0" fontId="379" fillId="0" borderId="0"/>
    <xf numFmtId="0" fontId="379" fillId="0" borderId="0"/>
    <xf numFmtId="0" fontId="379" fillId="0" borderId="0"/>
    <xf numFmtId="0" fontId="379" fillId="0" borderId="0"/>
    <xf numFmtId="0" fontId="379" fillId="0" borderId="0"/>
    <xf numFmtId="0" fontId="379" fillId="0" borderId="0"/>
    <xf numFmtId="0" fontId="379" fillId="0" borderId="0"/>
    <xf numFmtId="0" fontId="379" fillId="0" borderId="0"/>
    <xf numFmtId="0" fontId="379" fillId="0" borderId="0"/>
    <xf numFmtId="0" fontId="379" fillId="0" borderId="0"/>
    <xf numFmtId="0" fontId="379" fillId="0" borderId="0"/>
    <xf numFmtId="0" fontId="379" fillId="0" borderId="0"/>
    <xf numFmtId="0" fontId="379" fillId="0" borderId="0"/>
    <xf numFmtId="0" fontId="379" fillId="0" borderId="0"/>
    <xf numFmtId="0" fontId="379" fillId="0" borderId="0"/>
    <xf numFmtId="0" fontId="379" fillId="0" borderId="0"/>
    <xf numFmtId="0" fontId="380" fillId="2" borderId="0">
      <alignment horizontal="center" vertical="top"/>
    </xf>
    <xf numFmtId="0" fontId="381" fillId="3" borderId="0">
      <alignment horizontal="left" vertical="top"/>
    </xf>
    <xf numFmtId="0" fontId="381" fillId="3" borderId="0">
      <alignment horizontal="right" vertical="top"/>
    </xf>
    <xf numFmtId="0" fontId="382" fillId="4" borderId="0">
      <alignment horizontal="left" vertical="top"/>
    </xf>
    <xf numFmtId="0" fontId="382" fillId="4" borderId="0">
      <alignment horizontal="right" vertical="top"/>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43" fontId="379" fillId="0" borderId="0" applyFont="0" applyFill="0" applyBorder="0" applyAlignment="0" applyProtection="0"/>
    <xf numFmtId="43" fontId="379" fillId="0" borderId="0" applyFont="0" applyFill="0" applyBorder="0" applyAlignment="0" applyProtection="0"/>
    <xf numFmtId="43" fontId="379" fillId="0" borderId="0" applyFont="0" applyFill="0" applyBorder="0" applyAlignment="0" applyProtection="0"/>
    <xf numFmtId="43" fontId="379" fillId="0" borderId="0" applyFont="0" applyFill="0" applyBorder="0" applyAlignment="0" applyProtection="0"/>
    <xf numFmtId="0" fontId="379" fillId="0" borderId="0"/>
    <xf numFmtId="0" fontId="379" fillId="0" borderId="0"/>
    <xf numFmtId="44" fontId="379" fillId="0" borderId="0" applyFont="0" applyFill="0" applyBorder="0" applyAlignment="0" applyProtection="0"/>
    <xf numFmtId="44" fontId="379" fillId="0" borderId="0" applyFont="0" applyFill="0" applyBorder="0" applyAlignment="0" applyProtection="0"/>
    <xf numFmtId="44" fontId="379" fillId="0" borderId="0" applyFont="0" applyFill="0" applyBorder="0" applyAlignment="0" applyProtection="0"/>
    <xf numFmtId="44" fontId="379" fillId="0" borderId="0" applyFont="0" applyFill="0" applyBorder="0" applyAlignment="0" applyProtection="0"/>
    <xf numFmtId="0" fontId="379" fillId="0" borderId="0"/>
    <xf numFmtId="0" fontId="379" fillId="0" borderId="0"/>
    <xf numFmtId="0" fontId="379" fillId="0" borderId="0"/>
    <xf numFmtId="0" fontId="379" fillId="0" borderId="0"/>
    <xf numFmtId="0" fontId="379" fillId="0" borderId="0"/>
    <xf numFmtId="0" fontId="1" fillId="0" borderId="0"/>
    <xf numFmtId="4" fontId="383" fillId="5" borderId="7" applyNumberFormat="0" applyProtection="0">
      <alignment vertical="center"/>
    </xf>
    <xf numFmtId="4" fontId="384" fillId="5" borderId="7" applyNumberFormat="0" applyProtection="0">
      <alignment vertical="center"/>
    </xf>
    <xf numFmtId="4" fontId="383" fillId="5" borderId="7" applyNumberFormat="0" applyProtection="0">
      <alignment horizontal="left" vertical="center" indent="1"/>
    </xf>
    <xf numFmtId="4" fontId="383" fillId="5" borderId="7" applyNumberFormat="0" applyProtection="0">
      <alignment horizontal="left" vertical="center" indent="1"/>
    </xf>
    <xf numFmtId="0" fontId="385" fillId="0" borderId="7" applyNumberFormat="0" applyProtection="0">
      <alignment horizontal="left" vertical="center" indent="1"/>
    </xf>
    <xf numFmtId="4" fontId="383" fillId="6" borderId="7" applyNumberFormat="0" applyProtection="0">
      <alignment horizontal="right" vertical="center"/>
    </xf>
    <xf numFmtId="4" fontId="383" fillId="7" borderId="7" applyNumberFormat="0" applyProtection="0">
      <alignment horizontal="right" vertical="center"/>
    </xf>
    <xf numFmtId="4" fontId="383" fillId="8" borderId="7" applyNumberFormat="0" applyProtection="0">
      <alignment horizontal="right" vertical="center"/>
    </xf>
    <xf numFmtId="4" fontId="383" fillId="9" borderId="7" applyNumberFormat="0" applyProtection="0">
      <alignment horizontal="right" vertical="center"/>
    </xf>
    <xf numFmtId="4" fontId="383" fillId="10" borderId="7" applyNumberFormat="0" applyProtection="0">
      <alignment horizontal="right" vertical="center"/>
    </xf>
    <xf numFmtId="4" fontId="383" fillId="11" borderId="7" applyNumberFormat="0" applyProtection="0">
      <alignment horizontal="right" vertical="center"/>
    </xf>
    <xf numFmtId="4" fontId="383" fillId="12" borderId="7" applyNumberFormat="0" applyProtection="0">
      <alignment horizontal="right" vertical="center"/>
    </xf>
    <xf numFmtId="4" fontId="383" fillId="13" borderId="7" applyNumberFormat="0" applyProtection="0">
      <alignment horizontal="right" vertical="center"/>
    </xf>
    <xf numFmtId="4" fontId="383" fillId="14" borderId="7" applyNumberFormat="0" applyProtection="0">
      <alignment horizontal="right" vertical="center"/>
    </xf>
    <xf numFmtId="4" fontId="386" fillId="15" borderId="7" applyNumberFormat="0" applyProtection="0">
      <alignment horizontal="left" vertical="center" indent="1"/>
    </xf>
    <xf numFmtId="4" fontId="386" fillId="0" borderId="8" applyNumberFormat="0" applyProtection="0">
      <alignment horizontal="left" vertical="center" indent="1"/>
    </xf>
    <xf numFmtId="4" fontId="387" fillId="16" borderId="0" applyNumberFormat="0" applyProtection="0">
      <alignment horizontal="left" vertical="center" indent="1"/>
    </xf>
    <xf numFmtId="0" fontId="379" fillId="17" borderId="7" applyNumberFormat="0" applyProtection="0">
      <alignment horizontal="left" vertical="center" indent="1"/>
    </xf>
    <xf numFmtId="4" fontId="383" fillId="0" borderId="7" applyNumberFormat="0" applyProtection="0">
      <alignment horizontal="left" vertical="center" indent="1"/>
    </xf>
    <xf numFmtId="4" fontId="386" fillId="0" borderId="7" applyNumberFormat="0" applyProtection="0">
      <alignment horizontal="left" vertical="center" indent="1"/>
    </xf>
    <xf numFmtId="0" fontId="379" fillId="0" borderId="7" applyNumberFormat="0" applyProtection="0">
      <alignment horizontal="left" vertical="center" indent="1"/>
    </xf>
    <xf numFmtId="0" fontId="379" fillId="18" borderId="7" applyNumberFormat="0" applyProtection="0">
      <alignment horizontal="left" vertical="center" indent="1"/>
    </xf>
    <xf numFmtId="0" fontId="379" fillId="0" borderId="7" applyNumberFormat="0" applyProtection="0">
      <alignment horizontal="left" vertical="center" indent="1"/>
    </xf>
    <xf numFmtId="0" fontId="379" fillId="19" borderId="7" applyNumberFormat="0" applyProtection="0">
      <alignment horizontal="left" vertical="center" indent="1"/>
    </xf>
    <xf numFmtId="0" fontId="379" fillId="0" borderId="7" applyNumberFormat="0" applyProtection="0">
      <alignment horizontal="left" vertical="center" indent="1"/>
    </xf>
    <xf numFmtId="0" fontId="379" fillId="20" borderId="7" applyNumberFormat="0" applyProtection="0">
      <alignment horizontal="left" vertical="center" indent="1"/>
    </xf>
    <xf numFmtId="0" fontId="379" fillId="0" borderId="7" applyNumberFormat="0" applyProtection="0">
      <alignment horizontal="left" vertical="center" indent="1"/>
    </xf>
    <xf numFmtId="0" fontId="379" fillId="17" borderId="7" applyNumberFormat="0" applyProtection="0">
      <alignment horizontal="left" vertical="center" indent="1"/>
    </xf>
    <xf numFmtId="4" fontId="383" fillId="21" borderId="7" applyNumberFormat="0" applyProtection="0">
      <alignment vertical="center"/>
    </xf>
    <xf numFmtId="4" fontId="384" fillId="21" borderId="7" applyNumberFormat="0" applyProtection="0">
      <alignment vertical="center"/>
    </xf>
    <xf numFmtId="4" fontId="383" fillId="21" borderId="7" applyNumberFormat="0" applyProtection="0">
      <alignment horizontal="left" vertical="center" indent="1"/>
    </xf>
    <xf numFmtId="4" fontId="383" fillId="21" borderId="7" applyNumberFormat="0" applyProtection="0">
      <alignment horizontal="left" vertical="center" indent="1"/>
    </xf>
    <xf numFmtId="4" fontId="383" fillId="0" borderId="7" applyNumberFormat="0" applyProtection="0">
      <alignment horizontal="right" vertical="center"/>
    </xf>
    <xf numFmtId="4" fontId="384" fillId="22" borderId="7" applyNumberFormat="0" applyProtection="0">
      <alignment horizontal="right" vertical="center"/>
    </xf>
    <xf numFmtId="0" fontId="379" fillId="17" borderId="7" applyNumberFormat="0" applyProtection="0">
      <alignment horizontal="left" vertical="center" indent="1"/>
    </xf>
    <xf numFmtId="0" fontId="378" fillId="0" borderId="7" applyNumberFormat="0" applyProtection="0">
      <alignment horizontal="left" vertical="center" indent="1"/>
    </xf>
    <xf numFmtId="0" fontId="388" fillId="0" borderId="0"/>
    <xf numFmtId="4" fontId="389" fillId="22" borderId="7" applyNumberFormat="0" applyProtection="0">
      <alignment horizontal="right" vertical="center"/>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174" fontId="379" fillId="0" borderId="0">
      <alignment horizontal="left" wrapText="1"/>
    </xf>
    <xf numFmtId="0" fontId="390" fillId="0" borderId="0"/>
  </cellStyleXfs>
  <cellXfs count="380">
    <xf numFmtId="0" fontId="0" fillId="0" borderId="0" xfId="0"/>
    <xf numFmtId="0" fontId="0" fillId="0" borderId="1" xfId="0" applyFill="1" applyBorder="1"/>
    <xf numFmtId="0" fontId="0" fillId="0" borderId="0" xfId="0" applyFill="1"/>
    <xf numFmtId="0" fontId="4" fillId="0" borderId="0" xfId="0" applyFont="1" applyFill="1"/>
    <xf numFmtId="0" fontId="5" fillId="0" borderId="0" xfId="0" applyFont="1" applyFill="1" applyAlignment="1">
      <alignment horizontal="center"/>
    </xf>
    <xf numFmtId="0" fontId="6" fillId="0" borderId="4" xfId="0" applyFont="1" applyFill="1" applyBorder="1" applyAlignment="1">
      <alignment horizontal="center" vertical="center" wrapText="1"/>
    </xf>
    <xf numFmtId="0" fontId="8" fillId="0" borderId="0" xfId="0" applyFont="1" applyFill="1" applyAlignment="1">
      <alignment horizontal="center"/>
    </xf>
    <xf numFmtId="0" fontId="9" fillId="0" borderId="0" xfId="0" applyFont="1" applyFill="1" applyAlignment="1">
      <alignment horizontal="center"/>
    </xf>
    <xf numFmtId="0" fontId="10" fillId="0" borderId="0" xfId="0" applyNumberFormat="1" applyFont="1" applyFill="1" applyAlignment="1">
      <alignment horizontal="right"/>
    </xf>
    <xf numFmtId="0" fontId="11" fillId="0" borderId="0" xfId="0" applyNumberFormat="1" applyFont="1" applyFill="1" applyAlignment="1">
      <alignment horizontal="right"/>
    </xf>
    <xf numFmtId="0" fontId="12" fillId="0" borderId="0" xfId="0" applyNumberFormat="1" applyFont="1" applyFill="1" applyAlignment="1">
      <alignment horizontal="right"/>
    </xf>
    <xf numFmtId="0" fontId="13" fillId="0" borderId="0" xfId="0" applyNumberFormat="1" applyFont="1" applyFill="1" applyAlignment="1">
      <alignment horizontal="right"/>
    </xf>
    <xf numFmtId="0" fontId="14" fillId="0" borderId="0" xfId="0" applyNumberFormat="1" applyFont="1" applyFill="1" applyAlignment="1">
      <alignment horizontal="right"/>
    </xf>
    <xf numFmtId="0" fontId="15" fillId="0" borderId="0" xfId="0" applyNumberFormat="1" applyFont="1" applyFill="1" applyAlignment="1">
      <alignment horizontal="right"/>
    </xf>
    <xf numFmtId="0" fontId="16" fillId="0" borderId="0" xfId="0" applyFont="1" applyFill="1" applyAlignment="1">
      <alignment horizontal="left" wrapText="1"/>
    </xf>
    <xf numFmtId="170" fontId="17" fillId="0" borderId="0" xfId="0" applyNumberFormat="1" applyFont="1" applyFill="1" applyAlignment="1">
      <alignment horizontal="right"/>
    </xf>
    <xf numFmtId="170" fontId="18" fillId="0" borderId="0" xfId="0" applyNumberFormat="1" applyFont="1" applyFill="1" applyAlignment="1">
      <alignment horizontal="right"/>
    </xf>
    <xf numFmtId="164" fontId="19" fillId="0" borderId="0" xfId="0" applyNumberFormat="1" applyFont="1" applyFill="1" applyAlignment="1">
      <alignment horizontal="right"/>
    </xf>
    <xf numFmtId="170" fontId="20" fillId="0" borderId="0" xfId="0" applyNumberFormat="1" applyFont="1" applyFill="1" applyAlignment="1">
      <alignment horizontal="right"/>
    </xf>
    <xf numFmtId="170" fontId="21" fillId="0" borderId="0" xfId="0" applyNumberFormat="1" applyFont="1" applyFill="1" applyAlignment="1">
      <alignment horizontal="right"/>
    </xf>
    <xf numFmtId="164" fontId="22" fillId="0" borderId="0" xfId="0" applyNumberFormat="1" applyFont="1" applyFill="1" applyAlignment="1">
      <alignment horizontal="right"/>
    </xf>
    <xf numFmtId="37" fontId="23" fillId="0" borderId="0" xfId="0" applyNumberFormat="1" applyFont="1" applyFill="1" applyAlignment="1">
      <alignment horizontal="right"/>
    </xf>
    <xf numFmtId="37" fontId="24" fillId="0" borderId="0" xfId="0" applyNumberFormat="1" applyFont="1" applyFill="1" applyAlignment="1">
      <alignment horizontal="right"/>
    </xf>
    <xf numFmtId="165" fontId="25" fillId="0" borderId="0" xfId="0" applyNumberFormat="1" applyFont="1" applyFill="1" applyAlignment="1">
      <alignment horizontal="right"/>
    </xf>
    <xf numFmtId="37" fontId="26" fillId="0" borderId="0" xfId="0" applyNumberFormat="1" applyFont="1" applyFill="1" applyAlignment="1">
      <alignment horizontal="right"/>
    </xf>
    <xf numFmtId="37" fontId="27" fillId="0" borderId="0" xfId="0" applyNumberFormat="1" applyFont="1" applyFill="1" applyAlignment="1">
      <alignment horizontal="right"/>
    </xf>
    <xf numFmtId="165" fontId="28" fillId="0" borderId="0" xfId="0" applyNumberFormat="1" applyFont="1" applyFill="1" applyAlignment="1">
      <alignment horizontal="right"/>
    </xf>
    <xf numFmtId="166" fontId="29" fillId="0" borderId="0" xfId="0" applyNumberFormat="1" applyFont="1" applyFill="1" applyAlignment="1">
      <alignment horizontal="right"/>
    </xf>
    <xf numFmtId="166" fontId="30" fillId="0" borderId="0" xfId="0" applyNumberFormat="1" applyFont="1" applyFill="1" applyAlignment="1">
      <alignment horizontal="right"/>
    </xf>
    <xf numFmtId="0" fontId="31" fillId="0" borderId="0" xfId="0" applyFont="1" applyFill="1" applyAlignment="1">
      <alignment horizontal="left" indent="1"/>
    </xf>
    <xf numFmtId="170" fontId="32" fillId="0" borderId="3" xfId="0" applyNumberFormat="1" applyFont="1" applyFill="1" applyBorder="1" applyAlignment="1">
      <alignment horizontal="right"/>
    </xf>
    <xf numFmtId="170" fontId="33" fillId="0" borderId="3" xfId="0" applyNumberFormat="1" applyFont="1" applyFill="1" applyBorder="1" applyAlignment="1">
      <alignment horizontal="right"/>
    </xf>
    <xf numFmtId="164" fontId="34" fillId="0" borderId="0" xfId="0" applyNumberFormat="1" applyFont="1" applyFill="1" applyAlignment="1">
      <alignment horizontal="right"/>
    </xf>
    <xf numFmtId="170" fontId="35" fillId="0" borderId="3" xfId="0" applyNumberFormat="1" applyFont="1" applyFill="1" applyBorder="1" applyAlignment="1">
      <alignment horizontal="right"/>
    </xf>
    <xf numFmtId="170" fontId="36" fillId="0" borderId="3" xfId="0" applyNumberFormat="1" applyFont="1" applyFill="1" applyBorder="1" applyAlignment="1">
      <alignment horizontal="right"/>
    </xf>
    <xf numFmtId="164" fontId="37" fillId="0" borderId="0" xfId="0" applyNumberFormat="1" applyFont="1" applyFill="1" applyAlignment="1">
      <alignment horizontal="right"/>
    </xf>
    <xf numFmtId="0" fontId="38" fillId="0" borderId="0" xfId="0" applyFont="1" applyFill="1" applyAlignment="1">
      <alignment horizontal="center"/>
    </xf>
    <xf numFmtId="167" fontId="39" fillId="0" borderId="0" xfId="0" applyNumberFormat="1" applyFont="1" applyFill="1" applyAlignment="1">
      <alignment horizontal="right"/>
    </xf>
    <xf numFmtId="167" fontId="40" fillId="0" borderId="0" xfId="0" applyNumberFormat="1" applyFont="1" applyFill="1" applyAlignment="1">
      <alignment horizontal="right"/>
    </xf>
    <xf numFmtId="167" fontId="41" fillId="0" borderId="0" xfId="0" applyNumberFormat="1" applyFont="1" applyFill="1" applyAlignment="1">
      <alignment horizontal="right"/>
    </xf>
    <xf numFmtId="167" fontId="42" fillId="0" borderId="0" xfId="0" applyNumberFormat="1" applyFont="1" applyFill="1" applyAlignment="1">
      <alignment horizontal="right"/>
    </xf>
    <xf numFmtId="167" fontId="43" fillId="0" borderId="0" xfId="0" applyNumberFormat="1" applyFont="1" applyFill="1" applyAlignment="1">
      <alignment horizontal="right"/>
    </xf>
    <xf numFmtId="167" fontId="44" fillId="0" borderId="0" xfId="0" applyNumberFormat="1" applyFont="1" applyFill="1" applyAlignment="1">
      <alignment horizontal="right"/>
    </xf>
    <xf numFmtId="167" fontId="45" fillId="0" borderId="0" xfId="0" applyNumberFormat="1" applyFont="1" applyFill="1" applyAlignment="1">
      <alignment horizontal="right"/>
    </xf>
    <xf numFmtId="167" fontId="46" fillId="0" borderId="0" xfId="0" applyNumberFormat="1" applyFont="1" applyFill="1" applyAlignment="1">
      <alignment horizontal="right"/>
    </xf>
    <xf numFmtId="0" fontId="47" fillId="0" borderId="0" xfId="0" applyFont="1" applyFill="1" applyAlignment="1">
      <alignment horizontal="center"/>
    </xf>
    <xf numFmtId="0" fontId="48" fillId="0" borderId="0" xfId="0" applyNumberFormat="1" applyFont="1" applyFill="1" applyAlignment="1">
      <alignment horizontal="right"/>
    </xf>
    <xf numFmtId="0" fontId="49" fillId="0" borderId="0" xfId="0" applyNumberFormat="1" applyFont="1" applyFill="1" applyAlignment="1">
      <alignment horizontal="right"/>
    </xf>
    <xf numFmtId="0" fontId="50" fillId="0" borderId="0" xfId="0" applyNumberFormat="1" applyFont="1" applyFill="1" applyAlignment="1">
      <alignment horizontal="right"/>
    </xf>
    <xf numFmtId="0" fontId="51" fillId="0" borderId="0" xfId="0" applyNumberFormat="1" applyFont="1" applyFill="1" applyAlignment="1">
      <alignment horizontal="right"/>
    </xf>
    <xf numFmtId="0" fontId="52" fillId="0" borderId="0" xfId="0" applyNumberFormat="1" applyFont="1" applyFill="1" applyAlignment="1">
      <alignment horizontal="right"/>
    </xf>
    <xf numFmtId="0" fontId="53" fillId="0" borderId="0" xfId="0" applyNumberFormat="1" applyFont="1" applyFill="1" applyAlignment="1">
      <alignment horizontal="right"/>
    </xf>
    <xf numFmtId="166" fontId="54" fillId="0" borderId="0" xfId="0" applyNumberFormat="1" applyFont="1" applyFill="1" applyAlignment="1">
      <alignment horizontal="right"/>
    </xf>
    <xf numFmtId="166" fontId="55" fillId="0" borderId="0" xfId="0" applyNumberFormat="1" applyFont="1" applyFill="1" applyAlignment="1">
      <alignment horizontal="right"/>
    </xf>
    <xf numFmtId="166" fontId="56" fillId="0" borderId="0" xfId="0" applyNumberFormat="1" applyFont="1" applyFill="1" applyAlignment="1">
      <alignment horizontal="right"/>
    </xf>
    <xf numFmtId="166" fontId="57" fillId="0" borderId="0" xfId="0" applyNumberFormat="1" applyFont="1" applyFill="1" applyAlignment="1">
      <alignment horizontal="right"/>
    </xf>
    <xf numFmtId="166" fontId="58" fillId="0" borderId="0" xfId="0" applyNumberFormat="1" applyFont="1" applyFill="1" applyAlignment="1">
      <alignment horizontal="right"/>
    </xf>
    <xf numFmtId="166" fontId="59" fillId="0" borderId="0" xfId="0" applyNumberFormat="1" applyFont="1" applyFill="1" applyAlignment="1">
      <alignment horizontal="right"/>
    </xf>
    <xf numFmtId="0" fontId="60" fillId="0" borderId="0" xfId="0" applyFont="1" applyFill="1" applyAlignment="1">
      <alignment horizontal="left" indent="1"/>
    </xf>
    <xf numFmtId="170" fontId="61" fillId="0" borderId="6" xfId="0" applyNumberFormat="1" applyFont="1" applyFill="1" applyBorder="1" applyAlignment="1">
      <alignment horizontal="right"/>
    </xf>
    <xf numFmtId="170" fontId="62" fillId="0" borderId="6" xfId="0" applyNumberFormat="1" applyFont="1" applyFill="1" applyBorder="1" applyAlignment="1">
      <alignment horizontal="right"/>
    </xf>
    <xf numFmtId="164" fontId="63" fillId="0" borderId="0" xfId="0" applyNumberFormat="1" applyFont="1" applyFill="1" applyAlignment="1">
      <alignment horizontal="right"/>
    </xf>
    <xf numFmtId="170" fontId="64" fillId="0" borderId="6" xfId="0" applyNumberFormat="1" applyFont="1" applyFill="1" applyBorder="1" applyAlignment="1">
      <alignment horizontal="right"/>
    </xf>
    <xf numFmtId="170" fontId="65" fillId="0" borderId="6" xfId="0" applyNumberFormat="1" applyFont="1" applyFill="1" applyBorder="1" applyAlignment="1">
      <alignment horizontal="right"/>
    </xf>
    <xf numFmtId="164" fontId="66" fillId="0" borderId="0" xfId="0" applyNumberFormat="1" applyFont="1" applyFill="1" applyAlignment="1">
      <alignment horizontal="right"/>
    </xf>
    <xf numFmtId="0" fontId="67" fillId="0" borderId="0" xfId="0" applyFont="1" applyFill="1" applyAlignment="1">
      <alignment horizontal="center"/>
    </xf>
    <xf numFmtId="0" fontId="68" fillId="0" borderId="0" xfId="0" applyNumberFormat="1" applyFont="1" applyFill="1" applyAlignment="1">
      <alignment horizontal="right"/>
    </xf>
    <xf numFmtId="0" fontId="69" fillId="0" borderId="0" xfId="0" applyNumberFormat="1" applyFont="1" applyFill="1" applyAlignment="1">
      <alignment horizontal="right"/>
    </xf>
    <xf numFmtId="0" fontId="70" fillId="0" borderId="0" xfId="0" applyNumberFormat="1" applyFont="1" applyFill="1" applyAlignment="1">
      <alignment horizontal="right"/>
    </xf>
    <xf numFmtId="0" fontId="71" fillId="0" borderId="0" xfId="0" applyNumberFormat="1" applyFont="1" applyFill="1" applyAlignment="1">
      <alignment horizontal="right"/>
    </xf>
    <xf numFmtId="0" fontId="72" fillId="0" borderId="0" xfId="0" applyNumberFormat="1" applyFont="1" applyFill="1" applyAlignment="1">
      <alignment horizontal="right"/>
    </xf>
    <xf numFmtId="0" fontId="73" fillId="0" borderId="0" xfId="0" applyNumberFormat="1" applyFont="1" applyFill="1" applyAlignment="1">
      <alignment horizontal="right"/>
    </xf>
    <xf numFmtId="37" fontId="74" fillId="0" borderId="3" xfId="0" applyNumberFormat="1" applyFont="1" applyFill="1" applyBorder="1" applyAlignment="1">
      <alignment horizontal="right"/>
    </xf>
    <xf numFmtId="37" fontId="75" fillId="0" borderId="3" xfId="0" applyNumberFormat="1" applyFont="1" applyFill="1" applyBorder="1" applyAlignment="1">
      <alignment horizontal="right"/>
    </xf>
    <xf numFmtId="164" fontId="76" fillId="0" borderId="0" xfId="0" applyNumberFormat="1" applyFont="1" applyFill="1" applyAlignment="1">
      <alignment horizontal="right"/>
    </xf>
    <xf numFmtId="37" fontId="77" fillId="0" borderId="3" xfId="0" applyNumberFormat="1" applyFont="1" applyFill="1" applyBorder="1" applyAlignment="1">
      <alignment horizontal="right"/>
    </xf>
    <xf numFmtId="37" fontId="78" fillId="0" borderId="3" xfId="0" applyNumberFormat="1" applyFont="1" applyFill="1" applyBorder="1" applyAlignment="1">
      <alignment horizontal="right"/>
    </xf>
    <xf numFmtId="164" fontId="79" fillId="0" borderId="0" xfId="0" applyNumberFormat="1" applyFont="1" applyFill="1" applyAlignment="1">
      <alignment horizontal="right"/>
    </xf>
    <xf numFmtId="0" fontId="80" fillId="0" borderId="0" xfId="0" applyFont="1" applyFill="1" applyAlignment="1">
      <alignment horizontal="left" indent="1"/>
    </xf>
    <xf numFmtId="37" fontId="81" fillId="0" borderId="6" xfId="0" applyNumberFormat="1" applyFont="1" applyFill="1" applyBorder="1" applyAlignment="1">
      <alignment horizontal="right"/>
    </xf>
    <xf numFmtId="37" fontId="82" fillId="0" borderId="6" xfId="0" applyNumberFormat="1" applyFont="1" applyFill="1" applyBorder="1" applyAlignment="1">
      <alignment horizontal="right"/>
    </xf>
    <xf numFmtId="164" fontId="83" fillId="0" borderId="0" xfId="0" applyNumberFormat="1" applyFont="1" applyFill="1" applyAlignment="1">
      <alignment horizontal="right"/>
    </xf>
    <xf numFmtId="37" fontId="84" fillId="0" borderId="6" xfId="0" applyNumberFormat="1" applyFont="1" applyFill="1" applyBorder="1" applyAlignment="1">
      <alignment horizontal="right"/>
    </xf>
    <xf numFmtId="37" fontId="85" fillId="0" borderId="6" xfId="0" applyNumberFormat="1" applyFont="1" applyFill="1" applyBorder="1" applyAlignment="1">
      <alignment horizontal="right"/>
    </xf>
    <xf numFmtId="164" fontId="86" fillId="0" borderId="0" xfId="0" applyNumberFormat="1" applyFont="1" applyFill="1" applyAlignment="1">
      <alignment horizontal="right"/>
    </xf>
    <xf numFmtId="171" fontId="87" fillId="0" borderId="5" xfId="0" applyNumberFormat="1" applyFont="1" applyFill="1" applyBorder="1" applyAlignment="1">
      <alignment horizontal="right"/>
    </xf>
    <xf numFmtId="171" fontId="88" fillId="0" borderId="5" xfId="0" applyNumberFormat="1" applyFont="1" applyFill="1" applyBorder="1" applyAlignment="1">
      <alignment horizontal="right"/>
    </xf>
    <xf numFmtId="164" fontId="89" fillId="0" borderId="0" xfId="0" applyNumberFormat="1" applyFont="1" applyFill="1" applyAlignment="1">
      <alignment horizontal="right"/>
    </xf>
    <xf numFmtId="166" fontId="90" fillId="0" borderId="5" xfId="0" applyNumberFormat="1" applyFont="1" applyFill="1" applyBorder="1" applyAlignment="1">
      <alignment horizontal="right"/>
    </xf>
    <xf numFmtId="166" fontId="91" fillId="0" borderId="5" xfId="0" applyNumberFormat="1" applyFont="1" applyFill="1" applyBorder="1" applyAlignment="1">
      <alignment horizontal="right"/>
    </xf>
    <xf numFmtId="166" fontId="92" fillId="0" borderId="0" xfId="0" applyNumberFormat="1" applyFont="1" applyFill="1" applyAlignment="1">
      <alignment horizontal="right"/>
    </xf>
    <xf numFmtId="0" fontId="93" fillId="0" borderId="0" xfId="0" applyFont="1" applyFill="1" applyAlignment="1">
      <alignment horizontal="center"/>
    </xf>
    <xf numFmtId="0" fontId="94" fillId="0" borderId="0" xfId="0" applyNumberFormat="1" applyFont="1" applyFill="1" applyAlignment="1">
      <alignment horizontal="right"/>
    </xf>
    <xf numFmtId="0" fontId="95" fillId="0" borderId="0" xfId="0" applyNumberFormat="1" applyFont="1" applyFill="1" applyAlignment="1">
      <alignment horizontal="right"/>
    </xf>
    <xf numFmtId="0" fontId="96" fillId="0" borderId="0" xfId="0" applyNumberFormat="1" applyFont="1" applyFill="1" applyAlignment="1">
      <alignment horizontal="right"/>
    </xf>
    <xf numFmtId="0" fontId="97" fillId="0" borderId="0" xfId="0" applyNumberFormat="1" applyFont="1" applyFill="1" applyAlignment="1">
      <alignment horizontal="right"/>
    </xf>
    <xf numFmtId="0" fontId="98" fillId="0" borderId="0" xfId="0" applyNumberFormat="1" applyFont="1" applyFill="1" applyAlignment="1">
      <alignment horizontal="right"/>
    </xf>
    <xf numFmtId="0" fontId="99" fillId="0" borderId="0" xfId="0" applyNumberFormat="1" applyFont="1" applyFill="1" applyAlignment="1">
      <alignment horizontal="right"/>
    </xf>
    <xf numFmtId="0" fontId="100" fillId="0" borderId="0" xfId="0" applyFont="1" applyFill="1" applyAlignment="1">
      <alignment horizontal="center"/>
    </xf>
    <xf numFmtId="0" fontId="101" fillId="0" borderId="0" xfId="0" applyNumberFormat="1" applyFont="1" applyFill="1" applyAlignment="1">
      <alignment horizontal="right"/>
    </xf>
    <xf numFmtId="0" fontId="102" fillId="0" borderId="0" xfId="0" applyNumberFormat="1" applyFont="1" applyFill="1" applyAlignment="1">
      <alignment horizontal="right"/>
    </xf>
    <xf numFmtId="0" fontId="103" fillId="0" borderId="0" xfId="0" applyNumberFormat="1" applyFont="1" applyFill="1" applyAlignment="1">
      <alignment horizontal="right"/>
    </xf>
    <xf numFmtId="0" fontId="104" fillId="0" borderId="0" xfId="0" applyNumberFormat="1" applyFont="1" applyFill="1" applyAlignment="1">
      <alignment horizontal="right"/>
    </xf>
    <xf numFmtId="0" fontId="105" fillId="0" borderId="0" xfId="0" applyNumberFormat="1" applyFont="1" applyFill="1" applyAlignment="1">
      <alignment horizontal="right"/>
    </xf>
    <xf numFmtId="0" fontId="106" fillId="0" borderId="0" xfId="0" applyNumberFormat="1" applyFont="1" applyFill="1" applyAlignment="1">
      <alignment horizontal="right"/>
    </xf>
    <xf numFmtId="0" fontId="107" fillId="0" borderId="0" xfId="0" applyFont="1" applyFill="1" applyAlignment="1">
      <alignment horizontal="left" indent="1"/>
    </xf>
    <xf numFmtId="170" fontId="108" fillId="0" borderId="6" xfId="0" applyNumberFormat="1" applyFont="1" applyFill="1" applyBorder="1" applyAlignment="1">
      <alignment horizontal="right"/>
    </xf>
    <xf numFmtId="170" fontId="109" fillId="0" borderId="6" xfId="0" applyNumberFormat="1" applyFont="1" applyFill="1" applyBorder="1" applyAlignment="1">
      <alignment horizontal="right"/>
    </xf>
    <xf numFmtId="165" fontId="110" fillId="0" borderId="0" xfId="0" applyNumberFormat="1" applyFont="1" applyFill="1" applyAlignment="1">
      <alignment horizontal="right"/>
    </xf>
    <xf numFmtId="170" fontId="111" fillId="0" borderId="6" xfId="0" applyNumberFormat="1" applyFont="1" applyFill="1" applyBorder="1" applyAlignment="1">
      <alignment horizontal="right"/>
    </xf>
    <xf numFmtId="170" fontId="112" fillId="0" borderId="6" xfId="0" applyNumberFormat="1" applyFont="1" applyFill="1" applyBorder="1" applyAlignment="1">
      <alignment horizontal="right"/>
    </xf>
    <xf numFmtId="165" fontId="113" fillId="0" borderId="0" xfId="0" applyNumberFormat="1" applyFont="1" applyFill="1" applyAlignment="1">
      <alignment horizontal="right"/>
    </xf>
    <xf numFmtId="170" fontId="114" fillId="0" borderId="0" xfId="0" applyNumberFormat="1" applyFont="1" applyFill="1" applyAlignment="1">
      <alignment horizontal="right"/>
    </xf>
    <xf numFmtId="170" fontId="115" fillId="0" borderId="0" xfId="0" applyNumberFormat="1" applyFont="1" applyFill="1" applyAlignment="1">
      <alignment horizontal="right"/>
    </xf>
    <xf numFmtId="165" fontId="116" fillId="0" borderId="0" xfId="0" applyNumberFormat="1" applyFont="1" applyFill="1" applyAlignment="1">
      <alignment horizontal="right"/>
    </xf>
    <xf numFmtId="170" fontId="117" fillId="0" borderId="0" xfId="0" applyNumberFormat="1" applyFont="1" applyFill="1" applyAlignment="1">
      <alignment horizontal="right"/>
    </xf>
    <xf numFmtId="170" fontId="118" fillId="0" borderId="0" xfId="0" applyNumberFormat="1" applyFont="1" applyFill="1" applyAlignment="1">
      <alignment horizontal="right"/>
    </xf>
    <xf numFmtId="165" fontId="119" fillId="0" borderId="0" xfId="0" applyNumberFormat="1" applyFont="1" applyFill="1" applyAlignment="1">
      <alignment horizontal="right"/>
    </xf>
    <xf numFmtId="171" fontId="120" fillId="0" borderId="0" xfId="0" applyNumberFormat="1" applyFont="1" applyFill="1" applyAlignment="1">
      <alignment horizontal="right"/>
    </xf>
    <xf numFmtId="171" fontId="121" fillId="0" borderId="0" xfId="0" applyNumberFormat="1" applyFont="1" applyFill="1" applyAlignment="1">
      <alignment horizontal="right"/>
    </xf>
    <xf numFmtId="166" fontId="122" fillId="0" borderId="0" xfId="0" applyNumberFormat="1" applyFont="1" applyFill="1" applyAlignment="1">
      <alignment horizontal="right"/>
    </xf>
    <xf numFmtId="166" fontId="123" fillId="0" borderId="0" xfId="0" applyNumberFormat="1" applyFont="1" applyFill="1" applyAlignment="1">
      <alignment horizontal="right"/>
    </xf>
    <xf numFmtId="166" fontId="124" fillId="0" borderId="0" xfId="0" applyNumberFormat="1" applyFont="1" applyFill="1" applyAlignment="1">
      <alignment horizontal="right"/>
    </xf>
    <xf numFmtId="166" fontId="125" fillId="0" borderId="0" xfId="0" applyNumberFormat="1" applyFont="1" applyFill="1" applyAlignment="1">
      <alignment horizontal="right"/>
    </xf>
    <xf numFmtId="170" fontId="126" fillId="0" borderId="6" xfId="0" applyNumberFormat="1" applyFont="1" applyFill="1" applyBorder="1" applyAlignment="1">
      <alignment horizontal="right"/>
    </xf>
    <xf numFmtId="170" fontId="127" fillId="0" borderId="6" xfId="0" applyNumberFormat="1" applyFont="1" applyFill="1" applyBorder="1" applyAlignment="1">
      <alignment horizontal="right"/>
    </xf>
    <xf numFmtId="165" fontId="128" fillId="0" borderId="0" xfId="0" applyNumberFormat="1" applyFont="1" applyFill="1" applyAlignment="1">
      <alignment horizontal="right"/>
    </xf>
    <xf numFmtId="170" fontId="129" fillId="0" borderId="6" xfId="0" applyNumberFormat="1" applyFont="1" applyFill="1" applyBorder="1" applyAlignment="1">
      <alignment horizontal="right"/>
    </xf>
    <xf numFmtId="170" fontId="130" fillId="0" borderId="6" xfId="0" applyNumberFormat="1" applyFont="1" applyFill="1" applyBorder="1" applyAlignment="1">
      <alignment horizontal="right"/>
    </xf>
    <xf numFmtId="165" fontId="131" fillId="0" borderId="0" xfId="0" applyNumberFormat="1" applyFont="1" applyFill="1" applyAlignment="1">
      <alignment horizontal="right"/>
    </xf>
    <xf numFmtId="170" fontId="132" fillId="0" borderId="0" xfId="0" applyNumberFormat="1" applyFont="1" applyFill="1" applyAlignment="1">
      <alignment horizontal="right"/>
    </xf>
    <xf numFmtId="170" fontId="133" fillId="0" borderId="0" xfId="0" applyNumberFormat="1" applyFont="1" applyFill="1" applyAlignment="1">
      <alignment horizontal="right"/>
    </xf>
    <xf numFmtId="165" fontId="134" fillId="0" borderId="0" xfId="0" applyNumberFormat="1" applyFont="1" applyFill="1" applyAlignment="1">
      <alignment horizontal="right"/>
    </xf>
    <xf numFmtId="170" fontId="135" fillId="0" borderId="0" xfId="0" applyNumberFormat="1" applyFont="1" applyFill="1" applyAlignment="1">
      <alignment horizontal="right"/>
    </xf>
    <xf numFmtId="170" fontId="136" fillId="0" borderId="0" xfId="0" applyNumberFormat="1" applyFont="1" applyFill="1" applyAlignment="1">
      <alignment horizontal="right"/>
    </xf>
    <xf numFmtId="165" fontId="137" fillId="0" borderId="0" xfId="0" applyNumberFormat="1" applyFont="1" applyFill="1" applyAlignment="1">
      <alignment horizontal="right"/>
    </xf>
    <xf numFmtId="37" fontId="138" fillId="0" borderId="0" xfId="0" applyNumberFormat="1" applyFont="1" applyFill="1" applyAlignment="1">
      <alignment horizontal="right"/>
    </xf>
    <xf numFmtId="37" fontId="139" fillId="0" borderId="0" xfId="0" applyNumberFormat="1" applyFont="1" applyFill="1" applyAlignment="1">
      <alignment horizontal="right"/>
    </xf>
    <xf numFmtId="164" fontId="140" fillId="0" borderId="0" xfId="0" applyNumberFormat="1" applyFont="1" applyFill="1" applyAlignment="1">
      <alignment horizontal="right"/>
    </xf>
    <xf numFmtId="37" fontId="141" fillId="0" borderId="0" xfId="0" applyNumberFormat="1" applyFont="1" applyFill="1" applyAlignment="1">
      <alignment horizontal="right"/>
    </xf>
    <xf numFmtId="37" fontId="142" fillId="0" borderId="0" xfId="0" applyNumberFormat="1" applyFont="1" applyFill="1" applyAlignment="1">
      <alignment horizontal="right"/>
    </xf>
    <xf numFmtId="164" fontId="143" fillId="0" borderId="0" xfId="0" applyNumberFormat="1" applyFont="1" applyFill="1" applyAlignment="1">
      <alignment horizontal="right"/>
    </xf>
    <xf numFmtId="37" fontId="144" fillId="0" borderId="0" xfId="0" applyNumberFormat="1" applyFont="1" applyFill="1" applyAlignment="1">
      <alignment horizontal="right"/>
    </xf>
    <xf numFmtId="37" fontId="145" fillId="0" borderId="0" xfId="0" applyNumberFormat="1" applyFont="1" applyFill="1" applyAlignment="1">
      <alignment horizontal="right"/>
    </xf>
    <xf numFmtId="164" fontId="146" fillId="0" borderId="0" xfId="0" applyNumberFormat="1" applyFont="1" applyFill="1" applyAlignment="1">
      <alignment horizontal="right"/>
    </xf>
    <xf numFmtId="37" fontId="147" fillId="0" borderId="0" xfId="0" applyNumberFormat="1" applyFont="1" applyFill="1" applyAlignment="1">
      <alignment horizontal="right"/>
    </xf>
    <xf numFmtId="37" fontId="148" fillId="0" borderId="0" xfId="0" applyNumberFormat="1" applyFont="1" applyFill="1" applyAlignment="1">
      <alignment horizontal="right"/>
    </xf>
    <xf numFmtId="164" fontId="149" fillId="0" borderId="0" xfId="0" applyNumberFormat="1" applyFont="1" applyFill="1" applyAlignment="1">
      <alignment horizontal="right"/>
    </xf>
    <xf numFmtId="0" fontId="150" fillId="0" borderId="0" xfId="0" applyFont="1" applyFill="1" applyAlignment="1">
      <alignment horizontal="left" indent="1"/>
    </xf>
    <xf numFmtId="170" fontId="151" fillId="0" borderId="6" xfId="0" applyNumberFormat="1" applyFont="1" applyFill="1" applyBorder="1" applyAlignment="1">
      <alignment horizontal="right"/>
    </xf>
    <xf numFmtId="170" fontId="152" fillId="0" borderId="6" xfId="0" applyNumberFormat="1" applyFont="1" applyFill="1" applyBorder="1" applyAlignment="1">
      <alignment horizontal="right"/>
    </xf>
    <xf numFmtId="165" fontId="153" fillId="0" borderId="0" xfId="0" applyNumberFormat="1" applyFont="1" applyFill="1" applyAlignment="1">
      <alignment horizontal="right"/>
    </xf>
    <xf numFmtId="170" fontId="154" fillId="0" borderId="6" xfId="0" applyNumberFormat="1" applyFont="1" applyFill="1" applyBorder="1" applyAlignment="1">
      <alignment horizontal="right"/>
    </xf>
    <xf numFmtId="170" fontId="155" fillId="0" borderId="6" xfId="0" applyNumberFormat="1" applyFont="1" applyFill="1" applyBorder="1" applyAlignment="1">
      <alignment horizontal="right"/>
    </xf>
    <xf numFmtId="165" fontId="156" fillId="0" borderId="0" xfId="0" applyNumberFormat="1" applyFont="1" applyFill="1" applyAlignment="1">
      <alignment horizontal="right"/>
    </xf>
    <xf numFmtId="0" fontId="157" fillId="0" borderId="0" xfId="0" applyFont="1" applyFill="1" applyAlignment="1">
      <alignment horizontal="center"/>
    </xf>
    <xf numFmtId="0" fontId="158" fillId="0" borderId="0" xfId="0" applyNumberFormat="1" applyFont="1" applyFill="1" applyAlignment="1">
      <alignment horizontal="right"/>
    </xf>
    <xf numFmtId="0" fontId="159" fillId="0" borderId="0" xfId="0" applyNumberFormat="1" applyFont="1" applyFill="1" applyAlignment="1">
      <alignment horizontal="right"/>
    </xf>
    <xf numFmtId="0" fontId="160" fillId="0" borderId="0" xfId="0" applyNumberFormat="1" applyFont="1" applyFill="1" applyAlignment="1">
      <alignment horizontal="right"/>
    </xf>
    <xf numFmtId="0" fontId="161" fillId="0" borderId="0" xfId="0" applyNumberFormat="1" applyFont="1" applyFill="1" applyAlignment="1">
      <alignment horizontal="right"/>
    </xf>
    <xf numFmtId="0" fontId="162" fillId="0" borderId="0" xfId="0" applyNumberFormat="1" applyFont="1" applyFill="1" applyAlignment="1">
      <alignment horizontal="right"/>
    </xf>
    <xf numFmtId="0" fontId="163" fillId="0" borderId="0" xfId="0" applyNumberFormat="1" applyFont="1" applyFill="1" applyAlignment="1">
      <alignment horizontal="right"/>
    </xf>
    <xf numFmtId="170" fontId="164" fillId="0" borderId="0" xfId="0" applyNumberFormat="1" applyFont="1" applyFill="1" applyAlignment="1">
      <alignment horizontal="right"/>
    </xf>
    <xf numFmtId="166" fontId="165" fillId="0" borderId="0" xfId="0" applyNumberFormat="1" applyFont="1" applyFill="1" applyAlignment="1">
      <alignment horizontal="right"/>
    </xf>
    <xf numFmtId="166" fontId="166" fillId="0" borderId="0" xfId="0" applyNumberFormat="1" applyFont="1" applyFill="1" applyAlignment="1">
      <alignment horizontal="right"/>
    </xf>
    <xf numFmtId="166" fontId="167" fillId="0" borderId="0" xfId="0" applyNumberFormat="1" applyFont="1" applyFill="1" applyAlignment="1">
      <alignment horizontal="right"/>
    </xf>
    <xf numFmtId="166" fontId="168" fillId="0" borderId="0" xfId="0" applyNumberFormat="1" applyFont="1" applyFill="1" applyAlignment="1">
      <alignment horizontal="right"/>
    </xf>
    <xf numFmtId="166" fontId="169" fillId="0" borderId="0" xfId="0" applyNumberFormat="1" applyFont="1" applyFill="1" applyAlignment="1">
      <alignment horizontal="right"/>
    </xf>
    <xf numFmtId="170" fontId="170" fillId="0" borderId="0" xfId="0" applyNumberFormat="1" applyFont="1" applyFill="1" applyAlignment="1">
      <alignment horizontal="right"/>
    </xf>
    <xf numFmtId="166" fontId="171" fillId="0" borderId="0" xfId="0" applyNumberFormat="1" applyFont="1" applyFill="1" applyAlignment="1">
      <alignment horizontal="right"/>
    </xf>
    <xf numFmtId="166" fontId="172" fillId="0" borderId="0" xfId="0" applyNumberFormat="1" applyFont="1" applyFill="1" applyAlignment="1">
      <alignment horizontal="right"/>
    </xf>
    <xf numFmtId="166" fontId="173" fillId="0" borderId="0" xfId="0" applyNumberFormat="1" applyFont="1" applyFill="1" applyAlignment="1">
      <alignment horizontal="right"/>
    </xf>
    <xf numFmtId="166" fontId="174" fillId="0" borderId="0" xfId="0" applyNumberFormat="1" applyFont="1" applyFill="1" applyAlignment="1">
      <alignment horizontal="right"/>
    </xf>
    <xf numFmtId="166" fontId="175" fillId="0" borderId="0" xfId="0" applyNumberFormat="1" applyFont="1" applyFill="1" applyAlignment="1">
      <alignment horizontal="right"/>
    </xf>
    <xf numFmtId="170" fontId="176" fillId="0" borderId="0" xfId="0" applyNumberFormat="1" applyFont="1" applyFill="1" applyAlignment="1">
      <alignment horizontal="right"/>
    </xf>
    <xf numFmtId="166" fontId="177" fillId="0" borderId="0" xfId="0" applyNumberFormat="1" applyFont="1" applyFill="1" applyAlignment="1">
      <alignment horizontal="right"/>
    </xf>
    <xf numFmtId="166" fontId="178" fillId="0" borderId="0" xfId="0" applyNumberFormat="1" applyFont="1" applyFill="1" applyAlignment="1">
      <alignment horizontal="right"/>
    </xf>
    <xf numFmtId="166" fontId="179" fillId="0" borderId="0" xfId="0" applyNumberFormat="1" applyFont="1" applyFill="1" applyAlignment="1">
      <alignment horizontal="right"/>
    </xf>
    <xf numFmtId="166" fontId="180" fillId="0" borderId="0" xfId="0" applyNumberFormat="1" applyFont="1" applyFill="1" applyAlignment="1">
      <alignment horizontal="right"/>
    </xf>
    <xf numFmtId="166" fontId="181" fillId="0" borderId="0" xfId="0" applyNumberFormat="1" applyFont="1" applyFill="1" applyAlignment="1">
      <alignment horizontal="right"/>
    </xf>
    <xf numFmtId="170" fontId="182" fillId="0" borderId="0" xfId="0" applyNumberFormat="1" applyFont="1" applyFill="1" applyAlignment="1">
      <alignment horizontal="right"/>
    </xf>
    <xf numFmtId="166" fontId="183" fillId="0" borderId="0" xfId="0" applyNumberFormat="1" applyFont="1" applyFill="1" applyAlignment="1">
      <alignment horizontal="right"/>
    </xf>
    <xf numFmtId="166" fontId="184" fillId="0" borderId="0" xfId="0" applyNumberFormat="1" applyFont="1" applyFill="1" applyAlignment="1">
      <alignment horizontal="right"/>
    </xf>
    <xf numFmtId="166" fontId="185" fillId="0" borderId="0" xfId="0" applyNumberFormat="1" applyFont="1" applyFill="1" applyAlignment="1">
      <alignment horizontal="right"/>
    </xf>
    <xf numFmtId="166" fontId="186" fillId="0" borderId="0" xfId="0" applyNumberFormat="1" applyFont="1" applyFill="1" applyAlignment="1">
      <alignment horizontal="right"/>
    </xf>
    <xf numFmtId="166" fontId="187" fillId="0" borderId="0" xfId="0" applyNumberFormat="1" applyFont="1" applyFill="1" applyAlignment="1">
      <alignment horizontal="right"/>
    </xf>
    <xf numFmtId="171" fontId="188" fillId="0" borderId="0" xfId="0" applyNumberFormat="1" applyFont="1" applyFill="1" applyAlignment="1">
      <alignment horizontal="right"/>
    </xf>
    <xf numFmtId="166" fontId="189" fillId="0" borderId="0" xfId="0" applyNumberFormat="1" applyFont="1" applyFill="1" applyAlignment="1">
      <alignment horizontal="right"/>
    </xf>
    <xf numFmtId="166" fontId="190" fillId="0" borderId="0" xfId="0" applyNumberFormat="1" applyFont="1" applyFill="1" applyAlignment="1">
      <alignment horizontal="right"/>
    </xf>
    <xf numFmtId="166" fontId="191" fillId="0" borderId="0" xfId="0" applyNumberFormat="1" applyFont="1" applyFill="1" applyAlignment="1">
      <alignment horizontal="right"/>
    </xf>
    <xf numFmtId="166" fontId="192" fillId="0" borderId="0" xfId="0" applyNumberFormat="1" applyFont="1" applyFill="1" applyAlignment="1">
      <alignment horizontal="right"/>
    </xf>
    <xf numFmtId="166" fontId="193" fillId="0" borderId="0" xfId="0" applyNumberFormat="1" applyFont="1" applyFill="1" applyAlignment="1">
      <alignment horizontal="right"/>
    </xf>
    <xf numFmtId="171" fontId="194" fillId="0" borderId="0" xfId="0" applyNumberFormat="1" applyFont="1" applyFill="1" applyAlignment="1">
      <alignment horizontal="right"/>
    </xf>
    <xf numFmtId="166" fontId="195" fillId="0" borderId="0" xfId="0" applyNumberFormat="1" applyFont="1" applyFill="1" applyAlignment="1">
      <alignment horizontal="right"/>
    </xf>
    <xf numFmtId="166" fontId="196" fillId="0" borderId="0" xfId="0" applyNumberFormat="1" applyFont="1" applyFill="1" applyAlignment="1">
      <alignment horizontal="right"/>
    </xf>
    <xf numFmtId="166" fontId="197" fillId="0" borderId="0" xfId="0" applyNumberFormat="1" applyFont="1" applyFill="1" applyAlignment="1">
      <alignment horizontal="right"/>
    </xf>
    <xf numFmtId="166" fontId="198" fillId="0" borderId="0" xfId="0" applyNumberFormat="1" applyFont="1" applyFill="1" applyAlignment="1">
      <alignment horizontal="right"/>
    </xf>
    <xf numFmtId="166" fontId="199" fillId="0" borderId="0" xfId="0" applyNumberFormat="1" applyFont="1" applyFill="1" applyAlignment="1">
      <alignment horizontal="right"/>
    </xf>
    <xf numFmtId="171" fontId="200" fillId="0" borderId="0" xfId="0" applyNumberFormat="1" applyFont="1" applyFill="1" applyAlignment="1">
      <alignment horizontal="right"/>
    </xf>
    <xf numFmtId="166" fontId="201" fillId="0" borderId="0" xfId="0" applyNumberFormat="1" applyFont="1" applyFill="1" applyAlignment="1">
      <alignment horizontal="right"/>
    </xf>
    <xf numFmtId="166" fontId="202" fillId="0" borderId="0" xfId="0" applyNumberFormat="1" applyFont="1" applyFill="1" applyAlignment="1">
      <alignment horizontal="right"/>
    </xf>
    <xf numFmtId="166" fontId="203" fillId="0" borderId="0" xfId="0" applyNumberFormat="1" applyFont="1" applyFill="1" applyAlignment="1">
      <alignment horizontal="right"/>
    </xf>
    <xf numFmtId="166" fontId="204" fillId="0" borderId="0" xfId="0" applyNumberFormat="1" applyFont="1" applyFill="1" applyAlignment="1">
      <alignment horizontal="right"/>
    </xf>
    <xf numFmtId="166" fontId="205" fillId="0" borderId="0" xfId="0" applyNumberFormat="1" applyFont="1" applyFill="1" applyAlignment="1">
      <alignment horizontal="right"/>
    </xf>
    <xf numFmtId="171" fontId="206" fillId="0" borderId="0" xfId="0" applyNumberFormat="1" applyFont="1" applyFill="1" applyAlignment="1">
      <alignment horizontal="right"/>
    </xf>
    <xf numFmtId="166" fontId="207" fillId="0" borderId="0" xfId="0" applyNumberFormat="1" applyFont="1" applyFill="1" applyAlignment="1">
      <alignment horizontal="right"/>
    </xf>
    <xf numFmtId="166" fontId="208" fillId="0" borderId="0" xfId="0" applyNumberFormat="1" applyFont="1" applyFill="1" applyAlignment="1">
      <alignment horizontal="right"/>
    </xf>
    <xf numFmtId="166" fontId="209" fillId="0" borderId="0" xfId="0" applyNumberFormat="1" applyFont="1" applyFill="1" applyAlignment="1">
      <alignment horizontal="right"/>
    </xf>
    <xf numFmtId="166" fontId="210" fillId="0" borderId="0" xfId="0" applyNumberFormat="1" applyFont="1" applyFill="1" applyAlignment="1">
      <alignment horizontal="right"/>
    </xf>
    <xf numFmtId="166" fontId="211" fillId="0" borderId="0" xfId="0" applyNumberFormat="1" applyFont="1" applyFill="1" applyAlignment="1">
      <alignment horizontal="right"/>
    </xf>
    <xf numFmtId="171" fontId="212" fillId="0" borderId="0" xfId="0" applyNumberFormat="1" applyFont="1" applyFill="1" applyAlignment="1">
      <alignment horizontal="right"/>
    </xf>
    <xf numFmtId="166" fontId="213" fillId="0" borderId="0" xfId="0" applyNumberFormat="1" applyFont="1" applyFill="1" applyAlignment="1">
      <alignment horizontal="right"/>
    </xf>
    <xf numFmtId="166" fontId="214" fillId="0" borderId="0" xfId="0" applyNumberFormat="1" applyFont="1" applyFill="1" applyAlignment="1">
      <alignment horizontal="right"/>
    </xf>
    <xf numFmtId="166" fontId="215" fillId="0" borderId="0" xfId="0" applyNumberFormat="1" applyFont="1" applyFill="1" applyAlignment="1">
      <alignment horizontal="right"/>
    </xf>
    <xf numFmtId="166" fontId="216" fillId="0" borderId="0" xfId="0" applyNumberFormat="1" applyFont="1" applyFill="1" applyAlignment="1">
      <alignment horizontal="right"/>
    </xf>
    <xf numFmtId="166" fontId="217" fillId="0" borderId="0" xfId="0" applyNumberFormat="1" applyFont="1" applyFill="1" applyAlignment="1">
      <alignment horizontal="right"/>
    </xf>
    <xf numFmtId="0" fontId="218" fillId="0" borderId="0" xfId="0" applyFont="1" applyFill="1" applyAlignment="1">
      <alignment horizontal="left" indent="1"/>
    </xf>
    <xf numFmtId="170" fontId="219" fillId="0" borderId="6" xfId="0" applyNumberFormat="1" applyFont="1" applyFill="1" applyBorder="1" applyAlignment="1">
      <alignment horizontal="right"/>
    </xf>
    <xf numFmtId="166" fontId="220" fillId="0" borderId="0" xfId="0" applyNumberFormat="1" applyFont="1" applyFill="1" applyAlignment="1">
      <alignment horizontal="right"/>
    </xf>
    <xf numFmtId="166" fontId="221" fillId="0" borderId="0" xfId="0" applyNumberFormat="1" applyFont="1" applyFill="1" applyAlignment="1">
      <alignment horizontal="right"/>
    </xf>
    <xf numFmtId="166" fontId="222" fillId="0" borderId="0" xfId="0" applyNumberFormat="1" applyFont="1" applyFill="1" applyAlignment="1">
      <alignment horizontal="right"/>
    </xf>
    <xf numFmtId="166" fontId="223" fillId="0" borderId="0" xfId="0" applyNumberFormat="1" applyFont="1" applyFill="1" applyAlignment="1">
      <alignment horizontal="right"/>
    </xf>
    <xf numFmtId="166" fontId="224" fillId="0" borderId="0" xfId="0" applyNumberFormat="1" applyFont="1" applyFill="1" applyAlignment="1">
      <alignment horizontal="right"/>
    </xf>
    <xf numFmtId="0" fontId="7" fillId="0" borderId="0" xfId="0" applyFont="1" applyFill="1"/>
    <xf numFmtId="0" fontId="225" fillId="0" borderId="0" xfId="0" applyFont="1" applyFill="1"/>
    <xf numFmtId="0" fontId="353" fillId="0" borderId="0" xfId="0" applyFont="1" applyFill="1"/>
    <xf numFmtId="0" fontId="354" fillId="0" borderId="0" xfId="0" applyFont="1" applyFill="1" applyAlignment="1">
      <alignment horizontal="center"/>
    </xf>
    <xf numFmtId="0" fontId="355" fillId="0" borderId="4" xfId="0" applyFont="1" applyFill="1" applyBorder="1" applyAlignment="1">
      <alignment horizontal="center" vertical="center" wrapText="1"/>
    </xf>
    <xf numFmtId="0" fontId="356" fillId="0" borderId="0" xfId="0" applyFont="1" applyFill="1" applyAlignment="1">
      <alignment horizontal="center"/>
    </xf>
    <xf numFmtId="0" fontId="357" fillId="0" borderId="0" xfId="0" applyFont="1" applyFill="1" applyAlignment="1">
      <alignment horizontal="left"/>
    </xf>
    <xf numFmtId="167" fontId="358" fillId="0" borderId="0" xfId="0" applyNumberFormat="1" applyFont="1" applyFill="1" applyAlignment="1">
      <alignment horizontal="right"/>
    </xf>
    <xf numFmtId="167" fontId="359" fillId="0" borderId="0" xfId="0" applyNumberFormat="1" applyFont="1" applyFill="1" applyAlignment="1">
      <alignment horizontal="right"/>
    </xf>
    <xf numFmtId="167" fontId="360" fillId="0" borderId="0" xfId="0" applyNumberFormat="1" applyFont="1" applyFill="1" applyAlignment="1">
      <alignment horizontal="right"/>
    </xf>
    <xf numFmtId="170" fontId="361" fillId="0" borderId="0" xfId="0" applyNumberFormat="1" applyFont="1" applyFill="1" applyAlignment="1">
      <alignment horizontal="right"/>
    </xf>
    <xf numFmtId="167" fontId="362" fillId="0" borderId="0" xfId="0" applyNumberFormat="1" applyFont="1" applyFill="1" applyAlignment="1">
      <alignment horizontal="right"/>
    </xf>
    <xf numFmtId="0" fontId="363" fillId="0" borderId="0" xfId="0" applyFont="1" applyFill="1" applyAlignment="1">
      <alignment horizontal="left" indent="1"/>
    </xf>
    <xf numFmtId="167" fontId="364" fillId="0" borderId="0" xfId="0" applyNumberFormat="1" applyFont="1" applyFill="1" applyAlignment="1">
      <alignment horizontal="right"/>
    </xf>
    <xf numFmtId="37" fontId="365" fillId="0" borderId="0" xfId="0" applyNumberFormat="1" applyFont="1" applyFill="1" applyAlignment="1">
      <alignment horizontal="right"/>
    </xf>
    <xf numFmtId="168" fontId="366" fillId="0" borderId="0" xfId="0" applyNumberFormat="1" applyFont="1" applyFill="1" applyAlignment="1">
      <alignment horizontal="right"/>
    </xf>
    <xf numFmtId="168" fontId="367" fillId="0" borderId="0" xfId="0" applyNumberFormat="1" applyFont="1" applyFill="1" applyAlignment="1">
      <alignment horizontal="right"/>
    </xf>
    <xf numFmtId="167" fontId="368" fillId="0" borderId="0" xfId="0" applyNumberFormat="1" applyFont="1" applyFill="1" applyAlignment="1">
      <alignment horizontal="right"/>
    </xf>
    <xf numFmtId="37" fontId="369" fillId="0" borderId="2" xfId="0" applyNumberFormat="1" applyFont="1" applyFill="1" applyBorder="1" applyAlignment="1">
      <alignment horizontal="right"/>
    </xf>
    <xf numFmtId="168" fontId="370" fillId="0" borderId="2" xfId="0" applyNumberFormat="1" applyFont="1" applyFill="1" applyBorder="1" applyAlignment="1">
      <alignment horizontal="right"/>
    </xf>
    <xf numFmtId="170" fontId="371" fillId="0" borderId="2" xfId="0" applyNumberFormat="1" applyFont="1" applyFill="1" applyBorder="1" applyAlignment="1">
      <alignment horizontal="right"/>
    </xf>
    <xf numFmtId="168" fontId="372" fillId="0" borderId="2" xfId="0" applyNumberFormat="1" applyFont="1" applyFill="1" applyBorder="1" applyAlignment="1">
      <alignment horizontal="right"/>
    </xf>
    <xf numFmtId="167" fontId="373" fillId="0" borderId="0" xfId="0" applyNumberFormat="1" applyFont="1" applyFill="1" applyAlignment="1">
      <alignment horizontal="right"/>
    </xf>
    <xf numFmtId="172" fontId="374" fillId="0" borderId="0" xfId="0" applyNumberFormat="1" applyFont="1" applyFill="1" applyAlignment="1">
      <alignment horizontal="right"/>
    </xf>
    <xf numFmtId="172" fontId="375" fillId="0" borderId="0" xfId="0" applyNumberFormat="1" applyFont="1" applyFill="1" applyAlignment="1">
      <alignment horizontal="right"/>
    </xf>
    <xf numFmtId="172" fontId="376" fillId="0" borderId="0" xfId="0" applyNumberFormat="1" applyFont="1" applyFill="1" applyAlignment="1">
      <alignment horizontal="right"/>
    </xf>
    <xf numFmtId="172" fontId="377" fillId="0" borderId="0" xfId="0" applyNumberFormat="1" applyFont="1" applyFill="1" applyAlignment="1">
      <alignment horizontal="right"/>
    </xf>
    <xf numFmtId="0" fontId="321" fillId="0" borderId="0" xfId="0" applyFont="1" applyFill="1"/>
    <xf numFmtId="0" fontId="322" fillId="0" borderId="0" xfId="0" applyFont="1" applyFill="1" applyAlignment="1">
      <alignment horizontal="center"/>
    </xf>
    <xf numFmtId="0" fontId="323" fillId="0" borderId="4" xfId="0" applyFont="1" applyFill="1" applyBorder="1" applyAlignment="1">
      <alignment horizontal="center" vertical="center" wrapText="1"/>
    </xf>
    <xf numFmtId="0" fontId="324" fillId="0" borderId="0" xfId="0" applyFont="1" applyFill="1" applyAlignment="1">
      <alignment horizontal="center"/>
    </xf>
    <xf numFmtId="0" fontId="325" fillId="0" borderId="0" xfId="0" applyFont="1" applyFill="1" applyAlignment="1">
      <alignment horizontal="left"/>
    </xf>
    <xf numFmtId="167" fontId="326" fillId="0" borderId="0" xfId="0" applyNumberFormat="1" applyFont="1" applyFill="1" applyAlignment="1">
      <alignment horizontal="right"/>
    </xf>
    <xf numFmtId="167" fontId="327" fillId="0" borderId="0" xfId="0" applyNumberFormat="1" applyFont="1" applyFill="1" applyAlignment="1">
      <alignment horizontal="right"/>
    </xf>
    <xf numFmtId="167" fontId="328" fillId="0" borderId="0" xfId="0" applyNumberFormat="1" applyFont="1" applyFill="1" applyAlignment="1">
      <alignment horizontal="right"/>
    </xf>
    <xf numFmtId="170" fontId="329" fillId="0" borderId="0" xfId="0" applyNumberFormat="1" applyFont="1" applyFill="1" applyAlignment="1">
      <alignment horizontal="right"/>
    </xf>
    <xf numFmtId="167" fontId="330" fillId="0" borderId="0" xfId="0" applyNumberFormat="1" applyFont="1" applyFill="1" applyAlignment="1">
      <alignment horizontal="right"/>
    </xf>
    <xf numFmtId="0" fontId="331" fillId="0" borderId="0" xfId="0" applyFont="1" applyFill="1" applyAlignment="1">
      <alignment horizontal="left" indent="1"/>
    </xf>
    <xf numFmtId="167" fontId="332" fillId="0" borderId="0" xfId="0" applyNumberFormat="1" applyFont="1" applyFill="1" applyAlignment="1">
      <alignment horizontal="right"/>
    </xf>
    <xf numFmtId="167" fontId="333" fillId="0" borderId="0" xfId="0" applyNumberFormat="1" applyFont="1" applyFill="1" applyAlignment="1">
      <alignment horizontal="right"/>
    </xf>
    <xf numFmtId="167" fontId="334" fillId="0" borderId="0" xfId="0" applyNumberFormat="1" applyFont="1" applyFill="1" applyAlignment="1">
      <alignment horizontal="right"/>
    </xf>
    <xf numFmtId="167" fontId="335" fillId="0" borderId="0" xfId="0" applyNumberFormat="1" applyFont="1" applyFill="1" applyAlignment="1">
      <alignment horizontal="right"/>
    </xf>
    <xf numFmtId="0" fontId="336" fillId="0" borderId="0" xfId="0" applyFont="1" applyFill="1" applyAlignment="1">
      <alignment horizontal="left" indent="2"/>
    </xf>
    <xf numFmtId="0" fontId="337" fillId="0" borderId="0" xfId="0" applyNumberFormat="1" applyFont="1" applyFill="1" applyAlignment="1">
      <alignment horizontal="center"/>
    </xf>
    <xf numFmtId="37" fontId="338" fillId="0" borderId="0" xfId="0" applyNumberFormat="1" applyFont="1" applyFill="1" applyAlignment="1">
      <alignment horizontal="right"/>
    </xf>
    <xf numFmtId="168" fontId="339" fillId="0" borderId="0" xfId="0" applyNumberFormat="1" applyFont="1" applyFill="1" applyAlignment="1">
      <alignment horizontal="right"/>
    </xf>
    <xf numFmtId="168" fontId="340" fillId="0" borderId="0" xfId="0" applyNumberFormat="1" applyFont="1" applyFill="1" applyAlignment="1">
      <alignment horizontal="right"/>
    </xf>
    <xf numFmtId="0" fontId="341" fillId="0" borderId="0" xfId="0" applyFont="1" applyFill="1" applyAlignment="1">
      <alignment horizontal="left" indent="1"/>
    </xf>
    <xf numFmtId="167" fontId="342" fillId="0" borderId="0" xfId="0" applyNumberFormat="1" applyFont="1" applyFill="1" applyAlignment="1">
      <alignment horizontal="right"/>
    </xf>
    <xf numFmtId="37" fontId="343" fillId="0" borderId="2" xfId="0" applyNumberFormat="1" applyFont="1" applyFill="1" applyBorder="1" applyAlignment="1">
      <alignment horizontal="right"/>
    </xf>
    <xf numFmtId="168" fontId="344" fillId="0" borderId="2" xfId="0" applyNumberFormat="1" applyFont="1" applyFill="1" applyBorder="1" applyAlignment="1">
      <alignment horizontal="right"/>
    </xf>
    <xf numFmtId="170" fontId="345" fillId="0" borderId="2" xfId="0" applyNumberFormat="1" applyFont="1" applyFill="1" applyBorder="1" applyAlignment="1">
      <alignment horizontal="right"/>
    </xf>
    <xf numFmtId="168" fontId="346" fillId="0" borderId="2" xfId="0" applyNumberFormat="1" applyFont="1" applyFill="1" applyBorder="1" applyAlignment="1">
      <alignment horizontal="right"/>
    </xf>
    <xf numFmtId="0" fontId="347" fillId="0" borderId="0" xfId="0" applyFont="1" applyFill="1" applyAlignment="1">
      <alignment horizontal="left"/>
    </xf>
    <xf numFmtId="167" fontId="348" fillId="0" borderId="0" xfId="0" applyNumberFormat="1" applyFont="1" applyFill="1" applyAlignment="1">
      <alignment horizontal="right"/>
    </xf>
    <xf numFmtId="37" fontId="349" fillId="0" borderId="6" xfId="0" applyNumberFormat="1" applyFont="1" applyFill="1" applyBorder="1" applyAlignment="1">
      <alignment horizontal="right"/>
    </xf>
    <xf numFmtId="168" fontId="350" fillId="0" borderId="6" xfId="0" applyNumberFormat="1" applyFont="1" applyFill="1" applyBorder="1" applyAlignment="1">
      <alignment horizontal="right"/>
    </xf>
    <xf numFmtId="170" fontId="351" fillId="0" borderId="6" xfId="0" applyNumberFormat="1" applyFont="1" applyFill="1" applyBorder="1" applyAlignment="1">
      <alignment horizontal="right"/>
    </xf>
    <xf numFmtId="168" fontId="352" fillId="0" borderId="6" xfId="0" applyNumberFormat="1" applyFont="1" applyFill="1" applyBorder="1" applyAlignment="1">
      <alignment horizontal="right"/>
    </xf>
    <xf numFmtId="0" fontId="268" fillId="0" borderId="0" xfId="0" applyFont="1" applyFill="1"/>
    <xf numFmtId="0" fontId="269" fillId="0" borderId="0" xfId="0" applyFont="1" applyFill="1" applyAlignment="1">
      <alignment horizontal="center"/>
    </xf>
    <xf numFmtId="0" fontId="270" fillId="0" borderId="4" xfId="0" applyFont="1" applyFill="1" applyBorder="1" applyAlignment="1">
      <alignment horizontal="center" vertical="center" wrapText="1"/>
    </xf>
    <xf numFmtId="0" fontId="271" fillId="0" borderId="0" xfId="0" applyFont="1" applyFill="1" applyAlignment="1">
      <alignment horizontal="center"/>
    </xf>
    <xf numFmtId="0" fontId="272" fillId="0" borderId="0" xfId="0" applyFont="1" applyFill="1" applyAlignment="1">
      <alignment horizontal="left"/>
    </xf>
    <xf numFmtId="0" fontId="273" fillId="0" borderId="0" xfId="0" applyNumberFormat="1" applyFont="1" applyFill="1" applyAlignment="1">
      <alignment horizontal="right"/>
    </xf>
    <xf numFmtId="167" fontId="274" fillId="0" borderId="0" xfId="0" applyNumberFormat="1" applyFont="1" applyFill="1" applyAlignment="1">
      <alignment horizontal="right"/>
    </xf>
    <xf numFmtId="167" fontId="275" fillId="0" borderId="0" xfId="0" applyNumberFormat="1" applyFont="1" applyFill="1" applyAlignment="1">
      <alignment horizontal="right"/>
    </xf>
    <xf numFmtId="167" fontId="276" fillId="0" borderId="0" xfId="0" applyNumberFormat="1" applyFont="1" applyFill="1" applyAlignment="1">
      <alignment horizontal="right"/>
    </xf>
    <xf numFmtId="167" fontId="277" fillId="0" borderId="0" xfId="0" applyNumberFormat="1" applyFont="1" applyFill="1" applyAlignment="1">
      <alignment horizontal="right"/>
    </xf>
    <xf numFmtId="167" fontId="278" fillId="0" borderId="0" xfId="0" applyNumberFormat="1" applyFont="1" applyFill="1" applyAlignment="1">
      <alignment horizontal="right"/>
    </xf>
    <xf numFmtId="167" fontId="279" fillId="0" borderId="0" xfId="0" applyNumberFormat="1" applyFont="1" applyFill="1" applyAlignment="1">
      <alignment horizontal="right"/>
    </xf>
    <xf numFmtId="167" fontId="280" fillId="0" borderId="0" xfId="0" applyNumberFormat="1" applyFont="1" applyFill="1" applyAlignment="1">
      <alignment horizontal="right"/>
    </xf>
    <xf numFmtId="0" fontId="281" fillId="0" borderId="0" xfId="0" applyFont="1" applyFill="1" applyAlignment="1">
      <alignment horizontal="left" indent="1"/>
    </xf>
    <xf numFmtId="167" fontId="282" fillId="0" borderId="0" xfId="0" applyNumberFormat="1" applyFont="1" applyFill="1" applyAlignment="1">
      <alignment horizontal="right"/>
    </xf>
    <xf numFmtId="167" fontId="283" fillId="0" borderId="0" xfId="0" applyNumberFormat="1" applyFont="1" applyFill="1" applyAlignment="1">
      <alignment horizontal="right"/>
    </xf>
    <xf numFmtId="167" fontId="284" fillId="0" borderId="0" xfId="0" applyNumberFormat="1" applyFont="1" applyFill="1" applyAlignment="1">
      <alignment horizontal="right"/>
    </xf>
    <xf numFmtId="167" fontId="285" fillId="0" borderId="0" xfId="0" applyNumberFormat="1" applyFont="1" applyFill="1" applyAlignment="1">
      <alignment horizontal="right"/>
    </xf>
    <xf numFmtId="167" fontId="286" fillId="0" borderId="0" xfId="0" applyNumberFormat="1" applyFont="1" applyFill="1" applyAlignment="1">
      <alignment horizontal="right"/>
    </xf>
    <xf numFmtId="167" fontId="287" fillId="0" borderId="0" xfId="0" applyNumberFormat="1" applyFont="1" applyFill="1" applyAlignment="1">
      <alignment horizontal="right"/>
    </xf>
    <xf numFmtId="167" fontId="288" fillId="0" borderId="0" xfId="0" applyNumberFormat="1" applyFont="1" applyFill="1" applyAlignment="1">
      <alignment horizontal="right"/>
    </xf>
    <xf numFmtId="167" fontId="289" fillId="0" borderId="0" xfId="0" applyNumberFormat="1" applyFont="1" applyFill="1" applyAlignment="1">
      <alignment horizontal="right"/>
    </xf>
    <xf numFmtId="167" fontId="290" fillId="0" borderId="0" xfId="0" applyNumberFormat="1" applyFont="1" applyFill="1" applyAlignment="1">
      <alignment horizontal="right"/>
    </xf>
    <xf numFmtId="167" fontId="291" fillId="0" borderId="0" xfId="0" applyNumberFormat="1" applyFont="1" applyFill="1" applyAlignment="1">
      <alignment horizontal="right"/>
    </xf>
    <xf numFmtId="173" fontId="292" fillId="0" borderId="0" xfId="0" applyNumberFormat="1" applyFont="1" applyFill="1" applyAlignment="1">
      <alignment horizontal="right"/>
    </xf>
    <xf numFmtId="168" fontId="293" fillId="0" borderId="0" xfId="0" applyNumberFormat="1" applyFont="1" applyFill="1" applyAlignment="1">
      <alignment horizontal="right"/>
    </xf>
    <xf numFmtId="37" fontId="294" fillId="0" borderId="0" xfId="0" applyNumberFormat="1" applyFont="1" applyFill="1" applyAlignment="1">
      <alignment horizontal="right"/>
    </xf>
    <xf numFmtId="37" fontId="295" fillId="0" borderId="0" xfId="0" applyNumberFormat="1" applyFont="1" applyFill="1" applyAlignment="1">
      <alignment horizontal="right"/>
    </xf>
    <xf numFmtId="37" fontId="296" fillId="0" borderId="0" xfId="0" applyNumberFormat="1" applyFont="1" applyFill="1" applyAlignment="1">
      <alignment horizontal="right"/>
    </xf>
    <xf numFmtId="167" fontId="297" fillId="0" borderId="0" xfId="0" applyNumberFormat="1" applyFont="1" applyFill="1" applyAlignment="1">
      <alignment horizontal="right"/>
    </xf>
    <xf numFmtId="167" fontId="298" fillId="0" borderId="0" xfId="0" applyNumberFormat="1" applyFont="1" applyFill="1" applyAlignment="1">
      <alignment horizontal="right"/>
    </xf>
    <xf numFmtId="167" fontId="299" fillId="0" borderId="0" xfId="0" applyNumberFormat="1" applyFont="1" applyFill="1" applyAlignment="1">
      <alignment horizontal="right"/>
    </xf>
    <xf numFmtId="167" fontId="300" fillId="0" borderId="0" xfId="0" applyNumberFormat="1" applyFont="1" applyFill="1" applyAlignment="1">
      <alignment horizontal="right"/>
    </xf>
    <xf numFmtId="167" fontId="301" fillId="0" borderId="0" xfId="0" applyNumberFormat="1" applyFont="1" applyFill="1" applyAlignment="1">
      <alignment horizontal="right"/>
    </xf>
    <xf numFmtId="37" fontId="302" fillId="0" borderId="0" xfId="0" applyNumberFormat="1" applyFont="1" applyFill="1" applyAlignment="1">
      <alignment horizontal="right"/>
    </xf>
    <xf numFmtId="167" fontId="303" fillId="0" borderId="0" xfId="0" applyNumberFormat="1" applyFont="1" applyFill="1" applyAlignment="1">
      <alignment horizontal="right"/>
    </xf>
    <xf numFmtId="167" fontId="304" fillId="0" borderId="2" xfId="0" applyNumberFormat="1" applyFont="1" applyFill="1" applyBorder="1" applyAlignment="1">
      <alignment horizontal="right"/>
    </xf>
    <xf numFmtId="37" fontId="305" fillId="0" borderId="0" xfId="0" applyNumberFormat="1" applyFont="1" applyFill="1" applyAlignment="1">
      <alignment horizontal="right"/>
    </xf>
    <xf numFmtId="37" fontId="306" fillId="0" borderId="2" xfId="0" applyNumberFormat="1" applyFont="1" applyFill="1" applyBorder="1" applyAlignment="1">
      <alignment horizontal="right"/>
    </xf>
    <xf numFmtId="37" fontId="307" fillId="0" borderId="2" xfId="0" applyNumberFormat="1" applyFont="1" applyFill="1" applyBorder="1" applyAlignment="1">
      <alignment horizontal="right"/>
    </xf>
    <xf numFmtId="168" fontId="308" fillId="0" borderId="2" xfId="0" applyNumberFormat="1" applyFont="1" applyFill="1" applyBorder="1" applyAlignment="1">
      <alignment horizontal="right"/>
    </xf>
    <xf numFmtId="168" fontId="309" fillId="0" borderId="2" xfId="0" applyNumberFormat="1" applyFont="1" applyFill="1" applyBorder="1" applyAlignment="1">
      <alignment horizontal="right"/>
    </xf>
    <xf numFmtId="37" fontId="310" fillId="0" borderId="2" xfId="0" applyNumberFormat="1" applyFont="1" applyFill="1" applyBorder="1" applyAlignment="1">
      <alignment horizontal="right"/>
    </xf>
    <xf numFmtId="37" fontId="311" fillId="0" borderId="2" xfId="0" applyNumberFormat="1" applyFont="1" applyFill="1" applyBorder="1" applyAlignment="1">
      <alignment horizontal="right"/>
    </xf>
    <xf numFmtId="37" fontId="312" fillId="0" borderId="2" xfId="0" applyNumberFormat="1" applyFont="1" applyFill="1" applyBorder="1" applyAlignment="1">
      <alignment horizontal="right"/>
    </xf>
    <xf numFmtId="167" fontId="313" fillId="0" borderId="0" xfId="0" applyNumberFormat="1" applyFont="1" applyFill="1" applyAlignment="1">
      <alignment horizontal="right"/>
    </xf>
    <xf numFmtId="169" fontId="314" fillId="0" borderId="0" xfId="0" applyNumberFormat="1" applyFont="1" applyFill="1" applyAlignment="1">
      <alignment horizontal="right"/>
    </xf>
    <xf numFmtId="169" fontId="315" fillId="0" borderId="0" xfId="0" applyNumberFormat="1" applyFont="1" applyFill="1" applyAlignment="1">
      <alignment horizontal="right"/>
    </xf>
    <xf numFmtId="169" fontId="316" fillId="0" borderId="0" xfId="0" applyNumberFormat="1" applyFont="1" applyFill="1" applyAlignment="1">
      <alignment horizontal="right"/>
    </xf>
    <xf numFmtId="169" fontId="317" fillId="0" borderId="0" xfId="0" applyNumberFormat="1" applyFont="1" applyFill="1" applyAlignment="1">
      <alignment horizontal="right"/>
    </xf>
    <xf numFmtId="169" fontId="318" fillId="0" borderId="0" xfId="0" applyNumberFormat="1" applyFont="1" applyFill="1" applyAlignment="1">
      <alignment horizontal="right"/>
    </xf>
    <xf numFmtId="169" fontId="319" fillId="0" borderId="0" xfId="0" applyNumberFormat="1" applyFont="1" applyFill="1" applyAlignment="1">
      <alignment horizontal="right"/>
    </xf>
    <xf numFmtId="169" fontId="320" fillId="0" borderId="0" xfId="0" applyNumberFormat="1" applyFont="1" applyFill="1" applyAlignment="1">
      <alignment horizontal="right"/>
    </xf>
    <xf numFmtId="0" fontId="226" fillId="0" borderId="0" xfId="0" applyFont="1" applyFill="1"/>
    <xf numFmtId="0" fontId="227" fillId="0" borderId="0" xfId="0" applyFont="1" applyFill="1" applyAlignment="1">
      <alignment horizontal="center"/>
    </xf>
    <xf numFmtId="0" fontId="228" fillId="0" borderId="4" xfId="0" applyFont="1" applyFill="1" applyBorder="1" applyAlignment="1">
      <alignment horizontal="center" vertical="center" wrapText="1"/>
    </xf>
    <xf numFmtId="0" fontId="229" fillId="0" borderId="0" xfId="0" applyFont="1" applyFill="1" applyAlignment="1">
      <alignment horizontal="center"/>
    </xf>
    <xf numFmtId="0" fontId="230" fillId="0" borderId="0" xfId="0" applyFont="1" applyFill="1" applyAlignment="1">
      <alignment horizontal="left"/>
    </xf>
    <xf numFmtId="167" fontId="231" fillId="0" borderId="0" xfId="0" applyNumberFormat="1" applyFont="1" applyFill="1" applyAlignment="1">
      <alignment horizontal="right"/>
    </xf>
    <xf numFmtId="167" fontId="232" fillId="0" borderId="0" xfId="0" applyNumberFormat="1" applyFont="1" applyFill="1" applyAlignment="1">
      <alignment horizontal="right"/>
    </xf>
    <xf numFmtId="167" fontId="233" fillId="0" borderId="0" xfId="0" applyNumberFormat="1" applyFont="1" applyFill="1" applyAlignment="1">
      <alignment horizontal="right"/>
    </xf>
    <xf numFmtId="167" fontId="234" fillId="0" borderId="0" xfId="0" applyNumberFormat="1" applyFont="1" applyFill="1" applyAlignment="1">
      <alignment horizontal="right"/>
    </xf>
    <xf numFmtId="167" fontId="235" fillId="0" borderId="0" xfId="0" applyNumberFormat="1" applyFont="1" applyFill="1" applyAlignment="1">
      <alignment horizontal="right"/>
    </xf>
    <xf numFmtId="37" fontId="236" fillId="0" borderId="0" xfId="0" applyNumberFormat="1" applyFont="1" applyFill="1" applyAlignment="1">
      <alignment horizontal="right"/>
    </xf>
    <xf numFmtId="0" fontId="237" fillId="0" borderId="0" xfId="0" applyFont="1" applyFill="1" applyAlignment="1">
      <alignment horizontal="left" indent="1"/>
    </xf>
    <xf numFmtId="167" fontId="238" fillId="0" borderId="0" xfId="0" applyNumberFormat="1" applyFont="1" applyFill="1" applyAlignment="1">
      <alignment horizontal="right"/>
    </xf>
    <xf numFmtId="167" fontId="239" fillId="0" borderId="0" xfId="0" applyNumberFormat="1" applyFont="1" applyFill="1" applyAlignment="1">
      <alignment horizontal="right"/>
    </xf>
    <xf numFmtId="167" fontId="240" fillId="0" borderId="0" xfId="0" applyNumberFormat="1" applyFont="1" applyFill="1" applyAlignment="1">
      <alignment horizontal="right"/>
    </xf>
    <xf numFmtId="167" fontId="241" fillId="0" borderId="0" xfId="0" applyNumberFormat="1" applyFont="1" applyFill="1" applyAlignment="1">
      <alignment horizontal="right"/>
    </xf>
    <xf numFmtId="167" fontId="242" fillId="0" borderId="0" xfId="0" applyNumberFormat="1" applyFont="1" applyFill="1" applyAlignment="1">
      <alignment horizontal="right"/>
    </xf>
    <xf numFmtId="0" fontId="243" fillId="0" borderId="0" xfId="0" applyFont="1" applyFill="1" applyAlignment="1">
      <alignment horizontal="left" indent="2"/>
    </xf>
    <xf numFmtId="167" fontId="244" fillId="0" borderId="0" xfId="0" applyNumberFormat="1" applyFont="1" applyFill="1" applyAlignment="1">
      <alignment horizontal="center"/>
    </xf>
    <xf numFmtId="37" fontId="245" fillId="0" borderId="0" xfId="0" applyNumberFormat="1" applyFont="1" applyFill="1" applyAlignment="1">
      <alignment horizontal="right"/>
    </xf>
    <xf numFmtId="37" fontId="246" fillId="0" borderId="0" xfId="0" applyNumberFormat="1" applyFont="1" applyFill="1" applyAlignment="1">
      <alignment horizontal="right"/>
    </xf>
    <xf numFmtId="168" fontId="247" fillId="0" borderId="0" xfId="0" applyNumberFormat="1" applyFont="1" applyFill="1" applyAlignment="1">
      <alignment horizontal="right"/>
    </xf>
    <xf numFmtId="168" fontId="248" fillId="0" borderId="0" xfId="0" applyNumberFormat="1" applyFont="1" applyFill="1" applyAlignment="1">
      <alignment horizontal="right"/>
    </xf>
    <xf numFmtId="0" fontId="249" fillId="0" borderId="0" xfId="0" applyFont="1" applyFill="1" applyAlignment="1">
      <alignment horizontal="left" indent="2"/>
    </xf>
    <xf numFmtId="167" fontId="250" fillId="0" borderId="0" xfId="0" applyNumberFormat="1" applyFont="1" applyFill="1" applyAlignment="1">
      <alignment horizontal="right"/>
    </xf>
    <xf numFmtId="37" fontId="251" fillId="0" borderId="2" xfId="0" applyNumberFormat="1" applyFont="1" applyFill="1" applyBorder="1" applyAlignment="1">
      <alignment horizontal="right"/>
    </xf>
    <xf numFmtId="37" fontId="252" fillId="0" borderId="2" xfId="0" applyNumberFormat="1" applyFont="1" applyFill="1" applyBorder="1" applyAlignment="1">
      <alignment horizontal="right"/>
    </xf>
    <xf numFmtId="168" fontId="253" fillId="0" borderId="2" xfId="0" applyNumberFormat="1" applyFont="1" applyFill="1" applyBorder="1" applyAlignment="1">
      <alignment horizontal="right"/>
    </xf>
    <xf numFmtId="168" fontId="254" fillId="0" borderId="2" xfId="0" applyNumberFormat="1" applyFont="1" applyFill="1" applyBorder="1" applyAlignment="1">
      <alignment horizontal="right"/>
    </xf>
    <xf numFmtId="37" fontId="255" fillId="0" borderId="2" xfId="0" applyNumberFormat="1" applyFont="1" applyFill="1" applyBorder="1" applyAlignment="1">
      <alignment horizontal="right"/>
    </xf>
    <xf numFmtId="0" fontId="256" fillId="0" borderId="0" xfId="0" applyFont="1" applyFill="1" applyAlignment="1">
      <alignment horizontal="left" indent="1"/>
    </xf>
    <xf numFmtId="167" fontId="257" fillId="0" borderId="0" xfId="0" applyNumberFormat="1" applyFont="1" applyFill="1" applyAlignment="1">
      <alignment horizontal="right"/>
    </xf>
    <xf numFmtId="37" fontId="258" fillId="0" borderId="6" xfId="0" applyNumberFormat="1" applyFont="1" applyFill="1" applyBorder="1" applyAlignment="1">
      <alignment horizontal="right"/>
    </xf>
    <xf numFmtId="37" fontId="259" fillId="0" borderId="6" xfId="0" applyNumberFormat="1" applyFont="1" applyFill="1" applyBorder="1" applyAlignment="1">
      <alignment horizontal="right"/>
    </xf>
    <xf numFmtId="168" fontId="260" fillId="0" borderId="6" xfId="0" applyNumberFormat="1" applyFont="1" applyFill="1" applyBorder="1" applyAlignment="1">
      <alignment horizontal="right"/>
    </xf>
    <xf numFmtId="168" fontId="261" fillId="0" borderId="6" xfId="0" applyNumberFormat="1" applyFont="1" applyFill="1" applyBorder="1" applyAlignment="1">
      <alignment horizontal="right"/>
    </xf>
    <xf numFmtId="37" fontId="262" fillId="0" borderId="6" xfId="0" applyNumberFormat="1" applyFont="1" applyFill="1" applyBorder="1" applyAlignment="1">
      <alignment horizontal="right"/>
    </xf>
    <xf numFmtId="0" fontId="263" fillId="0" borderId="0" xfId="0" applyFont="1" applyFill="1" applyAlignment="1">
      <alignment horizontal="left"/>
    </xf>
    <xf numFmtId="0" fontId="264" fillId="0" borderId="0" xfId="0" applyFont="1" applyFill="1" applyAlignment="1">
      <alignment horizontal="left" indent="1"/>
    </xf>
    <xf numFmtId="0" fontId="265" fillId="0" borderId="0" xfId="0" applyFont="1" applyFill="1" applyAlignment="1">
      <alignment horizontal="left" indent="2"/>
    </xf>
    <xf numFmtId="0" fontId="266" fillId="0" borderId="0" xfId="0" applyFont="1" applyFill="1" applyAlignment="1">
      <alignment horizontal="left" indent="2"/>
    </xf>
    <xf numFmtId="0" fontId="267" fillId="0" borderId="0" xfId="0" applyFont="1" applyFill="1" applyAlignment="1">
      <alignment horizontal="left" indent="1"/>
    </xf>
    <xf numFmtId="0" fontId="6" fillId="0" borderId="4" xfId="0" applyFont="1" applyFill="1" applyBorder="1" applyAlignment="1">
      <alignment horizontal="center" vertical="center" wrapText="1"/>
    </xf>
    <xf numFmtId="0" fontId="0" fillId="0" borderId="0" xfId="0" applyFill="1"/>
    <xf numFmtId="0" fontId="391" fillId="0" borderId="0" xfId="0" applyFont="1" applyFill="1"/>
  </cellXfs>
  <cellStyles count="145">
    <cellStyle name="_CC Oil" xfId="4"/>
    <cellStyle name="_CC Oil_A2" xfId="5"/>
    <cellStyle name="_CC Oil_DEC" xfId="6"/>
    <cellStyle name="_DSO Oil" xfId="7"/>
    <cellStyle name="_DSO Oil_A2" xfId="8"/>
    <cellStyle name="_DSO Oil_DEC" xfId="9"/>
    <cellStyle name="_FLCC Oil" xfId="10"/>
    <cellStyle name="_FLCC Oil_A2" xfId="11"/>
    <cellStyle name="_FLCC Oil_DEC" xfId="12"/>
    <cellStyle name="_FLPEGT Oil" xfId="13"/>
    <cellStyle name="_FLPEGT Oil_A2" xfId="14"/>
    <cellStyle name="_FLPEGT Oil_DEC" xfId="15"/>
    <cellStyle name="_FMCT Oil" xfId="16"/>
    <cellStyle name="_FMCT Oil_A2" xfId="17"/>
    <cellStyle name="_FMCT Oil_DEC" xfId="18"/>
    <cellStyle name="_GTDW_DataTemplate" xfId="19"/>
    <cellStyle name="_GTDW_DataTemplate_A2" xfId="20"/>
    <cellStyle name="_GTDW_DataTemplate_DEC" xfId="21"/>
    <cellStyle name="_Gulfstream Gas" xfId="22"/>
    <cellStyle name="_Gulfstream Gas_A2" xfId="23"/>
    <cellStyle name="_Gulfstream Gas_DEC" xfId="24"/>
    <cellStyle name="_MR .7 Oil" xfId="25"/>
    <cellStyle name="_MR .7 Oil_A2" xfId="26"/>
    <cellStyle name="_MR .7 Oil_DEC" xfId="27"/>
    <cellStyle name="_MR 1 Oil" xfId="28"/>
    <cellStyle name="_MR 1 Oil_A2" xfId="29"/>
    <cellStyle name="_MR 1 Oil_DEC" xfId="30"/>
    <cellStyle name="_MRCT Oil" xfId="31"/>
    <cellStyle name="_MRCT Oil_A2" xfId="32"/>
    <cellStyle name="_MRCT Oil_DEC" xfId="33"/>
    <cellStyle name="_MT Gulfstream Gas" xfId="34"/>
    <cellStyle name="_MT Gulfstream Gas_A2" xfId="35"/>
    <cellStyle name="_MT Gulfstream Gas_DEC" xfId="36"/>
    <cellStyle name="_MT Oil" xfId="37"/>
    <cellStyle name="_MT Oil_A2" xfId="38"/>
    <cellStyle name="_MT Oil_DEC" xfId="39"/>
    <cellStyle name="_OLCT Oil" xfId="40"/>
    <cellStyle name="_OLCT Oil_A2" xfId="41"/>
    <cellStyle name="_OLCT Oil_DEC" xfId="42"/>
    <cellStyle name="_PE Oil" xfId="43"/>
    <cellStyle name="_PE Oil_A2" xfId="44"/>
    <cellStyle name="_PE Oil_DEC" xfId="45"/>
    <cellStyle name="_PN Oil" xfId="46"/>
    <cellStyle name="_PN Oil_A2" xfId="47"/>
    <cellStyle name="_PN Oil_DEC" xfId="48"/>
    <cellStyle name="_Rid_1__S37" xfId="49"/>
    <cellStyle name="_Rid_1__S37 2" xfId="50"/>
    <cellStyle name="_Rid_1__S39" xfId="51"/>
    <cellStyle name="_Rid_1__S39 2" xfId="52"/>
    <cellStyle name="_Rid_1__S58" xfId="53"/>
    <cellStyle name="_Rid_1__S58 2" xfId="54"/>
    <cellStyle name="_Rid_1__S60" xfId="55"/>
    <cellStyle name="_Rid_1__S60 2" xfId="56"/>
    <cellStyle name="_Rid_1__S62" xfId="57"/>
    <cellStyle name="_Rid_1__S62 2" xfId="58"/>
    <cellStyle name="_Rid_1__S64" xfId="59"/>
    <cellStyle name="_Rid_1__S64 2" xfId="60"/>
    <cellStyle name="_Rid_1__S79" xfId="61"/>
    <cellStyle name="_Rid_1__S79 2" xfId="62"/>
    <cellStyle name="_Rid_1__S81" xfId="63"/>
    <cellStyle name="_Rid_1__S81 2" xfId="64"/>
    <cellStyle name="_Rid_1__S83" xfId="65"/>
    <cellStyle name="_Rid_1__S83 2" xfId="66"/>
    <cellStyle name="_Rid_1_S202_S154_S153" xfId="67"/>
    <cellStyle name="_Rid_1_S202_S171_S170" xfId="68"/>
    <cellStyle name="_Rid_1_S202_S175_S174" xfId="69"/>
    <cellStyle name="_Rid_1_S202_S188_S187" xfId="70"/>
    <cellStyle name="_Rid_1_S202_S190_S189" xfId="71"/>
    <cellStyle name="_RV Oil" xfId="72"/>
    <cellStyle name="_RV Oil_A2" xfId="73"/>
    <cellStyle name="_RV Oil_DEC" xfId="74"/>
    <cellStyle name="_SHCT Oil" xfId="75"/>
    <cellStyle name="_SHCT Oil_A2" xfId="76"/>
    <cellStyle name="_SHCT Oil_DEC" xfId="77"/>
    <cellStyle name="_SN Oil" xfId="78"/>
    <cellStyle name="_SN Oil_A2" xfId="79"/>
    <cellStyle name="_SN Oil_DEC" xfId="80"/>
    <cellStyle name="_TP Oil" xfId="81"/>
    <cellStyle name="_TP Oil_A2" xfId="82"/>
    <cellStyle name="_TP Oil_DEC" xfId="83"/>
    <cellStyle name="Comma 2" xfId="84"/>
    <cellStyle name="Comma 3" xfId="85"/>
    <cellStyle name="Comma 4" xfId="86"/>
    <cellStyle name="Comma 5" xfId="87"/>
    <cellStyle name="Comma 6" xfId="88"/>
    <cellStyle name="Comma 7" xfId="89"/>
    <cellStyle name="Comma 8" xfId="3"/>
    <cellStyle name="Currency 2" xfId="90"/>
    <cellStyle name="Currency 3" xfId="91"/>
    <cellStyle name="Currency 4" xfId="92"/>
    <cellStyle name="Currency 5" xfId="93"/>
    <cellStyle name="Currency 6" xfId="2"/>
    <cellStyle name="Normal" xfId="0" builtinId="0"/>
    <cellStyle name="Normal 2" xfId="94"/>
    <cellStyle name="Normal 2 2" xfId="95"/>
    <cellStyle name="Normal 2_JV09G-PPA April 2012" xfId="96"/>
    <cellStyle name="Normal 3" xfId="1"/>
    <cellStyle name="Normal 4" xfId="97"/>
    <cellStyle name="Normal 5" xfId="98"/>
    <cellStyle name="Normal 6" xfId="99"/>
    <cellStyle name="Normal 7" xfId="144"/>
    <cellStyle name="SAPBEXaggData" xfId="100"/>
    <cellStyle name="SAPBEXaggDataEmph" xfId="101"/>
    <cellStyle name="SAPBEXaggItem" xfId="102"/>
    <cellStyle name="SAPBEXaggItemX" xfId="103"/>
    <cellStyle name="SAPBEXchaText" xfId="104"/>
    <cellStyle name="SAPBEXexcBad7" xfId="105"/>
    <cellStyle name="SAPBEXexcBad8" xfId="106"/>
    <cellStyle name="SAPBEXexcBad9" xfId="107"/>
    <cellStyle name="SAPBEXexcCritical4" xfId="108"/>
    <cellStyle name="SAPBEXexcCritical5" xfId="109"/>
    <cellStyle name="SAPBEXexcCritical6" xfId="110"/>
    <cellStyle name="SAPBEXexcGood1" xfId="111"/>
    <cellStyle name="SAPBEXexcGood2" xfId="112"/>
    <cellStyle name="SAPBEXexcGood3" xfId="113"/>
    <cellStyle name="SAPBEXfilterDrill" xfId="114"/>
    <cellStyle name="SAPBEXfilterItem" xfId="115"/>
    <cellStyle name="SAPBEXfilterText" xfId="116"/>
    <cellStyle name="SAPBEXformats" xfId="117"/>
    <cellStyle name="SAPBEXheaderItem" xfId="118"/>
    <cellStyle name="SAPBEXheaderText" xfId="119"/>
    <cellStyle name="SAPBEXHLevel0" xfId="120"/>
    <cellStyle name="SAPBEXHLevel0X" xfId="121"/>
    <cellStyle name="SAPBEXHLevel1" xfId="122"/>
    <cellStyle name="SAPBEXHLevel1X" xfId="123"/>
    <cellStyle name="SAPBEXHLevel2" xfId="124"/>
    <cellStyle name="SAPBEXHLevel2X" xfId="125"/>
    <cellStyle name="SAPBEXHLevel3" xfId="126"/>
    <cellStyle name="SAPBEXHLevel3X" xfId="127"/>
    <cellStyle name="SAPBEXresData" xfId="128"/>
    <cellStyle name="SAPBEXresDataEmph" xfId="129"/>
    <cellStyle name="SAPBEXresItem" xfId="130"/>
    <cellStyle name="SAPBEXresItemX" xfId="131"/>
    <cellStyle name="SAPBEXstdData" xfId="132"/>
    <cellStyle name="SAPBEXstdDataEmph" xfId="133"/>
    <cellStyle name="SAPBEXstdItem" xfId="134"/>
    <cellStyle name="SAPBEXstdItemX" xfId="135"/>
    <cellStyle name="SAPBEXtitle" xfId="136"/>
    <cellStyle name="SAPBEXundefined" xfId="137"/>
    <cellStyle name="Style 1" xfId="138"/>
    <cellStyle name="Style 1 2" xfId="139"/>
    <cellStyle name="Style 1 3" xfId="140"/>
    <cellStyle name="Style 1 4" xfId="141"/>
    <cellStyle name="Style 1 5" xfId="142"/>
    <cellStyle name="Style 1_JV09G-PPA April 2012" xfId="1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OXSF01\VOL1\USERS\URRRRCN\EXCEL\WORKBOOK\0595JV.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OXSF01\VOL1\USERS\URRRRCN\EXCEL\WORKBOOK\1194WORK.XLW"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OXSF01\VOL1\ACG\CLAUSES\FUEL\OCTMAR96\TU_O_M9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js0bia\Local%20Settings\Temporary%20Internet%20Files\Content.Outlook\0P092ICO\JV09G%20-%20April%202012%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OXSF01\VOL1\USERS\URRRRCN\EXCEL\WORKBOOK\OBF.XLW"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XXX%20Prior%20to%202002\2001%20%20Fuel%20Trueu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1A%20FUEL\Filings%202008\Fuel_Est_Act_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XXX%20Prior%20to%202002\2001%20%20Fuel%20True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I"/>
      <sheetName val="Storm Fund Earn Gross Up"/>
      <sheetName val="SITRP"/>
      <sheetName val="A194"/>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FPLSUB"/>
      <sheetName val="JVTAX.XLS"/>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SC TU"/>
      <sheetName val="NFE 518 (Mo B)"/>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EIPP"/>
      <sheetName val="A6"/>
      <sheetName val="A9"/>
      <sheetName val="EMT A6"/>
      <sheetName val="Cognos_Office_Connection_Cache"/>
      <sheetName val="EMT A9"/>
      <sheetName val="Reconciliation"/>
    </sheetNames>
    <sheetDataSet>
      <sheetData sheetId="0"/>
      <sheetData sheetId="1"/>
      <sheetData sheetId="2"/>
      <sheetData sheetId="3"/>
      <sheetData sheetId="4">
        <row r="1">
          <cell r="A1" t="str">
            <v>Sold To</v>
          </cell>
          <cell r="B1" t="str">
            <v>Type &amp; Schedule</v>
          </cell>
          <cell r="C1" t="str">
            <v>Total KWH Sold (000)</v>
          </cell>
          <cell r="D1" t="str">
            <v>KWH Wheeled From Other Systems (000)</v>
          </cell>
          <cell r="E1" t="str">
            <v>KWH from Own Generation</v>
          </cell>
          <cell r="F1" t="str">
            <v>Fuel Cost</v>
          </cell>
          <cell r="G1" t="str">
            <v>Total Cost</v>
          </cell>
          <cell r="H1" t="str">
            <v>Total $ for Fuel Adj</v>
          </cell>
          <cell r="I1" t="str">
            <v>Total Cost $</v>
          </cell>
          <cell r="J1" t="str">
            <v>Gain From Off-System Sales $</v>
          </cell>
        </row>
        <row r="2">
          <cell r="A2" t="str">
            <v>Cargill Power Markets, LLC OS</v>
          </cell>
          <cell r="B2" t="str">
            <v>OS</v>
          </cell>
          <cell r="C2">
            <v>450</v>
          </cell>
          <cell r="D2">
            <v>0</v>
          </cell>
          <cell r="E2">
            <v>450</v>
          </cell>
          <cell r="F2">
            <v>1.3543333333333301</v>
          </cell>
          <cell r="G2">
            <v>2.5333333333333301</v>
          </cell>
          <cell r="H2">
            <v>6094.5</v>
          </cell>
          <cell r="I2">
            <v>11400</v>
          </cell>
          <cell r="J2">
            <v>3100.5</v>
          </cell>
        </row>
        <row r="3">
          <cell r="A3" t="str">
            <v>Constellation Energy Commodities Group, Inc. OS</v>
          </cell>
          <cell r="B3" t="str">
            <v>OS</v>
          </cell>
          <cell r="C3">
            <v>1511</v>
          </cell>
          <cell r="D3">
            <v>0</v>
          </cell>
          <cell r="E3">
            <v>1511</v>
          </cell>
          <cell r="F3">
            <v>1.5085532759761699</v>
          </cell>
          <cell r="G3">
            <v>3.0231634679020498</v>
          </cell>
          <cell r="H3">
            <v>22794.240000000002</v>
          </cell>
          <cell r="I3">
            <v>45680</v>
          </cell>
          <cell r="J3">
            <v>16567.25</v>
          </cell>
        </row>
        <row r="4">
          <cell r="A4" t="str">
            <v>EDF Trading North America, LLC OS</v>
          </cell>
          <cell r="B4" t="str">
            <v>OS</v>
          </cell>
          <cell r="C4">
            <v>1123</v>
          </cell>
          <cell r="D4">
            <v>0</v>
          </cell>
          <cell r="E4">
            <v>1123</v>
          </cell>
          <cell r="F4">
            <v>1.8211923419412299</v>
          </cell>
          <cell r="G4">
            <v>3.3059661620658898</v>
          </cell>
          <cell r="H4">
            <v>20451.990000000002</v>
          </cell>
          <cell r="I4">
            <v>37126</v>
          </cell>
          <cell r="J4">
            <v>11470.15</v>
          </cell>
        </row>
        <row r="5">
          <cell r="A5" t="str">
            <v>Florida Power Corporation OS</v>
          </cell>
          <cell r="B5" t="str">
            <v>OS</v>
          </cell>
          <cell r="C5">
            <v>255</v>
          </cell>
          <cell r="D5">
            <v>0</v>
          </cell>
          <cell r="E5">
            <v>255</v>
          </cell>
          <cell r="F5">
            <v>1.9590000000000001</v>
          </cell>
          <cell r="G5">
            <v>3.8</v>
          </cell>
          <cell r="H5">
            <v>4995.45</v>
          </cell>
          <cell r="I5">
            <v>9690</v>
          </cell>
          <cell r="J5">
            <v>4059.6</v>
          </cell>
        </row>
        <row r="6">
          <cell r="A6" t="str">
            <v>JP Morgan Ventures Energy Corporation OS</v>
          </cell>
          <cell r="B6" t="str">
            <v>OS</v>
          </cell>
          <cell r="C6">
            <v>165</v>
          </cell>
          <cell r="D6">
            <v>0</v>
          </cell>
          <cell r="E6">
            <v>165</v>
          </cell>
          <cell r="F6">
            <v>1.7293939393939399</v>
          </cell>
          <cell r="G6">
            <v>3.1333333333333302</v>
          </cell>
          <cell r="H6">
            <v>2853.5</v>
          </cell>
          <cell r="I6">
            <v>5170</v>
          </cell>
          <cell r="J6">
            <v>1785.15</v>
          </cell>
        </row>
        <row r="7">
          <cell r="A7" t="str">
            <v>Morgan Stanley Capital Group, Inc. OS</v>
          </cell>
          <cell r="B7" t="str">
            <v>OS</v>
          </cell>
          <cell r="C7">
            <v>2106</v>
          </cell>
          <cell r="D7">
            <v>0</v>
          </cell>
          <cell r="E7">
            <v>2106</v>
          </cell>
          <cell r="F7">
            <v>1.4206424501424499</v>
          </cell>
          <cell r="G7">
            <v>2.6666666666666701</v>
          </cell>
          <cell r="H7">
            <v>29918.73</v>
          </cell>
          <cell r="I7">
            <v>56160</v>
          </cell>
          <cell r="J7">
            <v>18208.57</v>
          </cell>
        </row>
        <row r="8">
          <cell r="A8" t="str">
            <v>Oglethorpe Power Corporation OS</v>
          </cell>
          <cell r="B8" t="str">
            <v>OS</v>
          </cell>
          <cell r="C8">
            <v>3671</v>
          </cell>
          <cell r="D8">
            <v>0</v>
          </cell>
          <cell r="E8">
            <v>3671</v>
          </cell>
          <cell r="F8">
            <v>1.8149910106238101</v>
          </cell>
          <cell r="G8">
            <v>3.8014982293653001</v>
          </cell>
          <cell r="H8">
            <v>66628.320000000007</v>
          </cell>
          <cell r="I8">
            <v>139553</v>
          </cell>
          <cell r="J8">
            <v>63458.54</v>
          </cell>
        </row>
        <row r="9">
          <cell r="A9" t="str">
            <v>Seminole Electric Cooperative, Inc. OS</v>
          </cell>
          <cell r="B9" t="str">
            <v>OS</v>
          </cell>
          <cell r="C9">
            <v>2655</v>
          </cell>
          <cell r="D9">
            <v>0</v>
          </cell>
          <cell r="E9">
            <v>2655</v>
          </cell>
          <cell r="F9">
            <v>1.5287532956685499</v>
          </cell>
          <cell r="G9">
            <v>2.5261770244821098</v>
          </cell>
          <cell r="H9">
            <v>40588.400000000001</v>
          </cell>
          <cell r="I9">
            <v>67070</v>
          </cell>
          <cell r="J9">
            <v>26481.599999999999</v>
          </cell>
        </row>
        <row r="10">
          <cell r="A10" t="str">
            <v>Southern Company Services, Inc. OS</v>
          </cell>
          <cell r="B10" t="str">
            <v>OS</v>
          </cell>
          <cell r="C10">
            <v>200</v>
          </cell>
          <cell r="D10">
            <v>0</v>
          </cell>
          <cell r="E10">
            <v>200</v>
          </cell>
          <cell r="F10">
            <v>2.387</v>
          </cell>
          <cell r="G10">
            <v>4</v>
          </cell>
          <cell r="H10">
            <v>4774</v>
          </cell>
          <cell r="I10">
            <v>8000</v>
          </cell>
          <cell r="J10">
            <v>2246</v>
          </cell>
        </row>
        <row r="11">
          <cell r="A11" t="str">
            <v>Tampa Electric Company OS</v>
          </cell>
          <cell r="B11" t="str">
            <v>OS</v>
          </cell>
          <cell r="C11">
            <v>650</v>
          </cell>
          <cell r="D11">
            <v>0</v>
          </cell>
          <cell r="E11">
            <v>650</v>
          </cell>
          <cell r="F11">
            <v>1.8491538461538499</v>
          </cell>
          <cell r="G11">
            <v>3.4461538461538499</v>
          </cell>
          <cell r="H11">
            <v>12019.5</v>
          </cell>
          <cell r="I11">
            <v>22400</v>
          </cell>
          <cell r="J11">
            <v>8521</v>
          </cell>
        </row>
        <row r="12">
          <cell r="A12" t="str">
            <v>Tennessee Valley Authority OS</v>
          </cell>
          <cell r="B12" t="str">
            <v>OS</v>
          </cell>
          <cell r="C12">
            <v>365</v>
          </cell>
          <cell r="D12">
            <v>0</v>
          </cell>
          <cell r="E12">
            <v>365</v>
          </cell>
          <cell r="F12">
            <v>1.4142794520547901</v>
          </cell>
          <cell r="G12">
            <v>2.64</v>
          </cell>
          <cell r="H12">
            <v>5162.12</v>
          </cell>
          <cell r="I12">
            <v>9636</v>
          </cell>
          <cell r="J12">
            <v>2040.25</v>
          </cell>
        </row>
        <row r="13">
          <cell r="A13" t="str">
            <v>The Energy Authority, Inc. OS</v>
          </cell>
          <cell r="B13" t="str">
            <v>OS</v>
          </cell>
          <cell r="C13">
            <v>5033</v>
          </cell>
          <cell r="D13">
            <v>0</v>
          </cell>
          <cell r="E13">
            <v>5033</v>
          </cell>
          <cell r="F13">
            <v>1.6127476654083099</v>
          </cell>
          <cell r="G13">
            <v>3.0318299225114198</v>
          </cell>
          <cell r="H13">
            <v>81169.59</v>
          </cell>
          <cell r="I13">
            <v>152592</v>
          </cell>
          <cell r="J13">
            <v>56810.55</v>
          </cell>
        </row>
        <row r="14">
          <cell r="A14" t="str">
            <v>Utilities Commission, City of New Smyrna Beach, Florida OS</v>
          </cell>
          <cell r="B14" t="str">
            <v>OS</v>
          </cell>
          <cell r="C14">
            <v>570</v>
          </cell>
          <cell r="D14">
            <v>0</v>
          </cell>
          <cell r="E14">
            <v>570</v>
          </cell>
          <cell r="F14">
            <v>1.55591052631579</v>
          </cell>
          <cell r="G14">
            <v>3.0226315789473701</v>
          </cell>
          <cell r="H14">
            <v>8868.69</v>
          </cell>
          <cell r="I14">
            <v>17229</v>
          </cell>
          <cell r="J14">
            <v>6598.79</v>
          </cell>
        </row>
        <row r="15">
          <cell r="A15" t="str">
            <v>City of Homestead FCBBS</v>
          </cell>
          <cell r="B15" t="str">
            <v>FCBBS</v>
          </cell>
          <cell r="C15">
            <v>10</v>
          </cell>
          <cell r="D15">
            <v>0</v>
          </cell>
          <cell r="E15">
            <v>10</v>
          </cell>
          <cell r="F15">
            <v>1.4770000000000001</v>
          </cell>
          <cell r="G15">
            <v>2.4420000000000002</v>
          </cell>
          <cell r="H15">
            <v>147.69999999999999</v>
          </cell>
          <cell r="I15">
            <v>244.2</v>
          </cell>
          <cell r="J15">
            <v>96.5</v>
          </cell>
        </row>
        <row r="16">
          <cell r="A16" t="str">
            <v>Orlando Utilities Commission FCBBS</v>
          </cell>
          <cell r="B16" t="str">
            <v>FCBBS</v>
          </cell>
          <cell r="C16">
            <v>322</v>
          </cell>
          <cell r="D16">
            <v>0</v>
          </cell>
          <cell r="E16">
            <v>322</v>
          </cell>
          <cell r="F16">
            <v>1.3588664596273301</v>
          </cell>
          <cell r="G16">
            <v>2.0030869565217402</v>
          </cell>
          <cell r="H16">
            <v>4375.55</v>
          </cell>
          <cell r="I16">
            <v>6449.94</v>
          </cell>
          <cell r="J16">
            <v>2074.39</v>
          </cell>
        </row>
        <row r="17">
          <cell r="A17" t="str">
            <v>Reedy Creek Improvement District FCBBS</v>
          </cell>
          <cell r="B17" t="str">
            <v>FCBBS</v>
          </cell>
          <cell r="C17">
            <v>5</v>
          </cell>
          <cell r="D17">
            <v>0</v>
          </cell>
          <cell r="E17">
            <v>5</v>
          </cell>
          <cell r="F17">
            <v>2.4300000000000002</v>
          </cell>
          <cell r="G17">
            <v>3.145</v>
          </cell>
          <cell r="H17">
            <v>121.5</v>
          </cell>
          <cell r="I17">
            <v>157.25</v>
          </cell>
          <cell r="J17">
            <v>35.75</v>
          </cell>
        </row>
        <row r="18">
          <cell r="A18" t="str">
            <v>Tampa Electric Company FCBBS</v>
          </cell>
          <cell r="B18" t="str">
            <v>FCBBS</v>
          </cell>
          <cell r="C18">
            <v>230</v>
          </cell>
          <cell r="D18">
            <v>0</v>
          </cell>
          <cell r="E18">
            <v>230</v>
          </cell>
          <cell r="F18">
            <v>1.3731739130434799</v>
          </cell>
          <cell r="G18">
            <v>2.24491304347826</v>
          </cell>
          <cell r="H18">
            <v>3158.3</v>
          </cell>
          <cell r="I18">
            <v>5163.3</v>
          </cell>
          <cell r="J18">
            <v>2005</v>
          </cell>
        </row>
        <row r="19">
          <cell r="A19" t="str">
            <v>The Energy Authority, Inc. FCBBS</v>
          </cell>
          <cell r="B19" t="str">
            <v>FCBBS</v>
          </cell>
          <cell r="C19">
            <v>1025</v>
          </cell>
          <cell r="D19">
            <v>0</v>
          </cell>
          <cell r="E19">
            <v>1025</v>
          </cell>
          <cell r="F19">
            <v>1.56296585365854</v>
          </cell>
          <cell r="G19">
            <v>2.2841121951219501</v>
          </cell>
          <cell r="H19">
            <v>16020.4</v>
          </cell>
          <cell r="I19">
            <v>23412.15</v>
          </cell>
          <cell r="J19">
            <v>7391.75</v>
          </cell>
        </row>
        <row r="20">
          <cell r="A20" t="str">
            <v>Summary</v>
          </cell>
          <cell r="B20" t="str">
            <v>Summary</v>
          </cell>
          <cell r="C20">
            <v>20346</v>
          </cell>
          <cell r="D20">
            <v>0</v>
          </cell>
          <cell r="E20">
            <v>20346</v>
          </cell>
          <cell r="F20">
            <v>30.157957363341598</v>
          </cell>
          <cell r="G20">
            <v>53.049865759883303</v>
          </cell>
          <cell r="H20">
            <v>330142.48</v>
          </cell>
          <cell r="I20">
            <v>617132.84</v>
          </cell>
          <cell r="J20">
            <v>232951.34</v>
          </cell>
        </row>
      </sheetData>
      <sheetData sheetId="5"/>
      <sheetData sheetId="6">
        <row r="1">
          <cell r="A1" t="str">
            <v>Purchased From</v>
          </cell>
          <cell r="B1" t="str">
            <v>Type &amp; Schedule</v>
          </cell>
          <cell r="C1" t="str">
            <v>Total KWH Purchased (000)</v>
          </cell>
          <cell r="D1" t="str">
            <v>Total Cost cents/KWH</v>
          </cell>
          <cell r="E1" t="str">
            <v>Total $ for Fuel Adj</v>
          </cell>
          <cell r="F1" t="str">
            <v>Cost if Generated (a) cents/KWH</v>
          </cell>
          <cell r="G1" t="str">
            <v>Cost if Generated (b) $</v>
          </cell>
          <cell r="H1" t="str">
            <v>Fuel Savings</v>
          </cell>
        </row>
        <row r="2">
          <cell r="A2" t="str">
            <v>Cargill Power Markets, LLC OS</v>
          </cell>
          <cell r="B2" t="str">
            <v>OS</v>
          </cell>
          <cell r="C2">
            <v>13616</v>
          </cell>
          <cell r="D2">
            <v>3.8401586368977698</v>
          </cell>
          <cell r="E2">
            <v>522876</v>
          </cell>
          <cell r="F2">
            <v>11.335622502937699</v>
          </cell>
          <cell r="G2">
            <v>1543458.36</v>
          </cell>
          <cell r="H2">
            <v>1020582.36</v>
          </cell>
        </row>
        <row r="3">
          <cell r="A3" t="str">
            <v>Constellation Energy Commodities Group, Inc. OS</v>
          </cell>
          <cell r="B3" t="str">
            <v>OS</v>
          </cell>
          <cell r="C3">
            <v>35609</v>
          </cell>
          <cell r="D3">
            <v>3.79422617877503</v>
          </cell>
          <cell r="E3">
            <v>1351086</v>
          </cell>
          <cell r="F3">
            <v>10.8156753910528</v>
          </cell>
          <cell r="G3">
            <v>3851353.85</v>
          </cell>
          <cell r="H3">
            <v>2498477.4500000002</v>
          </cell>
        </row>
        <row r="4">
          <cell r="A4" t="str">
            <v>EDF Trading North America, LLC OS</v>
          </cell>
          <cell r="B4" t="str">
            <v>OS</v>
          </cell>
          <cell r="C4">
            <v>1440</v>
          </cell>
          <cell r="D4">
            <v>3.3361111111111099</v>
          </cell>
          <cell r="E4">
            <v>48040</v>
          </cell>
          <cell r="F4">
            <v>7.7614097222222203</v>
          </cell>
          <cell r="G4">
            <v>111764.3</v>
          </cell>
          <cell r="H4">
            <v>63475.3</v>
          </cell>
        </row>
        <row r="5">
          <cell r="A5" t="str">
            <v>JP Morgan Ventures Energy Corporation OS</v>
          </cell>
          <cell r="B5" t="str">
            <v>OS</v>
          </cell>
          <cell r="C5">
            <v>10029</v>
          </cell>
          <cell r="D5">
            <v>3.42584504935687</v>
          </cell>
          <cell r="E5">
            <v>343578</v>
          </cell>
          <cell r="F5">
            <v>9.3151329145478101</v>
          </cell>
          <cell r="G5">
            <v>934214.68</v>
          </cell>
          <cell r="H5">
            <v>581291.54</v>
          </cell>
        </row>
        <row r="6">
          <cell r="A6" t="str">
            <v>Morgan Stanley Capital Group, Inc. OS</v>
          </cell>
          <cell r="B6" t="str">
            <v>OS</v>
          </cell>
          <cell r="C6">
            <v>525</v>
          </cell>
          <cell r="D6">
            <v>2.88</v>
          </cell>
          <cell r="E6">
            <v>15120</v>
          </cell>
          <cell r="F6">
            <v>3.8821619047619</v>
          </cell>
          <cell r="G6">
            <v>20381.349999999999</v>
          </cell>
          <cell r="H6">
            <v>5261.35</v>
          </cell>
        </row>
        <row r="7">
          <cell r="A7" t="str">
            <v>Orlando Utilities Commission OS</v>
          </cell>
          <cell r="B7" t="str">
            <v>OS</v>
          </cell>
          <cell r="C7">
            <v>1400</v>
          </cell>
          <cell r="D7">
            <v>4.8499999999999996</v>
          </cell>
          <cell r="E7">
            <v>67900</v>
          </cell>
          <cell r="F7">
            <v>14.778</v>
          </cell>
          <cell r="G7">
            <v>206892</v>
          </cell>
          <cell r="H7">
            <v>138992</v>
          </cell>
        </row>
        <row r="8">
          <cell r="A8" t="str">
            <v>Seminole Electric Cooperative, Inc. OS</v>
          </cell>
          <cell r="B8" t="str">
            <v>OS</v>
          </cell>
          <cell r="C8">
            <v>11100</v>
          </cell>
          <cell r="D8">
            <v>4.1540540540540496</v>
          </cell>
          <cell r="E8">
            <v>461100</v>
          </cell>
          <cell r="F8">
            <v>10.0097027027027</v>
          </cell>
          <cell r="G8">
            <v>1111077</v>
          </cell>
          <cell r="H8">
            <v>649977</v>
          </cell>
        </row>
        <row r="9">
          <cell r="A9" t="str">
            <v>Southern Company Services, Inc. OS</v>
          </cell>
          <cell r="B9" t="str">
            <v>OS</v>
          </cell>
          <cell r="C9">
            <v>24248</v>
          </cell>
          <cell r="D9">
            <v>3.7965110524579302</v>
          </cell>
          <cell r="E9">
            <v>920578</v>
          </cell>
          <cell r="F9">
            <v>10.2755710161663</v>
          </cell>
          <cell r="G9">
            <v>2491620.46</v>
          </cell>
          <cell r="H9">
            <v>1566380.96896</v>
          </cell>
        </row>
        <row r="10">
          <cell r="A10" t="str">
            <v>Tampa Electric Company OS</v>
          </cell>
          <cell r="B10" t="str">
            <v>OS</v>
          </cell>
          <cell r="C10">
            <v>4656</v>
          </cell>
          <cell r="D10">
            <v>3.8059063573883201</v>
          </cell>
          <cell r="E10">
            <v>177203</v>
          </cell>
          <cell r="F10">
            <v>11.207507946735401</v>
          </cell>
          <cell r="G10">
            <v>521821.57</v>
          </cell>
          <cell r="H10">
            <v>339697.60550000001</v>
          </cell>
        </row>
        <row r="11">
          <cell r="A11" t="str">
            <v>The Energy Authority, Inc. OS</v>
          </cell>
          <cell r="B11" t="str">
            <v>OS</v>
          </cell>
          <cell r="C11">
            <v>20629</v>
          </cell>
          <cell r="D11">
            <v>3.5848805080226902</v>
          </cell>
          <cell r="E11">
            <v>739525</v>
          </cell>
          <cell r="F11">
            <v>8.3555180571040797</v>
          </cell>
          <cell r="G11">
            <v>1723659.82</v>
          </cell>
          <cell r="H11">
            <v>973248.70319999999</v>
          </cell>
        </row>
        <row r="12">
          <cell r="A12" t="str">
            <v>Orlando Utilities Commission FCBBS</v>
          </cell>
          <cell r="B12" t="str">
            <v>FCBBS</v>
          </cell>
          <cell r="C12">
            <v>49</v>
          </cell>
          <cell r="D12">
            <v>10.295999999999999</v>
          </cell>
          <cell r="E12">
            <v>5045.04</v>
          </cell>
          <cell r="F12">
            <v>14.087</v>
          </cell>
          <cell r="G12">
            <v>6902.63</v>
          </cell>
          <cell r="H12">
            <v>1759.59</v>
          </cell>
        </row>
        <row r="13">
          <cell r="A13" t="str">
            <v>Seminole Electric Cooperative, Inc. FCBBS</v>
          </cell>
          <cell r="B13" t="str">
            <v>FCBBS</v>
          </cell>
          <cell r="C13">
            <v>99</v>
          </cell>
          <cell r="D13">
            <v>9.2769999999999992</v>
          </cell>
          <cell r="E13">
            <v>9184.23</v>
          </cell>
          <cell r="F13">
            <v>14.087</v>
          </cell>
          <cell r="G13">
            <v>13946.13</v>
          </cell>
          <cell r="H13">
            <v>4653</v>
          </cell>
        </row>
        <row r="14">
          <cell r="A14" t="str">
            <v>Summary</v>
          </cell>
          <cell r="B14" t="str">
            <v>Summary</v>
          </cell>
          <cell r="C14">
            <v>123400</v>
          </cell>
          <cell r="D14">
            <v>57.0406929480638</v>
          </cell>
          <cell r="E14">
            <v>4661235.2699999996</v>
          </cell>
          <cell r="F14">
            <v>125.910302158231</v>
          </cell>
          <cell r="G14">
            <v>12537092.15</v>
          </cell>
          <cell r="H14">
            <v>7843796.86766</v>
          </cell>
        </row>
      </sheetData>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94OBF.XL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Fuel Var 2001 "/>
      <sheetName val="Final Fuel Sch 2001"/>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_header"/>
      <sheetName val="sys_desc"/>
      <sheetName val="sys_proj"/>
      <sheetName val="sys_data"/>
      <sheetName val="FERC - OTHER"/>
      <sheetName val="CKW &amp; FKEC"/>
      <sheetName val="Form 27 - MWH JAN DEC 07"/>
      <sheetName val="WS Log (JAN)"/>
      <sheetName val="WS Log (FEB)"/>
      <sheetName val="WS Log (MAR)"/>
      <sheetName val="WS Log (APR)"/>
      <sheetName val="WS Log (MAY)"/>
      <sheetName val="WS Log (JUN)"/>
      <sheetName val="WS Log (JUL)"/>
      <sheetName val="WS Log (AUG)"/>
      <sheetName val="WS Log (SEP)"/>
      <sheetName val="WS Log (OCT)"/>
      <sheetName val="WS Log (NOV)"/>
      <sheetName val="WS Log (DEC)"/>
      <sheetName val="NFE 518 (JAN)"/>
      <sheetName val="NFE 518 (FEB)"/>
      <sheetName val="NFE 518 (MAR)"/>
      <sheetName val="NFE 518 (APR)"/>
      <sheetName val="NFE 518 (MAY)"/>
      <sheetName val="NFE 518 (JUN)"/>
      <sheetName val="NFE 518 (JUL)"/>
      <sheetName val="NFE 518 (AUG)"/>
      <sheetName val="NFE 518 (SEP)"/>
      <sheetName val="NFE 518 (OCT)"/>
      <sheetName val="NFE 518 (NOV)"/>
      <sheetName val="NFE 518 (DEC)"/>
      <sheetName val="R&amp;R Rpt (JAN)"/>
      <sheetName val="R&amp;R Rpt (FEB)"/>
      <sheetName val="R&amp;R Rpt (MAR)"/>
      <sheetName val="R&amp;R Rpt (APR)"/>
      <sheetName val="R&amp;R Rpt (MAY)"/>
      <sheetName val="R&amp;R Rpt (JUN)"/>
      <sheetName val="R&amp;R Rpt (JUL)"/>
      <sheetName val="R&amp;R Rpt (AUG)"/>
      <sheetName val="Compare R&amp;R Rpt to W. Log"/>
      <sheetName val="R&amp;R Rpt (SEP)"/>
      <sheetName val="R&amp;R Rpt (OCT)"/>
      <sheetName val="R&amp;R Rpt (NOV)"/>
      <sheetName val="R&amp;R Rpt (DEC)"/>
      <sheetName val="A2 (JAN)"/>
      <sheetName val="A2 (FEB)"/>
      <sheetName val="A2 (MAR)"/>
      <sheetName val="A2 (APR)"/>
      <sheetName val="A2 (MAY)"/>
      <sheetName val="A2 (JUN)"/>
      <sheetName val="A2 (JUL)"/>
      <sheetName val="A2 (AUG)"/>
      <sheetName val="A2 (SEP)"/>
      <sheetName val="A2 (OCT)"/>
      <sheetName val="A2 (NOV)"/>
      <sheetName val="A2 (DEC)"/>
      <sheetName val="Lauderdale"/>
      <sheetName val="Martin"/>
      <sheetName val="SJRPP"/>
      <sheetName val=" Okeelanta"/>
      <sheetName val="A SCH INPUT"/>
      <sheetName val="R_INPUT"/>
      <sheetName val="RECON"/>
      <sheetName val="Prelim_Variance"/>
      <sheetName val="Summary"/>
      <sheetName val="Variance_Est-Act"/>
      <sheetName val="TU w $121 Rec"/>
      <sheetName val="TU no $121"/>
      <sheetName val="PROJ_EST_ACT"/>
      <sheetName val="Incr Hedg"/>
      <sheetName val="NF Disp"/>
      <sheetName val="Scherer"/>
      <sheetName val="E3 Rev3"/>
      <sheetName val="E3 Est2"/>
      <sheetName val="E3"/>
      <sheetName val="E6 Pro2"/>
      <sheetName val="E7 Pro2"/>
      <sheetName val="E8 Pro2"/>
      <sheetName val="E8 "/>
      <sheetName val="E9 Pro2"/>
      <sheetName val="A Sch Recon"/>
      <sheetName val="Income Data"/>
      <sheetName val="PROJECTIONS"/>
      <sheetName val="E1b 2008 (4&amp;8)"/>
      <sheetName val="E1b 2008 (4&amp;8)w_recov-KORY"/>
      <sheetName val="E1b 2008 (4&amp;8)w_recov"/>
      <sheetName val="E1b 2008 (5&amp;7)"/>
      <sheetName val="Var E1b 2008 (5&amp;7)"/>
      <sheetName val="Scherer_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Fuel Var 2001 "/>
      <sheetName val="Final Fuel Sch 2001"/>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81"/>
  <sheetViews>
    <sheetView showGridLines="0" tabSelected="1" workbookViewId="0">
      <pane xSplit="2" ySplit="9" topLeftCell="C10" activePane="bottomRight" state="frozen"/>
      <selection pane="topRight"/>
      <selection pane="bottomLeft"/>
      <selection pane="bottomRight" activeCell="B3" sqref="B3"/>
    </sheetView>
  </sheetViews>
  <sheetFormatPr defaultRowHeight="14.4" x14ac:dyDescent="0.3"/>
  <cols>
    <col min="1" max="1" width="5.44140625" style="2" customWidth="1"/>
    <col min="2" max="2" width="54.6640625" style="2" customWidth="1"/>
    <col min="3" max="10" width="13.6640625" style="2" customWidth="1"/>
    <col min="11" max="16384" width="8.88671875" style="2"/>
  </cols>
  <sheetData>
    <row r="1" spans="1:10" s="379" customFormat="1" x14ac:dyDescent="0.3">
      <c r="B1" s="379" t="s">
        <v>186</v>
      </c>
    </row>
    <row r="2" spans="1:10" s="379" customFormat="1" x14ac:dyDescent="0.3">
      <c r="B2" s="379" t="s">
        <v>187</v>
      </c>
    </row>
    <row r="3" spans="1:10" x14ac:dyDescent="0.3">
      <c r="A3" s="1"/>
      <c r="B3" s="1"/>
      <c r="C3" s="1"/>
      <c r="D3" s="1"/>
      <c r="E3" s="1"/>
      <c r="F3" s="1"/>
      <c r="G3" s="1"/>
      <c r="H3" s="1"/>
      <c r="I3" s="1"/>
      <c r="J3" s="1"/>
    </row>
    <row r="4" spans="1:10" x14ac:dyDescent="0.3">
      <c r="D4" s="3" t="s">
        <v>53</v>
      </c>
    </row>
    <row r="5" spans="1:10" x14ac:dyDescent="0.3">
      <c r="A5" s="1"/>
      <c r="B5" s="1"/>
      <c r="C5" s="1"/>
      <c r="D5" s="1"/>
      <c r="E5" s="1"/>
      <c r="F5" s="1"/>
      <c r="G5" s="1"/>
      <c r="H5" s="1"/>
      <c r="I5" s="1"/>
      <c r="J5" s="1"/>
    </row>
    <row r="6" spans="1:10" x14ac:dyDescent="0.3">
      <c r="B6" s="4" t="s">
        <v>44</v>
      </c>
      <c r="C6" s="4" t="s">
        <v>45</v>
      </c>
      <c r="D6" s="4" t="s">
        <v>46</v>
      </c>
      <c r="E6" s="4" t="s">
        <v>47</v>
      </c>
      <c r="F6" s="4" t="s">
        <v>48</v>
      </c>
      <c r="G6" s="4" t="s">
        <v>49</v>
      </c>
      <c r="H6" s="4" t="s">
        <v>50</v>
      </c>
      <c r="I6" s="4" t="s">
        <v>51</v>
      </c>
      <c r="J6" s="4" t="s">
        <v>52</v>
      </c>
    </row>
    <row r="7" spans="1:10" x14ac:dyDescent="0.3">
      <c r="A7" s="1"/>
      <c r="B7" s="1"/>
      <c r="C7" s="1"/>
      <c r="D7" s="1"/>
      <c r="E7" s="1"/>
      <c r="F7" s="1"/>
      <c r="G7" s="1"/>
      <c r="H7" s="1"/>
      <c r="I7" s="1"/>
      <c r="J7" s="1"/>
    </row>
    <row r="8" spans="1:10" x14ac:dyDescent="0.3">
      <c r="A8" s="377" t="s">
        <v>0</v>
      </c>
      <c r="B8" s="377" t="s">
        <v>39</v>
      </c>
      <c r="C8" s="377" t="s">
        <v>54</v>
      </c>
      <c r="D8" s="378"/>
      <c r="E8" s="378"/>
      <c r="F8" s="378"/>
      <c r="G8" s="377" t="s">
        <v>55</v>
      </c>
      <c r="H8" s="378"/>
      <c r="I8" s="378"/>
      <c r="J8" s="377"/>
    </row>
    <row r="9" spans="1:10" x14ac:dyDescent="0.3">
      <c r="A9" s="377"/>
      <c r="B9" s="377"/>
      <c r="C9" s="5" t="s">
        <v>1</v>
      </c>
      <c r="D9" s="5" t="s">
        <v>56</v>
      </c>
      <c r="E9" s="5" t="s">
        <v>57</v>
      </c>
      <c r="F9" s="5" t="s">
        <v>58</v>
      </c>
      <c r="G9" s="5" t="s">
        <v>1</v>
      </c>
      <c r="H9" s="5" t="s">
        <v>56</v>
      </c>
      <c r="I9" s="5" t="s">
        <v>57</v>
      </c>
      <c r="J9" s="5" t="s">
        <v>58</v>
      </c>
    </row>
    <row r="10" spans="1:10" x14ac:dyDescent="0.3">
      <c r="A10" s="6" t="s">
        <v>3</v>
      </c>
      <c r="B10" s="7" t="s">
        <v>59</v>
      </c>
      <c r="C10" s="8" t="s">
        <v>39</v>
      </c>
      <c r="D10" s="9" t="s">
        <v>39</v>
      </c>
      <c r="E10" s="9" t="s">
        <v>39</v>
      </c>
      <c r="F10" s="10" t="s">
        <v>39</v>
      </c>
      <c r="G10" s="11" t="s">
        <v>39</v>
      </c>
      <c r="H10" s="12" t="s">
        <v>39</v>
      </c>
      <c r="I10" s="12" t="s">
        <v>39</v>
      </c>
      <c r="J10" s="13" t="s">
        <v>39</v>
      </c>
    </row>
    <row r="11" spans="1:10" x14ac:dyDescent="0.3">
      <c r="A11" s="6" t="s">
        <v>4</v>
      </c>
      <c r="B11" s="14" t="s">
        <v>60</v>
      </c>
      <c r="C11" s="15">
        <v>293440680</v>
      </c>
      <c r="D11" s="16">
        <v>301405743</v>
      </c>
      <c r="E11" s="16">
        <f t="shared" ref="E11:E19" si="0">C11 - D11</f>
        <v>-7965063</v>
      </c>
      <c r="F11" s="17">
        <f t="shared" ref="F11:F19" si="1">IF(D11 =0,0,( C11 - D11 ) / D11 )</f>
        <v>-2.6426380999648041E-2</v>
      </c>
      <c r="G11" s="18">
        <v>2067721150</v>
      </c>
      <c r="H11" s="19">
        <v>2075686213</v>
      </c>
      <c r="I11" s="19">
        <f t="shared" ref="I11:I19" si="2">G11 - H11</f>
        <v>-7965063</v>
      </c>
      <c r="J11" s="20">
        <f t="shared" ref="J11:J19" si="3">IF(H11 =0,0,( G11 - H11 ) / H11 )</f>
        <v>-3.8373155586402695E-3</v>
      </c>
    </row>
    <row r="12" spans="1:10" x14ac:dyDescent="0.3">
      <c r="A12" s="6" t="s">
        <v>6</v>
      </c>
      <c r="B12" s="14" t="s">
        <v>5</v>
      </c>
      <c r="C12" s="21">
        <v>2421839</v>
      </c>
      <c r="D12" s="22">
        <v>2341856</v>
      </c>
      <c r="E12" s="22">
        <f t="shared" si="0"/>
        <v>79983</v>
      </c>
      <c r="F12" s="23">
        <f t="shared" si="1"/>
        <v>3.4153679816350792E-2</v>
      </c>
      <c r="G12" s="24">
        <v>15400806</v>
      </c>
      <c r="H12" s="25">
        <v>15320823</v>
      </c>
      <c r="I12" s="25">
        <f t="shared" si="2"/>
        <v>79983</v>
      </c>
      <c r="J12" s="26">
        <f t="shared" si="3"/>
        <v>5.2205420035203072E-3</v>
      </c>
    </row>
    <row r="13" spans="1:10" x14ac:dyDescent="0.3">
      <c r="A13" s="6" t="s">
        <v>7</v>
      </c>
      <c r="B13" s="14" t="s">
        <v>61</v>
      </c>
      <c r="C13" s="21">
        <v>-53089</v>
      </c>
      <c r="D13" s="22">
        <v>0</v>
      </c>
      <c r="E13" s="22">
        <f t="shared" si="0"/>
        <v>-53089</v>
      </c>
      <c r="F13" s="27">
        <f t="shared" si="1"/>
        <v>0</v>
      </c>
      <c r="G13" s="24">
        <v>-153744</v>
      </c>
      <c r="H13" s="25">
        <v>-100655</v>
      </c>
      <c r="I13" s="25">
        <f t="shared" si="2"/>
        <v>-53089</v>
      </c>
      <c r="J13" s="28">
        <f t="shared" si="3"/>
        <v>0.52743529879290652</v>
      </c>
    </row>
    <row r="14" spans="1:10" x14ac:dyDescent="0.3">
      <c r="A14" s="6" t="s">
        <v>8</v>
      </c>
      <c r="B14" s="14" t="s">
        <v>62</v>
      </c>
      <c r="C14" s="21">
        <v>-2681851</v>
      </c>
      <c r="D14" s="22">
        <v>-4826707</v>
      </c>
      <c r="E14" s="22">
        <f t="shared" si="0"/>
        <v>2144856</v>
      </c>
      <c r="F14" s="23">
        <f t="shared" si="1"/>
        <v>-0.4443725297599378</v>
      </c>
      <c r="G14" s="24">
        <v>-39277479</v>
      </c>
      <c r="H14" s="25">
        <v>-41422335</v>
      </c>
      <c r="I14" s="25">
        <f t="shared" si="2"/>
        <v>2144856</v>
      </c>
      <c r="J14" s="26">
        <f t="shared" si="3"/>
        <v>-5.1780180909646936E-2</v>
      </c>
    </row>
    <row r="15" spans="1:10" x14ac:dyDescent="0.3">
      <c r="A15" s="6" t="s">
        <v>9</v>
      </c>
      <c r="B15" s="14" t="s">
        <v>63</v>
      </c>
      <c r="C15" s="21">
        <v>-558376</v>
      </c>
      <c r="D15" s="22">
        <v>-588750</v>
      </c>
      <c r="E15" s="22">
        <f t="shared" si="0"/>
        <v>30374</v>
      </c>
      <c r="F15" s="23">
        <f t="shared" si="1"/>
        <v>-5.1590658174097664E-2</v>
      </c>
      <c r="G15" s="24">
        <v>-8909945</v>
      </c>
      <c r="H15" s="25">
        <v>-8940319</v>
      </c>
      <c r="I15" s="25">
        <f t="shared" si="2"/>
        <v>30374</v>
      </c>
      <c r="J15" s="26">
        <f t="shared" si="3"/>
        <v>-3.397417922112175E-3</v>
      </c>
    </row>
    <row r="16" spans="1:10" x14ac:dyDescent="0.3">
      <c r="A16" s="6" t="s">
        <v>10</v>
      </c>
      <c r="B16" s="14" t="s">
        <v>64</v>
      </c>
      <c r="C16" s="21">
        <v>22953577</v>
      </c>
      <c r="D16" s="22">
        <v>16190014</v>
      </c>
      <c r="E16" s="22">
        <f t="shared" si="0"/>
        <v>6763563</v>
      </c>
      <c r="F16" s="23">
        <f t="shared" si="1"/>
        <v>0.41776140527117517</v>
      </c>
      <c r="G16" s="24">
        <v>117039650</v>
      </c>
      <c r="H16" s="25">
        <v>110276087</v>
      </c>
      <c r="I16" s="25">
        <f t="shared" si="2"/>
        <v>6763563</v>
      </c>
      <c r="J16" s="26">
        <f t="shared" si="3"/>
        <v>6.1332997787634597E-2</v>
      </c>
    </row>
    <row r="17" spans="1:10" x14ac:dyDescent="0.3">
      <c r="A17" s="6" t="s">
        <v>11</v>
      </c>
      <c r="B17" s="14" t="s">
        <v>65</v>
      </c>
      <c r="C17" s="21">
        <v>10913363</v>
      </c>
      <c r="D17" s="22">
        <v>14505666</v>
      </c>
      <c r="E17" s="22">
        <f t="shared" si="0"/>
        <v>-3592303</v>
      </c>
      <c r="F17" s="23">
        <f t="shared" si="1"/>
        <v>-0.24764826378878432</v>
      </c>
      <c r="G17" s="24">
        <v>61085438</v>
      </c>
      <c r="H17" s="25">
        <v>64677741</v>
      </c>
      <c r="I17" s="25">
        <f t="shared" si="2"/>
        <v>-3592303</v>
      </c>
      <c r="J17" s="26">
        <f t="shared" si="3"/>
        <v>-5.5541565683315995E-2</v>
      </c>
    </row>
    <row r="18" spans="1:10" x14ac:dyDescent="0.3">
      <c r="A18" s="6" t="s">
        <v>12</v>
      </c>
      <c r="B18" s="14" t="s">
        <v>66</v>
      </c>
      <c r="C18" s="21">
        <v>1169468</v>
      </c>
      <c r="D18" s="22">
        <v>500000</v>
      </c>
      <c r="E18" s="22">
        <f t="shared" si="0"/>
        <v>669468</v>
      </c>
      <c r="F18" s="23">
        <f t="shared" si="1"/>
        <v>1.3389359999999999</v>
      </c>
      <c r="G18" s="24">
        <v>3565319</v>
      </c>
      <c r="H18" s="25">
        <v>2895851</v>
      </c>
      <c r="I18" s="25">
        <f t="shared" si="2"/>
        <v>669468</v>
      </c>
      <c r="J18" s="26">
        <f t="shared" si="3"/>
        <v>0.23118178386940488</v>
      </c>
    </row>
    <row r="19" spans="1:10" x14ac:dyDescent="0.3">
      <c r="A19" s="6" t="s">
        <v>13</v>
      </c>
      <c r="B19" s="29" t="s">
        <v>67</v>
      </c>
      <c r="C19" s="30">
        <v>327605611</v>
      </c>
      <c r="D19" s="31">
        <v>329527820</v>
      </c>
      <c r="E19" s="31">
        <f t="shared" si="0"/>
        <v>-1922209</v>
      </c>
      <c r="F19" s="32">
        <f t="shared" si="1"/>
        <v>-5.8332222147435076E-3</v>
      </c>
      <c r="G19" s="33">
        <v>2216471195</v>
      </c>
      <c r="H19" s="34">
        <v>2218393404</v>
      </c>
      <c r="I19" s="34">
        <f t="shared" si="2"/>
        <v>-1922209</v>
      </c>
      <c r="J19" s="35">
        <f t="shared" si="3"/>
        <v>-8.6648697951141216E-4</v>
      </c>
    </row>
    <row r="20" spans="1:10" x14ac:dyDescent="0.3">
      <c r="A20" s="6" t="s">
        <v>14</v>
      </c>
    </row>
    <row r="21" spans="1:10" x14ac:dyDescent="0.3">
      <c r="A21" s="6" t="s">
        <v>15</v>
      </c>
      <c r="B21" s="36" t="s">
        <v>68</v>
      </c>
      <c r="C21" s="37">
        <v>0</v>
      </c>
      <c r="D21" s="38">
        <v>0</v>
      </c>
      <c r="E21" s="39">
        <f>C21 - D21</f>
        <v>0</v>
      </c>
      <c r="F21" s="40">
        <f>IF(D21 =0,0,( C21 - D21 ) / D21 )</f>
        <v>0</v>
      </c>
      <c r="G21" s="41">
        <v>0</v>
      </c>
      <c r="H21" s="42">
        <v>0</v>
      </c>
      <c r="I21" s="43">
        <f>G21 - H21</f>
        <v>0</v>
      </c>
      <c r="J21" s="44">
        <f>IF(H21 =0,0,( G21 - H21 ) / H21 )</f>
        <v>0</v>
      </c>
    </row>
    <row r="22" spans="1:10" x14ac:dyDescent="0.3">
      <c r="A22" s="6" t="s">
        <v>16</v>
      </c>
      <c r="B22" s="14" t="s">
        <v>69</v>
      </c>
      <c r="C22" s="21">
        <v>32033</v>
      </c>
      <c r="D22" s="22">
        <v>32287.594666666701</v>
      </c>
      <c r="E22" s="22">
        <f>C22 - D22</f>
        <v>-254.5946666667005</v>
      </c>
      <c r="F22" s="23">
        <f>IF(D22 =0,0,( C22 - D22 ) / D22 )</f>
        <v>-7.8852162663433333E-3</v>
      </c>
      <c r="G22" s="24">
        <v>135506</v>
      </c>
      <c r="H22" s="25">
        <v>135760.5946666667</v>
      </c>
      <c r="I22" s="25">
        <f>G22 - H22</f>
        <v>-254.5946666667005</v>
      </c>
      <c r="J22" s="26">
        <f>IF(H22 =0,0,( G22 - H22 ) / H22 )</f>
        <v>-1.8753207975540133E-3</v>
      </c>
    </row>
    <row r="23" spans="1:10" x14ac:dyDescent="0.3">
      <c r="A23" s="6" t="s">
        <v>17</v>
      </c>
      <c r="B23" s="14" t="s">
        <v>70</v>
      </c>
      <c r="C23" s="21">
        <v>127118</v>
      </c>
      <c r="D23" s="22">
        <v>113250</v>
      </c>
      <c r="E23" s="22">
        <f>C23 - D23</f>
        <v>13868</v>
      </c>
      <c r="F23" s="23">
        <f>IF(D23 =0,0,( C23 - D23 ) / D23 )</f>
        <v>0.12245474613686534</v>
      </c>
      <c r="G23" s="24">
        <v>1316110</v>
      </c>
      <c r="H23" s="25">
        <v>1302242</v>
      </c>
      <c r="I23" s="25">
        <f>G23 - H23</f>
        <v>13868</v>
      </c>
      <c r="J23" s="26">
        <f>IF(H23 =0,0,( G23 - H23 ) / H23 )</f>
        <v>1.0649326315692475E-2</v>
      </c>
    </row>
    <row r="24" spans="1:10" x14ac:dyDescent="0.3">
      <c r="A24" s="6" t="s">
        <v>18</v>
      </c>
      <c r="B24" s="14" t="s">
        <v>71</v>
      </c>
      <c r="C24" s="21">
        <v>159151</v>
      </c>
      <c r="D24" s="22">
        <v>145537.5946666667</v>
      </c>
      <c r="E24" s="22">
        <f>C24 - D24</f>
        <v>13613.405333333299</v>
      </c>
      <c r="F24" s="23">
        <f>IF(D24 =0,0,( C24 - D24 ) / D24 )</f>
        <v>9.3538754467619736E-2</v>
      </c>
      <c r="G24" s="24">
        <v>1451616</v>
      </c>
      <c r="H24" s="25">
        <v>1438002.5946666668</v>
      </c>
      <c r="I24" s="25">
        <f>G24 - H24</f>
        <v>13613.405333333183</v>
      </c>
      <c r="J24" s="26">
        <f>IF(H24 =0,0,( G24 - H24 ) / H24 )</f>
        <v>9.4668850973031859E-3</v>
      </c>
    </row>
    <row r="25" spans="1:10" x14ac:dyDescent="0.3">
      <c r="A25" s="6" t="s">
        <v>19</v>
      </c>
      <c r="B25" s="45" t="s">
        <v>72</v>
      </c>
      <c r="C25" s="46" t="s">
        <v>39</v>
      </c>
      <c r="D25" s="47" t="s">
        <v>39</v>
      </c>
      <c r="E25" s="47" t="s">
        <v>39</v>
      </c>
      <c r="F25" s="48" t="s">
        <v>39</v>
      </c>
      <c r="G25" s="49" t="s">
        <v>39</v>
      </c>
      <c r="H25" s="50" t="s">
        <v>39</v>
      </c>
      <c r="I25" s="50" t="s">
        <v>39</v>
      </c>
      <c r="J25" s="51" t="s">
        <v>39</v>
      </c>
    </row>
    <row r="26" spans="1:10" x14ac:dyDescent="0.3">
      <c r="A26" s="6" t="s">
        <v>20</v>
      </c>
      <c r="B26" s="14" t="s">
        <v>73</v>
      </c>
      <c r="C26" s="21">
        <v>0</v>
      </c>
      <c r="D26" s="22">
        <v>0</v>
      </c>
      <c r="E26" s="22">
        <f>C26 - D26</f>
        <v>0</v>
      </c>
      <c r="F26" s="23">
        <f>IF(D26 =0,0,( C26 - D26 ) / D26 )</f>
        <v>0</v>
      </c>
      <c r="G26" s="24">
        <v>-3845522</v>
      </c>
      <c r="H26" s="25">
        <v>-3845522</v>
      </c>
      <c r="I26" s="25">
        <f>G26 - H26</f>
        <v>0</v>
      </c>
      <c r="J26" s="26">
        <f>IF(H26 =0,0,( G26 - H26 ) / H26 )</f>
        <v>0</v>
      </c>
    </row>
    <row r="27" spans="1:10" x14ac:dyDescent="0.3">
      <c r="A27" s="6" t="s">
        <v>21</v>
      </c>
      <c r="B27" s="14" t="s">
        <v>74</v>
      </c>
      <c r="C27" s="21">
        <v>55449</v>
      </c>
      <c r="D27" s="22">
        <v>0</v>
      </c>
      <c r="E27" s="22">
        <f>C27 - D27</f>
        <v>55449</v>
      </c>
      <c r="F27" s="52">
        <f>IF(D27 =0,0,( C27 - D27 ) / D27 )</f>
        <v>0</v>
      </c>
      <c r="G27" s="24">
        <v>479133</v>
      </c>
      <c r="H27" s="25">
        <v>423684</v>
      </c>
      <c r="I27" s="25">
        <f>G27 - H27</f>
        <v>55449</v>
      </c>
      <c r="J27" s="53">
        <f>IF(H27 =0,0,( G27 - H27 ) / H27 )</f>
        <v>0.13087348117936953</v>
      </c>
    </row>
    <row r="28" spans="1:10" x14ac:dyDescent="0.3">
      <c r="A28" s="6" t="s">
        <v>22</v>
      </c>
      <c r="B28" s="14" t="s">
        <v>75</v>
      </c>
      <c r="C28" s="21">
        <v>-130403</v>
      </c>
      <c r="D28" s="22">
        <v>0</v>
      </c>
      <c r="E28" s="22">
        <f>C28 - D28</f>
        <v>-130403</v>
      </c>
      <c r="F28" s="54">
        <f>IF(D28 =0,0,( C28 - D28 ) / D28 )</f>
        <v>0</v>
      </c>
      <c r="G28" s="24">
        <v>-4633302</v>
      </c>
      <c r="H28" s="25">
        <v>-4502899</v>
      </c>
      <c r="I28" s="25">
        <f>G28 - H28</f>
        <v>-130403</v>
      </c>
      <c r="J28" s="55">
        <f>IF(H28 =0,0,( G28 - H28 ) / H28 )</f>
        <v>2.8959787905524864E-2</v>
      </c>
    </row>
    <row r="29" spans="1:10" x14ac:dyDescent="0.3">
      <c r="A29" s="6" t="s">
        <v>23</v>
      </c>
      <c r="B29" s="14" t="s">
        <v>76</v>
      </c>
      <c r="C29" s="21">
        <v>465892</v>
      </c>
      <c r="D29" s="22">
        <v>0</v>
      </c>
      <c r="E29" s="22">
        <f>C29 - D29</f>
        <v>465892</v>
      </c>
      <c r="F29" s="56">
        <f>IF(D29 =0,0,( C29 - D29 ) / D29 )</f>
        <v>0</v>
      </c>
      <c r="G29" s="24">
        <v>1863522</v>
      </c>
      <c r="H29" s="25">
        <v>1397630</v>
      </c>
      <c r="I29" s="25">
        <f>G29 - H29</f>
        <v>465892</v>
      </c>
      <c r="J29" s="57">
        <f>IF(H29 =0,0,( G29 - H29 ) / H29 )</f>
        <v>0.33334430428654221</v>
      </c>
    </row>
    <row r="30" spans="1:10" x14ac:dyDescent="0.3">
      <c r="A30" s="6" t="s">
        <v>24</v>
      </c>
      <c r="B30" s="58" t="s">
        <v>77</v>
      </c>
      <c r="C30" s="59">
        <v>328155700</v>
      </c>
      <c r="D30" s="60">
        <v>329673358</v>
      </c>
      <c r="E30" s="60">
        <f>C30 - D30</f>
        <v>-1517658</v>
      </c>
      <c r="F30" s="61">
        <f>IF(D30 =0,0,( C30 - D30 ) / D30 )</f>
        <v>-4.6035203123693117E-3</v>
      </c>
      <c r="G30" s="62">
        <v>2211786642</v>
      </c>
      <c r="H30" s="63">
        <v>2213304300</v>
      </c>
      <c r="I30" s="63">
        <f>G30 - H30</f>
        <v>-1517658</v>
      </c>
      <c r="J30" s="64">
        <f>IF(H30 =0,0,( G30 - H30 ) / H30 )</f>
        <v>-6.8569785004258112E-4</v>
      </c>
    </row>
    <row r="31" spans="1:10" x14ac:dyDescent="0.3">
      <c r="A31" s="6" t="s">
        <v>25</v>
      </c>
    </row>
    <row r="32" spans="1:10" x14ac:dyDescent="0.3">
      <c r="A32" s="6" t="s">
        <v>26</v>
      </c>
      <c r="B32" s="65" t="s">
        <v>78</v>
      </c>
      <c r="C32" s="66" t="s">
        <v>39</v>
      </c>
      <c r="D32" s="67" t="s">
        <v>39</v>
      </c>
      <c r="E32" s="67" t="s">
        <v>39</v>
      </c>
      <c r="F32" s="68" t="s">
        <v>39</v>
      </c>
      <c r="G32" s="69" t="s">
        <v>39</v>
      </c>
      <c r="H32" s="70" t="s">
        <v>39</v>
      </c>
      <c r="I32" s="70" t="s">
        <v>39</v>
      </c>
      <c r="J32" s="71" t="s">
        <v>39</v>
      </c>
    </row>
    <row r="33" spans="1:10" x14ac:dyDescent="0.3">
      <c r="A33" s="6" t="s">
        <v>27</v>
      </c>
      <c r="B33" s="14" t="s">
        <v>79</v>
      </c>
      <c r="C33" s="21">
        <v>10261768851</v>
      </c>
      <c r="D33" s="22">
        <v>10080997264</v>
      </c>
      <c r="E33" s="22">
        <f t="shared" ref="E33:E38" si="4">C33 - D33</f>
        <v>180771587</v>
      </c>
      <c r="F33" s="23">
        <f t="shared" ref="F33:F38" si="5">IF(D33 =0,0,( C33 - D33 ) / D33 )</f>
        <v>1.7931915093911288E-2</v>
      </c>
      <c r="G33" s="24">
        <v>67154956529</v>
      </c>
      <c r="H33" s="25">
        <v>66974184942</v>
      </c>
      <c r="I33" s="25">
        <f t="shared" ref="I33:I38" si="6">G33 - H33</f>
        <v>180771587</v>
      </c>
      <c r="J33" s="26">
        <f t="shared" ref="J33:J38" si="7">IF(H33 =0,0,( G33 - H33 ) / H33 )</f>
        <v>2.6991233585977816E-3</v>
      </c>
    </row>
    <row r="34" spans="1:10" x14ac:dyDescent="0.3">
      <c r="A34" s="6" t="s">
        <v>28</v>
      </c>
      <c r="B34" s="14" t="s">
        <v>80</v>
      </c>
      <c r="C34" s="21">
        <v>194252476</v>
      </c>
      <c r="D34" s="22">
        <v>209487317</v>
      </c>
      <c r="E34" s="22">
        <f t="shared" si="4"/>
        <v>-15234841</v>
      </c>
      <c r="F34" s="23">
        <f t="shared" si="5"/>
        <v>-7.2724407463770235E-2</v>
      </c>
      <c r="G34" s="24">
        <v>1329715445</v>
      </c>
      <c r="H34" s="25">
        <v>1344950286</v>
      </c>
      <c r="I34" s="25">
        <f t="shared" si="6"/>
        <v>-15234841</v>
      </c>
      <c r="J34" s="26">
        <f t="shared" si="7"/>
        <v>-1.1327438016545394E-2</v>
      </c>
    </row>
    <row r="35" spans="1:10" x14ac:dyDescent="0.3">
      <c r="A35" s="6" t="s">
        <v>29</v>
      </c>
      <c r="B35" s="14" t="s">
        <v>81</v>
      </c>
      <c r="C35" s="72">
        <v>10456021327</v>
      </c>
      <c r="D35" s="73">
        <v>10290484581</v>
      </c>
      <c r="E35" s="73">
        <f t="shared" si="4"/>
        <v>165536746</v>
      </c>
      <c r="F35" s="74">
        <f t="shared" si="5"/>
        <v>1.6086389780481419E-2</v>
      </c>
      <c r="G35" s="75">
        <v>68484671974</v>
      </c>
      <c r="H35" s="76">
        <v>68319135228</v>
      </c>
      <c r="I35" s="76">
        <f t="shared" si="6"/>
        <v>165536746</v>
      </c>
      <c r="J35" s="77">
        <f t="shared" si="7"/>
        <v>2.4229924083136846E-3</v>
      </c>
    </row>
    <row r="36" spans="1:10" x14ac:dyDescent="0.3">
      <c r="A36" s="6" t="s">
        <v>30</v>
      </c>
      <c r="B36" s="14" t="s">
        <v>82</v>
      </c>
      <c r="C36" s="21">
        <v>0</v>
      </c>
      <c r="D36" s="22">
        <v>0</v>
      </c>
      <c r="E36" s="22">
        <f t="shared" si="4"/>
        <v>0</v>
      </c>
      <c r="F36" s="23">
        <f t="shared" si="5"/>
        <v>0</v>
      </c>
      <c r="G36" s="24">
        <v>102285000</v>
      </c>
      <c r="H36" s="25">
        <v>102285000</v>
      </c>
      <c r="I36" s="25">
        <f t="shared" si="6"/>
        <v>0</v>
      </c>
      <c r="J36" s="26">
        <f t="shared" si="7"/>
        <v>0</v>
      </c>
    </row>
    <row r="37" spans="1:10" x14ac:dyDescent="0.3">
      <c r="A37" s="6" t="s">
        <v>31</v>
      </c>
      <c r="B37" s="78" t="s">
        <v>83</v>
      </c>
      <c r="C37" s="79">
        <v>10456021327</v>
      </c>
      <c r="D37" s="80">
        <v>10290484581</v>
      </c>
      <c r="E37" s="80">
        <f t="shared" si="4"/>
        <v>165536746</v>
      </c>
      <c r="F37" s="81">
        <f t="shared" si="5"/>
        <v>1.6086389780481419E-2</v>
      </c>
      <c r="G37" s="82">
        <v>68586956974</v>
      </c>
      <c r="H37" s="83">
        <v>68421420228</v>
      </c>
      <c r="I37" s="83">
        <f t="shared" si="6"/>
        <v>165536746</v>
      </c>
      <c r="J37" s="84">
        <f t="shared" si="7"/>
        <v>2.4193702125501573E-3</v>
      </c>
    </row>
    <row r="38" spans="1:10" x14ac:dyDescent="0.3">
      <c r="A38" s="6" t="s">
        <v>32</v>
      </c>
      <c r="B38" s="14" t="s">
        <v>84</v>
      </c>
      <c r="C38" s="85">
        <v>0.98142200000000002</v>
      </c>
      <c r="D38" s="86">
        <v>0.97964260000000003</v>
      </c>
      <c r="E38" s="86">
        <f t="shared" si="4"/>
        <v>1.7793999999999865E-3</v>
      </c>
      <c r="F38" s="87">
        <f t="shared" si="5"/>
        <v>1.8163767071787062E-3</v>
      </c>
      <c r="G38" s="88">
        <v>0.98058380000000001</v>
      </c>
      <c r="H38" s="89">
        <v>0.98031369999999995</v>
      </c>
      <c r="I38" s="89">
        <f t="shared" si="6"/>
        <v>2.7010000000005085E-4</v>
      </c>
      <c r="J38" s="90">
        <f t="shared" si="7"/>
        <v>2.7552404908760418E-4</v>
      </c>
    </row>
    <row r="39" spans="1:10" x14ac:dyDescent="0.3">
      <c r="A39" s="6" t="s">
        <v>33</v>
      </c>
    </row>
    <row r="40" spans="1:10" x14ac:dyDescent="0.3">
      <c r="A40" s="6" t="s">
        <v>34</v>
      </c>
      <c r="B40" s="91" t="s">
        <v>85</v>
      </c>
      <c r="C40" s="92" t="s">
        <v>39</v>
      </c>
      <c r="D40" s="93" t="s">
        <v>39</v>
      </c>
      <c r="E40" s="93" t="s">
        <v>39</v>
      </c>
      <c r="F40" s="94" t="s">
        <v>39</v>
      </c>
      <c r="G40" s="95" t="s">
        <v>39</v>
      </c>
      <c r="H40" s="96" t="s">
        <v>39</v>
      </c>
      <c r="I40" s="96" t="s">
        <v>39</v>
      </c>
      <c r="J40" s="97" t="s">
        <v>39</v>
      </c>
    </row>
    <row r="41" spans="1:10" x14ac:dyDescent="0.3">
      <c r="A41" s="6" t="s">
        <v>35</v>
      </c>
      <c r="B41" s="14" t="s">
        <v>86</v>
      </c>
      <c r="C41" s="21">
        <v>305667934.06504393</v>
      </c>
      <c r="D41" s="22">
        <v>297175299</v>
      </c>
      <c r="E41" s="22">
        <f>C41 - D41</f>
        <v>8492635.0650439262</v>
      </c>
      <c r="F41" s="23">
        <f>IF(D41 =0,0,( C41 - D41 ) / D41 )</f>
        <v>2.857786328009693E-2</v>
      </c>
      <c r="G41" s="24">
        <v>2005524478.6124117</v>
      </c>
      <c r="H41" s="25">
        <v>1997031844</v>
      </c>
      <c r="I41" s="25">
        <f>G41 - H41</f>
        <v>8492634.6124117374</v>
      </c>
      <c r="J41" s="26">
        <f>IF(H41 =0,0,( G41 - H41 ) / H41 )</f>
        <v>4.2526285386622698E-3</v>
      </c>
    </row>
    <row r="42" spans="1:10" x14ac:dyDescent="0.3">
      <c r="A42" s="6" t="s">
        <v>36</v>
      </c>
    </row>
    <row r="43" spans="1:10" x14ac:dyDescent="0.3">
      <c r="A43" s="6" t="s">
        <v>37</v>
      </c>
      <c r="B43" s="98" t="s">
        <v>87</v>
      </c>
      <c r="C43" s="99" t="s">
        <v>39</v>
      </c>
      <c r="D43" s="100" t="s">
        <v>39</v>
      </c>
      <c r="E43" s="100" t="s">
        <v>39</v>
      </c>
      <c r="F43" s="101" t="s">
        <v>39</v>
      </c>
      <c r="G43" s="102" t="s">
        <v>39</v>
      </c>
      <c r="H43" s="103" t="s">
        <v>39</v>
      </c>
      <c r="I43" s="103" t="s">
        <v>39</v>
      </c>
      <c r="J43" s="104" t="s">
        <v>39</v>
      </c>
    </row>
    <row r="44" spans="1:10" x14ac:dyDescent="0.3">
      <c r="A44" s="6" t="s">
        <v>38</v>
      </c>
      <c r="B44" s="14" t="s">
        <v>88</v>
      </c>
      <c r="C44" s="21">
        <v>4007108</v>
      </c>
      <c r="D44" s="22">
        <v>4007108</v>
      </c>
      <c r="E44" s="22">
        <f>C44 - D44</f>
        <v>0</v>
      </c>
      <c r="F44" s="23">
        <f>IF(D44 =0,0,( C44 - D44 ) / D44 )</f>
        <v>0</v>
      </c>
      <c r="G44" s="24">
        <v>32056864</v>
      </c>
      <c r="H44" s="25">
        <v>32056864</v>
      </c>
      <c r="I44" s="25">
        <f>G44 - H44</f>
        <v>0</v>
      </c>
      <c r="J44" s="26">
        <f>IF(H44 =0,0,( G44 - H44 ) / H44 )</f>
        <v>0</v>
      </c>
    </row>
    <row r="45" spans="1:10" x14ac:dyDescent="0.3">
      <c r="A45" s="1"/>
      <c r="B45" s="1"/>
      <c r="C45" s="1"/>
      <c r="D45" s="1"/>
      <c r="E45" s="1"/>
      <c r="F45" s="1"/>
      <c r="G45" s="1"/>
      <c r="H45" s="1"/>
      <c r="I45" s="1"/>
      <c r="J45" s="1"/>
    </row>
    <row r="46" spans="1:10" x14ac:dyDescent="0.3">
      <c r="A46" s="6" t="s">
        <v>3</v>
      </c>
      <c r="B46" s="14" t="s">
        <v>89</v>
      </c>
      <c r="C46" s="21">
        <v>-641530</v>
      </c>
      <c r="D46" s="22">
        <v>-641531</v>
      </c>
      <c r="E46" s="22">
        <f t="shared" ref="E46:E57" si="8">C46 - D46</f>
        <v>1</v>
      </c>
      <c r="F46" s="23">
        <f t="shared" ref="F46:F57" si="9">IF(D46 =0,0,( C46 - D46 ) / D46 )</f>
        <v>-1.5587711271941651E-6</v>
      </c>
      <c r="G46" s="24">
        <v>-5132240</v>
      </c>
      <c r="H46" s="25">
        <v>-5132241</v>
      </c>
      <c r="I46" s="25">
        <f t="shared" ref="I46:I57" si="10">G46 - H46</f>
        <v>1</v>
      </c>
      <c r="J46" s="26">
        <f t="shared" ref="J46:J57" si="11">IF(H46 =0,0,( G46 - H46 ) / H46 )</f>
        <v>-1.9484665665544544E-7</v>
      </c>
    </row>
    <row r="47" spans="1:10" x14ac:dyDescent="0.3">
      <c r="A47" s="6" t="s">
        <v>4</v>
      </c>
      <c r="B47" s="105" t="s">
        <v>90</v>
      </c>
      <c r="C47" s="106">
        <v>309033512.06504393</v>
      </c>
      <c r="D47" s="107">
        <v>300540876</v>
      </c>
      <c r="E47" s="107">
        <f t="shared" si="8"/>
        <v>8492636.0650439262</v>
      </c>
      <c r="F47" s="108">
        <f t="shared" si="9"/>
        <v>2.8257840258121582E-2</v>
      </c>
      <c r="G47" s="109">
        <v>2032449102.6124117</v>
      </c>
      <c r="H47" s="110">
        <v>2023956467</v>
      </c>
      <c r="I47" s="110">
        <f t="shared" si="10"/>
        <v>8492635.6124117374</v>
      </c>
      <c r="J47" s="111">
        <f t="shared" si="11"/>
        <v>4.1960564621233709E-3</v>
      </c>
    </row>
    <row r="48" spans="1:10" x14ac:dyDescent="0.3">
      <c r="A48" s="6" t="s">
        <v>6</v>
      </c>
      <c r="B48" s="14" t="s">
        <v>91</v>
      </c>
      <c r="C48" s="112">
        <v>328155700</v>
      </c>
      <c r="D48" s="113">
        <v>329673358.08178532</v>
      </c>
      <c r="E48" s="113">
        <f t="shared" si="8"/>
        <v>-1517658.0817853212</v>
      </c>
      <c r="F48" s="114">
        <f t="shared" si="9"/>
        <v>-4.6035205593071334E-3</v>
      </c>
      <c r="G48" s="115">
        <v>2211786642</v>
      </c>
      <c r="H48" s="116">
        <v>2213304300.0817852</v>
      </c>
      <c r="I48" s="116">
        <f t="shared" si="10"/>
        <v>-1517658.081785202</v>
      </c>
      <c r="J48" s="117">
        <f t="shared" si="11"/>
        <v>-6.8569788696887365E-4</v>
      </c>
    </row>
    <row r="49" spans="1:10" x14ac:dyDescent="0.3">
      <c r="A49" s="6" t="s">
        <v>7</v>
      </c>
      <c r="B49" s="14" t="s">
        <v>92</v>
      </c>
      <c r="C49" s="21">
        <v>328155700</v>
      </c>
      <c r="D49" s="22">
        <v>329673358</v>
      </c>
      <c r="E49" s="22">
        <f t="shared" si="8"/>
        <v>-1517658</v>
      </c>
      <c r="F49" s="23">
        <f t="shared" si="9"/>
        <v>-4.6035203123693117E-3</v>
      </c>
      <c r="G49" s="24">
        <v>2211786642</v>
      </c>
      <c r="H49" s="25">
        <v>2213304300</v>
      </c>
      <c r="I49" s="25">
        <f t="shared" si="10"/>
        <v>-1517658</v>
      </c>
      <c r="J49" s="26">
        <f t="shared" si="11"/>
        <v>-6.8569785004258112E-4</v>
      </c>
    </row>
    <row r="50" spans="1:10" x14ac:dyDescent="0.3">
      <c r="A50" s="6" t="s">
        <v>8</v>
      </c>
      <c r="B50" s="14" t="s">
        <v>93</v>
      </c>
      <c r="C50" s="118">
        <v>0.98142200000000002</v>
      </c>
      <c r="D50" s="119">
        <v>0.97964260000000003</v>
      </c>
      <c r="E50" s="119">
        <f t="shared" si="8"/>
        <v>1.7793999999999865E-3</v>
      </c>
      <c r="F50" s="120">
        <f t="shared" si="9"/>
        <v>1.8163767071787062E-3</v>
      </c>
      <c r="G50" s="121">
        <v>0</v>
      </c>
      <c r="H50" s="122">
        <v>0</v>
      </c>
      <c r="I50" s="122">
        <f t="shared" si="10"/>
        <v>0</v>
      </c>
      <c r="J50" s="123">
        <f t="shared" si="11"/>
        <v>0</v>
      </c>
    </row>
    <row r="51" spans="1:10" x14ac:dyDescent="0.3">
      <c r="A51" s="6" t="s">
        <v>9</v>
      </c>
      <c r="B51" s="14" t="s">
        <v>94</v>
      </c>
      <c r="C51" s="124">
        <v>322320091.37635833</v>
      </c>
      <c r="D51" s="125">
        <v>323223665</v>
      </c>
      <c r="E51" s="125">
        <f t="shared" si="8"/>
        <v>-903573.62364166975</v>
      </c>
      <c r="F51" s="126">
        <f t="shared" si="9"/>
        <v>-2.7955057796949048E-3</v>
      </c>
      <c r="G51" s="127">
        <v>2170623395.8218031</v>
      </c>
      <c r="H51" s="128">
        <v>2171526968</v>
      </c>
      <c r="I51" s="128">
        <f t="shared" si="10"/>
        <v>-903572.17819690704</v>
      </c>
      <c r="J51" s="129">
        <f t="shared" si="11"/>
        <v>-4.1609991103592272E-4</v>
      </c>
    </row>
    <row r="52" spans="1:10" x14ac:dyDescent="0.3">
      <c r="A52" s="6" t="s">
        <v>10</v>
      </c>
      <c r="B52" s="14" t="s">
        <v>95</v>
      </c>
      <c r="C52" s="130">
        <v>-13286579.311314404</v>
      </c>
      <c r="D52" s="131">
        <v>-22682789</v>
      </c>
      <c r="E52" s="131">
        <f t="shared" si="8"/>
        <v>9396209.688685596</v>
      </c>
      <c r="F52" s="132">
        <f t="shared" si="9"/>
        <v>-0.41424401949361678</v>
      </c>
      <c r="G52" s="133">
        <v>-138174293.20939139</v>
      </c>
      <c r="H52" s="134">
        <v>-147570501</v>
      </c>
      <c r="I52" s="134">
        <f t="shared" si="10"/>
        <v>9396207.7906086147</v>
      </c>
      <c r="J52" s="135">
        <f t="shared" si="11"/>
        <v>-6.3672669855668607E-2</v>
      </c>
    </row>
    <row r="53" spans="1:10" x14ac:dyDescent="0.3">
      <c r="A53" s="6" t="s">
        <v>11</v>
      </c>
      <c r="B53" s="14" t="s">
        <v>96</v>
      </c>
      <c r="C53" s="136">
        <v>-5406.4463115648095</v>
      </c>
      <c r="D53" s="137">
        <v>-5118</v>
      </c>
      <c r="E53" s="137">
        <f t="shared" si="8"/>
        <v>-288.44631156480955</v>
      </c>
      <c r="F53" s="138">
        <f t="shared" si="9"/>
        <v>5.6359185534351222E-2</v>
      </c>
      <c r="G53" s="139">
        <v>-413.1040548343226</v>
      </c>
      <c r="H53" s="140">
        <v>-125</v>
      </c>
      <c r="I53" s="140">
        <f t="shared" si="10"/>
        <v>-288.1040548343226</v>
      </c>
      <c r="J53" s="141">
        <f t="shared" si="11"/>
        <v>2.3048324386745809</v>
      </c>
    </row>
    <row r="54" spans="1:10" x14ac:dyDescent="0.3">
      <c r="A54" s="6" t="s">
        <v>12</v>
      </c>
      <c r="B54" s="14" t="s">
        <v>97</v>
      </c>
      <c r="C54" s="21">
        <v>-104847180.55582024</v>
      </c>
      <c r="D54" s="22">
        <v>-104847181</v>
      </c>
      <c r="E54" s="22">
        <f t="shared" si="8"/>
        <v>0.44417975842952728</v>
      </c>
      <c r="F54" s="23">
        <f t="shared" si="9"/>
        <v>-4.2364492225072535E-9</v>
      </c>
      <c r="G54" s="24">
        <v>48085296</v>
      </c>
      <c r="H54" s="25">
        <v>48085296</v>
      </c>
      <c r="I54" s="25">
        <f t="shared" si="10"/>
        <v>0</v>
      </c>
      <c r="J54" s="26">
        <f t="shared" si="11"/>
        <v>0</v>
      </c>
    </row>
    <row r="55" spans="1:10" x14ac:dyDescent="0.3">
      <c r="A55" s="6" t="s">
        <v>13</v>
      </c>
      <c r="B55" s="14" t="s">
        <v>98</v>
      </c>
      <c r="C55" s="142">
        <v>-4550654</v>
      </c>
      <c r="D55" s="143">
        <v>-4550654</v>
      </c>
      <c r="E55" s="143">
        <f t="shared" si="8"/>
        <v>0</v>
      </c>
      <c r="F55" s="144">
        <f t="shared" si="9"/>
        <v>0</v>
      </c>
      <c r="G55" s="145">
        <v>-4550654</v>
      </c>
      <c r="H55" s="146">
        <v>-4550654</v>
      </c>
      <c r="I55" s="146">
        <f t="shared" si="10"/>
        <v>0</v>
      </c>
      <c r="J55" s="147">
        <f t="shared" si="11"/>
        <v>0</v>
      </c>
    </row>
    <row r="56" spans="1:10" x14ac:dyDescent="0.3">
      <c r="A56" s="6" t="s">
        <v>14</v>
      </c>
      <c r="B56" s="14" t="s">
        <v>99</v>
      </c>
      <c r="C56" s="21">
        <v>-4007108</v>
      </c>
      <c r="D56" s="22">
        <v>-4007108</v>
      </c>
      <c r="E56" s="22">
        <f t="shared" si="8"/>
        <v>0</v>
      </c>
      <c r="F56" s="23">
        <f t="shared" si="9"/>
        <v>0</v>
      </c>
      <c r="G56" s="24">
        <v>-32056864</v>
      </c>
      <c r="H56" s="25">
        <v>-32056864</v>
      </c>
      <c r="I56" s="25">
        <f t="shared" si="10"/>
        <v>0</v>
      </c>
      <c r="J56" s="26">
        <f t="shared" si="11"/>
        <v>0</v>
      </c>
    </row>
    <row r="57" spans="1:10" x14ac:dyDescent="0.3">
      <c r="A57" s="6" t="s">
        <v>15</v>
      </c>
      <c r="B57" s="148" t="s">
        <v>100</v>
      </c>
      <c r="C57" s="149">
        <v>-126696928.31344621</v>
      </c>
      <c r="D57" s="150">
        <v>-136092850</v>
      </c>
      <c r="E57" s="150">
        <f t="shared" si="8"/>
        <v>9395921.6865537912</v>
      </c>
      <c r="F57" s="151">
        <f t="shared" si="9"/>
        <v>-6.9040524072747328E-2</v>
      </c>
      <c r="G57" s="152">
        <v>-126696928</v>
      </c>
      <c r="H57" s="153">
        <v>-136092850</v>
      </c>
      <c r="I57" s="153">
        <f t="shared" si="10"/>
        <v>9395922</v>
      </c>
      <c r="J57" s="154">
        <f t="shared" si="11"/>
        <v>-6.9040526375926434E-2</v>
      </c>
    </row>
    <row r="58" spans="1:10" x14ac:dyDescent="0.3">
      <c r="A58" s="6" t="s">
        <v>16</v>
      </c>
    </row>
    <row r="59" spans="1:10" x14ac:dyDescent="0.3">
      <c r="A59" s="6" t="s">
        <v>17</v>
      </c>
      <c r="B59" s="155" t="s">
        <v>101</v>
      </c>
      <c r="C59" s="156" t="s">
        <v>39</v>
      </c>
      <c r="D59" s="157" t="s">
        <v>39</v>
      </c>
      <c r="E59" s="157" t="s">
        <v>39</v>
      </c>
      <c r="F59" s="158" t="s">
        <v>39</v>
      </c>
      <c r="G59" s="159" t="s">
        <v>39</v>
      </c>
      <c r="H59" s="160" t="s">
        <v>39</v>
      </c>
      <c r="I59" s="160" t="s">
        <v>39</v>
      </c>
      <c r="J59" s="161" t="s">
        <v>39</v>
      </c>
    </row>
    <row r="60" spans="1:10" x14ac:dyDescent="0.3">
      <c r="A60" s="6" t="s">
        <v>18</v>
      </c>
      <c r="B60" s="14" t="s">
        <v>102</v>
      </c>
      <c r="C60" s="162">
        <v>-109397834.55582024</v>
      </c>
      <c r="D60" s="163">
        <v>0</v>
      </c>
      <c r="E60" s="163">
        <f t="shared" ref="E60:E69" si="12">C60 - D60</f>
        <v>-109397834.55582024</v>
      </c>
      <c r="F60" s="164">
        <f t="shared" ref="F60:F69" si="13">IF(D60 =0,0,( C60 - D60 ) / D60 )</f>
        <v>0</v>
      </c>
      <c r="G60" s="165">
        <v>0</v>
      </c>
      <c r="H60" s="166">
        <v>0</v>
      </c>
      <c r="I60" s="166">
        <f t="shared" ref="I60:I69" si="14">G60 - H60</f>
        <v>0</v>
      </c>
      <c r="J60" s="167">
        <f t="shared" ref="J60:J69" si="15">IF(H60 =0,0,( G60 - H60 ) / H60 )</f>
        <v>0</v>
      </c>
    </row>
    <row r="61" spans="1:10" x14ac:dyDescent="0.3">
      <c r="A61" s="6" t="s">
        <v>19</v>
      </c>
      <c r="B61" s="14" t="s">
        <v>103</v>
      </c>
      <c r="C61" s="168">
        <v>-126691521.86713465</v>
      </c>
      <c r="D61" s="169">
        <v>0</v>
      </c>
      <c r="E61" s="169">
        <f t="shared" si="12"/>
        <v>-126691521.86713465</v>
      </c>
      <c r="F61" s="170">
        <f t="shared" si="13"/>
        <v>0</v>
      </c>
      <c r="G61" s="171">
        <v>0</v>
      </c>
      <c r="H61" s="172">
        <v>0</v>
      </c>
      <c r="I61" s="172">
        <f t="shared" si="14"/>
        <v>0</v>
      </c>
      <c r="J61" s="173">
        <f t="shared" si="15"/>
        <v>0</v>
      </c>
    </row>
    <row r="62" spans="1:10" x14ac:dyDescent="0.3">
      <c r="A62" s="6" t="s">
        <v>20</v>
      </c>
      <c r="B62" s="14" t="s">
        <v>104</v>
      </c>
      <c r="C62" s="174">
        <v>-236089356.42295489</v>
      </c>
      <c r="D62" s="175">
        <v>0</v>
      </c>
      <c r="E62" s="175">
        <f t="shared" si="12"/>
        <v>-236089356.42295489</v>
      </c>
      <c r="F62" s="176">
        <f t="shared" si="13"/>
        <v>0</v>
      </c>
      <c r="G62" s="177">
        <v>0</v>
      </c>
      <c r="H62" s="178">
        <v>0</v>
      </c>
      <c r="I62" s="178">
        <f t="shared" si="14"/>
        <v>0</v>
      </c>
      <c r="J62" s="179">
        <f t="shared" si="15"/>
        <v>0</v>
      </c>
    </row>
    <row r="63" spans="1:10" x14ac:dyDescent="0.3">
      <c r="A63" s="6" t="s">
        <v>21</v>
      </c>
      <c r="B63" s="14" t="s">
        <v>105</v>
      </c>
      <c r="C63" s="180">
        <v>-118044678.21147744</v>
      </c>
      <c r="D63" s="181">
        <v>0</v>
      </c>
      <c r="E63" s="181">
        <f t="shared" si="12"/>
        <v>-118044678.21147744</v>
      </c>
      <c r="F63" s="182">
        <f t="shared" si="13"/>
        <v>0</v>
      </c>
      <c r="G63" s="183">
        <v>0</v>
      </c>
      <c r="H63" s="184">
        <v>0</v>
      </c>
      <c r="I63" s="184">
        <f t="shared" si="14"/>
        <v>0</v>
      </c>
      <c r="J63" s="185">
        <f t="shared" si="15"/>
        <v>0</v>
      </c>
    </row>
    <row r="64" spans="1:10" x14ac:dyDescent="0.3">
      <c r="A64" s="6" t="s">
        <v>22</v>
      </c>
      <c r="B64" s="14" t="s">
        <v>106</v>
      </c>
      <c r="C64" s="186">
        <v>5.0000000000000001E-4</v>
      </c>
      <c r="D64" s="187">
        <v>0</v>
      </c>
      <c r="E64" s="187">
        <f t="shared" si="12"/>
        <v>5.0000000000000001E-4</v>
      </c>
      <c r="F64" s="188">
        <f t="shared" si="13"/>
        <v>0</v>
      </c>
      <c r="G64" s="189">
        <v>0</v>
      </c>
      <c r="H64" s="190">
        <v>0</v>
      </c>
      <c r="I64" s="190">
        <f t="shared" si="14"/>
        <v>0</v>
      </c>
      <c r="J64" s="191">
        <f t="shared" si="15"/>
        <v>0</v>
      </c>
    </row>
    <row r="65" spans="1:10" x14ac:dyDescent="0.3">
      <c r="A65" s="6" t="s">
        <v>23</v>
      </c>
      <c r="B65" s="14" t="s">
        <v>107</v>
      </c>
      <c r="C65" s="192">
        <v>5.9999999999999995E-4</v>
      </c>
      <c r="D65" s="193">
        <v>0</v>
      </c>
      <c r="E65" s="193">
        <f t="shared" si="12"/>
        <v>5.9999999999999995E-4</v>
      </c>
      <c r="F65" s="194">
        <f t="shared" si="13"/>
        <v>0</v>
      </c>
      <c r="G65" s="195">
        <v>0</v>
      </c>
      <c r="H65" s="196">
        <v>0</v>
      </c>
      <c r="I65" s="196">
        <f t="shared" si="14"/>
        <v>0</v>
      </c>
      <c r="J65" s="197">
        <f t="shared" si="15"/>
        <v>0</v>
      </c>
    </row>
    <row r="66" spans="1:10" x14ac:dyDescent="0.3">
      <c r="A66" s="6" t="s">
        <v>24</v>
      </c>
      <c r="B66" s="14" t="s">
        <v>108</v>
      </c>
      <c r="C66" s="198">
        <v>1.0999999999999998E-3</v>
      </c>
      <c r="D66" s="199">
        <v>0</v>
      </c>
      <c r="E66" s="199">
        <f t="shared" si="12"/>
        <v>1.0999999999999998E-3</v>
      </c>
      <c r="F66" s="200">
        <f t="shared" si="13"/>
        <v>0</v>
      </c>
      <c r="G66" s="201">
        <v>0</v>
      </c>
      <c r="H66" s="202">
        <v>0</v>
      </c>
      <c r="I66" s="202">
        <f t="shared" si="14"/>
        <v>0</v>
      </c>
      <c r="J66" s="203">
        <f t="shared" si="15"/>
        <v>0</v>
      </c>
    </row>
    <row r="67" spans="1:10" x14ac:dyDescent="0.3">
      <c r="A67" s="6" t="s">
        <v>25</v>
      </c>
      <c r="B67" s="14" t="s">
        <v>109</v>
      </c>
      <c r="C67" s="204">
        <v>5.5000000000000003E-4</v>
      </c>
      <c r="D67" s="205">
        <v>0</v>
      </c>
      <c r="E67" s="205">
        <f t="shared" si="12"/>
        <v>5.5000000000000003E-4</v>
      </c>
      <c r="F67" s="206">
        <f t="shared" si="13"/>
        <v>0</v>
      </c>
      <c r="G67" s="207">
        <v>0</v>
      </c>
      <c r="H67" s="208">
        <v>0</v>
      </c>
      <c r="I67" s="208">
        <f t="shared" si="14"/>
        <v>0</v>
      </c>
      <c r="J67" s="209">
        <f t="shared" si="15"/>
        <v>0</v>
      </c>
    </row>
    <row r="68" spans="1:10" x14ac:dyDescent="0.3">
      <c r="A68" s="6" t="s">
        <v>26</v>
      </c>
      <c r="B68" s="14" t="s">
        <v>110</v>
      </c>
      <c r="C68" s="210">
        <v>4.5800000000000002E-5</v>
      </c>
      <c r="D68" s="211">
        <v>0</v>
      </c>
      <c r="E68" s="211">
        <f t="shared" si="12"/>
        <v>4.5800000000000002E-5</v>
      </c>
      <c r="F68" s="212">
        <f t="shared" si="13"/>
        <v>0</v>
      </c>
      <c r="G68" s="213">
        <v>0</v>
      </c>
      <c r="H68" s="214">
        <v>0</v>
      </c>
      <c r="I68" s="214">
        <f t="shared" si="14"/>
        <v>0</v>
      </c>
      <c r="J68" s="215">
        <f t="shared" si="15"/>
        <v>0</v>
      </c>
    </row>
    <row r="69" spans="1:10" x14ac:dyDescent="0.3">
      <c r="A69" s="6" t="s">
        <v>27</v>
      </c>
      <c r="B69" s="216" t="s">
        <v>111</v>
      </c>
      <c r="C69" s="217">
        <v>-5406.4463115648095</v>
      </c>
      <c r="D69" s="218">
        <v>0</v>
      </c>
      <c r="E69" s="218">
        <f t="shared" si="12"/>
        <v>-5406.4463115648095</v>
      </c>
      <c r="F69" s="219">
        <f t="shared" si="13"/>
        <v>0</v>
      </c>
      <c r="G69" s="220">
        <v>0</v>
      </c>
      <c r="H69" s="221">
        <v>0</v>
      </c>
      <c r="I69" s="221">
        <f t="shared" si="14"/>
        <v>0</v>
      </c>
      <c r="J69" s="222">
        <f t="shared" si="15"/>
        <v>0</v>
      </c>
    </row>
    <row r="70" spans="1:10" x14ac:dyDescent="0.3">
      <c r="A70" s="6" t="s">
        <v>28</v>
      </c>
      <c r="B70" s="223" t="s">
        <v>39</v>
      </c>
    </row>
    <row r="71" spans="1:10" x14ac:dyDescent="0.3">
      <c r="A71" s="6" t="s">
        <v>29</v>
      </c>
      <c r="B71" s="223" t="s">
        <v>112</v>
      </c>
    </row>
    <row r="72" spans="1:10" x14ac:dyDescent="0.3">
      <c r="A72" s="6" t="s">
        <v>30</v>
      </c>
      <c r="B72" s="223" t="s">
        <v>113</v>
      </c>
    </row>
    <row r="73" spans="1:10" x14ac:dyDescent="0.3">
      <c r="A73" s="6" t="s">
        <v>31</v>
      </c>
      <c r="B73" s="223" t="s">
        <v>114</v>
      </c>
    </row>
    <row r="74" spans="1:10" x14ac:dyDescent="0.3">
      <c r="A74" s="6" t="s">
        <v>32</v>
      </c>
      <c r="B74" s="223" t="s">
        <v>115</v>
      </c>
    </row>
    <row r="75" spans="1:10" x14ac:dyDescent="0.3">
      <c r="A75" s="6" t="s">
        <v>33</v>
      </c>
      <c r="B75" s="224" t="s">
        <v>39</v>
      </c>
    </row>
    <row r="76" spans="1:10" x14ac:dyDescent="0.3">
      <c r="A76" s="6" t="s">
        <v>34</v>
      </c>
      <c r="B76" s="224" t="s">
        <v>42</v>
      </c>
    </row>
    <row r="77" spans="1:10" x14ac:dyDescent="0.3">
      <c r="A77" s="6" t="s">
        <v>35</v>
      </c>
      <c r="B77" s="224" t="s">
        <v>43</v>
      </c>
    </row>
    <row r="78" spans="1:10" x14ac:dyDescent="0.3">
      <c r="A78" s="6" t="s">
        <v>36</v>
      </c>
    </row>
    <row r="79" spans="1:10" x14ac:dyDescent="0.3">
      <c r="A79" s="6" t="s">
        <v>37</v>
      </c>
    </row>
    <row r="80" spans="1:10" x14ac:dyDescent="0.3">
      <c r="A80" s="6" t="s">
        <v>38</v>
      </c>
    </row>
    <row r="81" spans="1:10" x14ac:dyDescent="0.3">
      <c r="A81" s="1"/>
      <c r="B81" s="1"/>
      <c r="C81" s="1"/>
      <c r="D81" s="1"/>
      <c r="E81" s="1"/>
      <c r="F81" s="1"/>
      <c r="G81" s="1"/>
      <c r="H81" s="1"/>
      <c r="I81" s="1"/>
      <c r="J81" s="1"/>
    </row>
  </sheetData>
  <mergeCells count="4">
    <mergeCell ref="C8:F8"/>
    <mergeCell ref="G8:J8"/>
    <mergeCell ref="A8:A9"/>
    <mergeCell ref="B8:B9"/>
  </mergeCells>
  <pageMargins left="0.5" right="0.5" top="1" bottom="0.5" header="0.75" footer="0.5"/>
  <pageSetup scale="75" orientation="landscape"/>
  <headerFooter>
    <oddHeader>&amp;C&amp;8&amp;"Arial,"FLORIDA POWER &amp;&amp; LIGHT COMPANY
&amp;8&amp;"Arial,"CALCULATION OF TRUE-UP AND INTEREST PROVISION&amp;R&amp;8&amp;"Arial,"SCHEDULE: A2</oddHeader>
  </headerFooter>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84"/>
  <sheetViews>
    <sheetView showGridLines="0" workbookViewId="0">
      <pane xSplit="2" ySplit="8" topLeftCell="C9" activePane="bottomRight" state="frozen"/>
      <selection activeCell="B3" sqref="B3"/>
      <selection pane="topRight" activeCell="B3" sqref="B3"/>
      <selection pane="bottomLeft" activeCell="B3" sqref="B3"/>
      <selection pane="bottomRight" activeCell="B2" sqref="B2"/>
    </sheetView>
  </sheetViews>
  <sheetFormatPr defaultRowHeight="14.4" x14ac:dyDescent="0.3"/>
  <cols>
    <col min="1" max="1" width="5.44140625" style="2" customWidth="1"/>
    <col min="2" max="2" width="39" style="2" customWidth="1"/>
    <col min="3" max="3" width="7.88671875" style="2" customWidth="1"/>
    <col min="4" max="13" width="11.6640625" style="2" customWidth="1"/>
    <col min="14" max="16384" width="8.88671875" style="2"/>
  </cols>
  <sheetData>
    <row r="1" spans="1:13" s="379" customFormat="1" x14ac:dyDescent="0.3">
      <c r="B1" s="379" t="s">
        <v>188</v>
      </c>
    </row>
    <row r="2" spans="1:13" s="379" customFormat="1" x14ac:dyDescent="0.3">
      <c r="B2" s="379" t="s">
        <v>187</v>
      </c>
    </row>
    <row r="3" spans="1:13" x14ac:dyDescent="0.3">
      <c r="A3" s="1"/>
      <c r="B3" s="1"/>
      <c r="C3" s="1"/>
      <c r="D3" s="1"/>
      <c r="E3" s="1"/>
      <c r="F3" s="1"/>
      <c r="G3" s="1"/>
      <c r="H3" s="1"/>
      <c r="I3" s="1"/>
      <c r="J3" s="1"/>
      <c r="K3" s="1"/>
      <c r="L3" s="1"/>
      <c r="M3" s="1"/>
    </row>
    <row r="4" spans="1:13" x14ac:dyDescent="0.3">
      <c r="E4" s="335" t="s">
        <v>116</v>
      </c>
    </row>
    <row r="5" spans="1:13" x14ac:dyDescent="0.3">
      <c r="A5" s="1"/>
      <c r="B5" s="1"/>
      <c r="C5" s="1"/>
      <c r="D5" s="1"/>
      <c r="E5" s="1"/>
      <c r="F5" s="1"/>
      <c r="G5" s="1"/>
      <c r="H5" s="1"/>
      <c r="I5" s="1"/>
      <c r="J5" s="1"/>
      <c r="K5" s="1"/>
      <c r="L5" s="1"/>
      <c r="M5" s="1"/>
    </row>
    <row r="6" spans="1:13" x14ac:dyDescent="0.3">
      <c r="B6" s="336" t="s">
        <v>44</v>
      </c>
      <c r="C6" s="336" t="s">
        <v>45</v>
      </c>
      <c r="D6" s="336" t="s">
        <v>46</v>
      </c>
      <c r="E6" s="336" t="s">
        <v>47</v>
      </c>
      <c r="F6" s="336" t="s">
        <v>48</v>
      </c>
      <c r="G6" s="336" t="s">
        <v>49</v>
      </c>
      <c r="H6" s="336" t="s">
        <v>50</v>
      </c>
      <c r="I6" s="336" t="s">
        <v>51</v>
      </c>
      <c r="J6" s="336" t="s">
        <v>52</v>
      </c>
    </row>
    <row r="7" spans="1:13" x14ac:dyDescent="0.3">
      <c r="A7" s="1"/>
      <c r="B7" s="1"/>
      <c r="C7" s="1"/>
      <c r="D7" s="1"/>
      <c r="E7" s="1"/>
      <c r="F7" s="1"/>
      <c r="G7" s="1"/>
      <c r="H7" s="1"/>
      <c r="I7" s="1"/>
      <c r="J7" s="1"/>
      <c r="K7" s="1"/>
      <c r="L7" s="1"/>
      <c r="M7" s="1"/>
    </row>
    <row r="8" spans="1:13" ht="30.6" x14ac:dyDescent="0.3">
      <c r="A8" s="337" t="s">
        <v>0</v>
      </c>
      <c r="B8" s="337" t="s">
        <v>117</v>
      </c>
      <c r="C8" s="337" t="s">
        <v>118</v>
      </c>
      <c r="D8" s="337" t="s">
        <v>119</v>
      </c>
      <c r="E8" s="337" t="s">
        <v>120</v>
      </c>
      <c r="F8" s="337" t="s">
        <v>121</v>
      </c>
      <c r="G8" s="337" t="s">
        <v>122</v>
      </c>
      <c r="H8" s="337" t="s">
        <v>123</v>
      </c>
      <c r="I8" s="337" t="s">
        <v>124</v>
      </c>
      <c r="J8" s="337" t="s">
        <v>125</v>
      </c>
    </row>
    <row r="9" spans="1:13" x14ac:dyDescent="0.3">
      <c r="A9" s="338" t="s">
        <v>3</v>
      </c>
      <c r="B9" s="339" t="s">
        <v>2</v>
      </c>
      <c r="C9" s="340"/>
      <c r="D9" s="341"/>
      <c r="E9" s="342"/>
      <c r="F9" s="343"/>
      <c r="G9" s="344"/>
      <c r="H9" s="345"/>
      <c r="I9" s="345"/>
      <c r="J9" s="345"/>
    </row>
    <row r="10" spans="1:13" x14ac:dyDescent="0.3">
      <c r="A10" s="338" t="s">
        <v>4</v>
      </c>
      <c r="B10" s="346" t="s">
        <v>126</v>
      </c>
      <c r="C10" s="347"/>
      <c r="D10" s="348"/>
      <c r="E10" s="349"/>
      <c r="F10" s="350"/>
      <c r="G10" s="351"/>
      <c r="H10" s="345"/>
      <c r="I10" s="345"/>
      <c r="J10" s="345"/>
    </row>
    <row r="11" spans="1:13" x14ac:dyDescent="0.3">
      <c r="A11" s="338" t="s">
        <v>6</v>
      </c>
      <c r="B11" s="352" t="s">
        <v>127</v>
      </c>
      <c r="C11" s="353" t="s">
        <v>128</v>
      </c>
      <c r="D11" s="354">
        <v>75000</v>
      </c>
      <c r="E11" s="355">
        <v>75000</v>
      </c>
      <c r="F11" s="356">
        <f>IF(( E11 * 1000 ) =0,0,( H11 * 100 ) / ( E11 * 1000 ) )</f>
        <v>5.9139999999999997</v>
      </c>
      <c r="G11" s="357">
        <f>IF(( E11 * 1000 ) =0,0,( I11 * 100 ) / ( E11 * 1000 ) )</f>
        <v>6.9340000000000002</v>
      </c>
      <c r="H11" s="345">
        <v>4435500</v>
      </c>
      <c r="I11" s="345">
        <v>5200500</v>
      </c>
      <c r="J11" s="345">
        <v>588750</v>
      </c>
    </row>
    <row r="12" spans="1:13" x14ac:dyDescent="0.3">
      <c r="A12" s="338" t="s">
        <v>7</v>
      </c>
      <c r="B12" s="352" t="s">
        <v>129</v>
      </c>
      <c r="C12" s="353" t="s">
        <v>128</v>
      </c>
      <c r="D12" s="354">
        <v>52998.760909015196</v>
      </c>
      <c r="E12" s="355">
        <v>52998.760909015196</v>
      </c>
      <c r="F12" s="356">
        <f>IF(( E12 * 1000 ) =0,0,( H12 * 100 ) / ( E12 * 1000 ) )</f>
        <v>0.73814399999999969</v>
      </c>
      <c r="G12" s="357">
        <f>IF(( E12 * 1000 ) =0,0,( I12 * 100 ) / ( E12 * 1000 ) )</f>
        <v>0.73814399999999969</v>
      </c>
      <c r="H12" s="345">
        <v>391207.17372424097</v>
      </c>
      <c r="I12" s="345">
        <v>391207.17372424097</v>
      </c>
      <c r="J12" s="345">
        <v>0</v>
      </c>
    </row>
    <row r="13" spans="1:13" x14ac:dyDescent="0.3">
      <c r="A13" s="338" t="s">
        <v>8</v>
      </c>
      <c r="B13" s="358" t="s">
        <v>130</v>
      </c>
      <c r="C13" s="359"/>
      <c r="D13" s="360">
        <v>127998.7609090152</v>
      </c>
      <c r="E13" s="361">
        <v>127998.7609090152</v>
      </c>
      <c r="F13" s="362">
        <f>IF(( E13 * 1000 ) =0,0,( H13 * 100 ) / ( E13 * 1000 ) )</f>
        <v>3.7709014833004422</v>
      </c>
      <c r="G13" s="363">
        <f>IF(( E13 * 1000 ) =0,0,( I13 * 100 ) / ( E13 * 1000 ) )</f>
        <v>4.3685635189070062</v>
      </c>
      <c r="H13" s="364">
        <v>4826707.1737242406</v>
      </c>
      <c r="I13" s="364">
        <v>5591707.1737242406</v>
      </c>
      <c r="J13" s="364">
        <v>588750</v>
      </c>
    </row>
    <row r="14" spans="1:13" x14ac:dyDescent="0.3">
      <c r="A14" s="338" t="s">
        <v>9</v>
      </c>
    </row>
    <row r="15" spans="1:13" x14ac:dyDescent="0.3">
      <c r="A15" s="338" t="s">
        <v>10</v>
      </c>
      <c r="B15" s="365" t="s">
        <v>131</v>
      </c>
      <c r="C15" s="366"/>
      <c r="D15" s="367">
        <v>127998.7609090152</v>
      </c>
      <c r="E15" s="368">
        <v>127998.7609090152</v>
      </c>
      <c r="F15" s="369">
        <f>IF(( E15 * 1000 ) =0,0,( H15 * 100 ) / ( E15 * 1000 ) )</f>
        <v>3.7709014833004422</v>
      </c>
      <c r="G15" s="370">
        <f>IF(( E15 * 1000 ) =0,0,( I15 * 100 ) / ( E15 * 1000 ) )</f>
        <v>4.3685635189070062</v>
      </c>
      <c r="H15" s="371">
        <v>4826707.1737242406</v>
      </c>
      <c r="I15" s="371">
        <v>5591707.1737242406</v>
      </c>
      <c r="J15" s="371">
        <v>588750</v>
      </c>
    </row>
    <row r="16" spans="1:13" x14ac:dyDescent="0.3">
      <c r="A16" s="338" t="s">
        <v>11</v>
      </c>
    </row>
    <row r="17" spans="1:10" x14ac:dyDescent="0.3">
      <c r="A17" s="338" t="s">
        <v>12</v>
      </c>
      <c r="B17" s="372" t="s">
        <v>1</v>
      </c>
      <c r="C17" s="340"/>
      <c r="D17" s="341"/>
      <c r="E17" s="342"/>
      <c r="F17" s="343"/>
      <c r="G17" s="344"/>
      <c r="H17" s="345"/>
      <c r="I17" s="345"/>
      <c r="J17" s="345"/>
    </row>
    <row r="18" spans="1:10" x14ac:dyDescent="0.3">
      <c r="A18" s="338" t="s">
        <v>13</v>
      </c>
      <c r="B18" s="373" t="s">
        <v>132</v>
      </c>
      <c r="C18" s="347"/>
      <c r="D18" s="348"/>
      <c r="E18" s="349"/>
      <c r="F18" s="350"/>
      <c r="G18" s="351"/>
      <c r="H18" s="345"/>
      <c r="I18" s="345"/>
      <c r="J18" s="345"/>
    </row>
    <row r="19" spans="1:10" x14ac:dyDescent="0.3">
      <c r="A19" s="338" t="s">
        <v>14</v>
      </c>
      <c r="B19" s="374" t="s">
        <v>133</v>
      </c>
      <c r="C19" s="353" t="s">
        <v>134</v>
      </c>
      <c r="D19" s="354">
        <v>32631</v>
      </c>
      <c r="E19" s="355">
        <v>32631</v>
      </c>
      <c r="F19" s="356">
        <f>IF(( E19 * 1000 ) =0,0,( H19 * 100 ) / ( E19 * 1000 ) )</f>
        <v>0.75378321228279854</v>
      </c>
      <c r="G19" s="357">
        <f>IF(( E19 * 1000 ) =0,0,( I19 * 100 ) / ( E19 * 1000 ) )</f>
        <v>0.75378321228279854</v>
      </c>
      <c r="H19" s="345">
        <v>245967</v>
      </c>
      <c r="I19" s="345">
        <v>245967</v>
      </c>
      <c r="J19" s="345">
        <v>0</v>
      </c>
    </row>
    <row r="20" spans="1:10" x14ac:dyDescent="0.3">
      <c r="A20" s="338" t="s">
        <v>15</v>
      </c>
      <c r="B20" s="374" t="s">
        <v>135</v>
      </c>
      <c r="C20" s="353" t="s">
        <v>134</v>
      </c>
      <c r="D20" s="354">
        <v>22565</v>
      </c>
      <c r="E20" s="355">
        <v>22565</v>
      </c>
      <c r="F20" s="356">
        <f>IF(( E20 * 1000 ) =0,0,( H20 * 100 ) / ( E20 * 1000 ) )</f>
        <v>0.79415023266120099</v>
      </c>
      <c r="G20" s="357">
        <f>IF(( E20 * 1000 ) =0,0,( I20 * 100 ) / ( E20 * 1000 ) )</f>
        <v>0.79415023266120099</v>
      </c>
      <c r="H20" s="345">
        <v>179200</v>
      </c>
      <c r="I20" s="345">
        <v>179200</v>
      </c>
      <c r="J20" s="345">
        <v>0</v>
      </c>
    </row>
    <row r="21" spans="1:10" x14ac:dyDescent="0.3">
      <c r="A21" s="338" t="s">
        <v>16</v>
      </c>
      <c r="B21" s="375" t="s">
        <v>136</v>
      </c>
      <c r="C21" s="359"/>
      <c r="D21" s="360">
        <v>55196</v>
      </c>
      <c r="E21" s="361">
        <v>55196</v>
      </c>
      <c r="F21" s="362">
        <f>IF(( E21 * 1000 ) =0,0,( H21 * 100 ) / ( E21 * 1000 ) )</f>
        <v>0.77028589028190453</v>
      </c>
      <c r="G21" s="363">
        <f>IF(( E21 * 1000 ) =0,0,( I21 * 100 ) / ( E21 * 1000 ) )</f>
        <v>0.77028589028190453</v>
      </c>
      <c r="H21" s="364">
        <v>425167</v>
      </c>
      <c r="I21" s="364">
        <v>425167</v>
      </c>
      <c r="J21" s="364">
        <v>0</v>
      </c>
    </row>
    <row r="22" spans="1:10" x14ac:dyDescent="0.3">
      <c r="A22" s="338" t="s">
        <v>17</v>
      </c>
    </row>
    <row r="23" spans="1:10" x14ac:dyDescent="0.3">
      <c r="A23" s="338" t="s">
        <v>18</v>
      </c>
      <c r="B23" s="373" t="s">
        <v>137</v>
      </c>
      <c r="C23" s="347"/>
      <c r="D23" s="348"/>
      <c r="E23" s="349"/>
      <c r="F23" s="350"/>
      <c r="G23" s="351"/>
      <c r="H23" s="345"/>
      <c r="I23" s="345"/>
      <c r="J23" s="345"/>
    </row>
    <row r="24" spans="1:10" x14ac:dyDescent="0.3">
      <c r="A24" s="338" t="s">
        <v>19</v>
      </c>
      <c r="B24" s="374" t="s">
        <v>138</v>
      </c>
      <c r="C24" s="353" t="s">
        <v>128</v>
      </c>
      <c r="D24" s="354">
        <v>4038</v>
      </c>
      <c r="E24" s="355">
        <v>4038</v>
      </c>
      <c r="F24" s="356">
        <f t="shared" ref="F24:F39" si="0">IF(( E24 * 1000 ) =0,0,( H24 * 100 ) / ( E24 * 1000 ) )</f>
        <v>2.362587419514611</v>
      </c>
      <c r="G24" s="357">
        <f t="shared" ref="G24:G39" si="1">IF(( E24 * 1000 ) =0,0,( I24 * 100 ) / ( E24 * 1000 ) )</f>
        <v>3.1647350173353144</v>
      </c>
      <c r="H24" s="345">
        <v>95401.279999999999</v>
      </c>
      <c r="I24" s="345">
        <v>127792</v>
      </c>
      <c r="J24" s="345">
        <v>24671.72</v>
      </c>
    </row>
    <row r="25" spans="1:10" x14ac:dyDescent="0.3">
      <c r="A25" s="338" t="s">
        <v>20</v>
      </c>
      <c r="B25" s="374" t="s">
        <v>139</v>
      </c>
      <c r="C25" s="353" t="s">
        <v>128</v>
      </c>
      <c r="D25" s="354">
        <v>7866</v>
      </c>
      <c r="E25" s="355">
        <v>7866</v>
      </c>
      <c r="F25" s="356">
        <f t="shared" si="0"/>
        <v>2.1527540045766589</v>
      </c>
      <c r="G25" s="357">
        <f t="shared" si="1"/>
        <v>3.0526061530638189</v>
      </c>
      <c r="H25" s="345">
        <v>169335.63</v>
      </c>
      <c r="I25" s="345">
        <v>240118</v>
      </c>
      <c r="J25" s="345">
        <v>47513.799999999996</v>
      </c>
    </row>
    <row r="26" spans="1:10" x14ac:dyDescent="0.3">
      <c r="A26" s="338" t="s">
        <v>21</v>
      </c>
      <c r="B26" s="374" t="s">
        <v>140</v>
      </c>
      <c r="C26" s="353" t="s">
        <v>128</v>
      </c>
      <c r="D26" s="354">
        <v>11653</v>
      </c>
      <c r="E26" s="355">
        <v>11653</v>
      </c>
      <c r="F26" s="356">
        <f t="shared" si="0"/>
        <v>2.3221904230670209</v>
      </c>
      <c r="G26" s="357">
        <f t="shared" si="1"/>
        <v>3.2431391058096626</v>
      </c>
      <c r="H26" s="345">
        <v>270604.84999999998</v>
      </c>
      <c r="I26" s="345">
        <v>377923</v>
      </c>
      <c r="J26" s="345">
        <v>63577.970000000023</v>
      </c>
    </row>
    <row r="27" spans="1:10" x14ac:dyDescent="0.3">
      <c r="A27" s="338" t="s">
        <v>22</v>
      </c>
      <c r="B27" s="374" t="s">
        <v>141</v>
      </c>
      <c r="C27" s="353" t="s">
        <v>128</v>
      </c>
      <c r="D27" s="354">
        <v>6235</v>
      </c>
      <c r="E27" s="355">
        <v>6235</v>
      </c>
      <c r="F27" s="356">
        <f t="shared" si="0"/>
        <v>2.4674578989574978</v>
      </c>
      <c r="G27" s="357">
        <f t="shared" si="1"/>
        <v>3.4787489975942263</v>
      </c>
      <c r="H27" s="345">
        <v>153846</v>
      </c>
      <c r="I27" s="345">
        <v>216900</v>
      </c>
      <c r="J27" s="345">
        <v>37630.15</v>
      </c>
    </row>
    <row r="28" spans="1:10" x14ac:dyDescent="0.3">
      <c r="A28" s="338" t="s">
        <v>23</v>
      </c>
      <c r="B28" s="374" t="s">
        <v>142</v>
      </c>
      <c r="C28" s="353" t="s">
        <v>128</v>
      </c>
      <c r="D28" s="354">
        <v>14550</v>
      </c>
      <c r="E28" s="355">
        <v>14550</v>
      </c>
      <c r="F28" s="356">
        <f t="shared" si="0"/>
        <v>4.0329187628865988</v>
      </c>
      <c r="G28" s="357">
        <f t="shared" si="1"/>
        <v>4.9709621993127149</v>
      </c>
      <c r="H28" s="345">
        <v>586789.68000000005</v>
      </c>
      <c r="I28" s="345">
        <v>723275</v>
      </c>
      <c r="J28" s="345">
        <v>100852.44999999995</v>
      </c>
    </row>
    <row r="29" spans="1:10" x14ac:dyDescent="0.3">
      <c r="A29" s="338" t="s">
        <v>24</v>
      </c>
      <c r="B29" s="374" t="s">
        <v>143</v>
      </c>
      <c r="C29" s="353" t="s">
        <v>128</v>
      </c>
      <c r="D29" s="354">
        <v>1005</v>
      </c>
      <c r="E29" s="355">
        <v>1005</v>
      </c>
      <c r="F29" s="356">
        <f t="shared" si="0"/>
        <v>2.4344029850746267</v>
      </c>
      <c r="G29" s="357">
        <f t="shared" si="1"/>
        <v>3.5335323383084578</v>
      </c>
      <c r="H29" s="345">
        <v>24465.75</v>
      </c>
      <c r="I29" s="345">
        <v>35512</v>
      </c>
      <c r="J29" s="345">
        <v>6315.75</v>
      </c>
    </row>
    <row r="30" spans="1:10" x14ac:dyDescent="0.3">
      <c r="A30" s="338" t="s">
        <v>25</v>
      </c>
      <c r="B30" s="374" t="s">
        <v>144</v>
      </c>
      <c r="C30" s="353" t="s">
        <v>128</v>
      </c>
      <c r="D30" s="354">
        <v>5008</v>
      </c>
      <c r="E30" s="355">
        <v>5008</v>
      </c>
      <c r="F30" s="356">
        <f t="shared" si="0"/>
        <v>2.272392771565495</v>
      </c>
      <c r="G30" s="357">
        <f t="shared" si="1"/>
        <v>3.2063897763578275</v>
      </c>
      <c r="H30" s="345">
        <v>113801.43</v>
      </c>
      <c r="I30" s="345">
        <v>160576</v>
      </c>
      <c r="J30" s="345">
        <v>34405.150000000009</v>
      </c>
    </row>
    <row r="31" spans="1:10" x14ac:dyDescent="0.3">
      <c r="A31" s="338" t="s">
        <v>26</v>
      </c>
      <c r="B31" s="374" t="s">
        <v>145</v>
      </c>
      <c r="C31" s="353" t="s">
        <v>128</v>
      </c>
      <c r="D31" s="354">
        <v>2654</v>
      </c>
      <c r="E31" s="355">
        <v>2654</v>
      </c>
      <c r="F31" s="356">
        <f t="shared" si="0"/>
        <v>2.4065218538055766</v>
      </c>
      <c r="G31" s="357">
        <f t="shared" si="1"/>
        <v>3.5854182366239638</v>
      </c>
      <c r="H31" s="345">
        <v>63869.09</v>
      </c>
      <c r="I31" s="345">
        <v>95157</v>
      </c>
      <c r="J31" s="345">
        <v>21573.670000000006</v>
      </c>
    </row>
    <row r="32" spans="1:10" x14ac:dyDescent="0.3">
      <c r="A32" s="338" t="s">
        <v>27</v>
      </c>
      <c r="B32" s="374" t="s">
        <v>146</v>
      </c>
      <c r="C32" s="353" t="s">
        <v>128</v>
      </c>
      <c r="D32" s="354">
        <v>2950</v>
      </c>
      <c r="E32" s="355">
        <v>2950</v>
      </c>
      <c r="F32" s="356">
        <f t="shared" si="0"/>
        <v>2.5958135593220337</v>
      </c>
      <c r="G32" s="357">
        <f t="shared" si="1"/>
        <v>3.9745762711864407</v>
      </c>
      <c r="H32" s="345">
        <v>76576.5</v>
      </c>
      <c r="I32" s="345">
        <v>117250</v>
      </c>
      <c r="J32" s="345">
        <v>27062</v>
      </c>
    </row>
    <row r="33" spans="1:13" x14ac:dyDescent="0.3">
      <c r="A33" s="338" t="s">
        <v>28</v>
      </c>
      <c r="B33" s="374" t="s">
        <v>147</v>
      </c>
      <c r="C33" s="353" t="s">
        <v>128</v>
      </c>
      <c r="D33" s="354">
        <v>1392</v>
      </c>
      <c r="E33" s="355">
        <v>1392</v>
      </c>
      <c r="F33" s="356">
        <f t="shared" si="0"/>
        <v>2.6471472701149423</v>
      </c>
      <c r="G33" s="357">
        <f t="shared" si="1"/>
        <v>3.532830459770115</v>
      </c>
      <c r="H33" s="345">
        <v>36848.29</v>
      </c>
      <c r="I33" s="345">
        <v>49177</v>
      </c>
      <c r="J33" s="345">
        <v>7951.9699999999993</v>
      </c>
    </row>
    <row r="34" spans="1:13" x14ac:dyDescent="0.3">
      <c r="A34" s="338" t="s">
        <v>29</v>
      </c>
      <c r="B34" s="374" t="s">
        <v>148</v>
      </c>
      <c r="C34" s="353" t="s">
        <v>128</v>
      </c>
      <c r="D34" s="354">
        <v>45</v>
      </c>
      <c r="E34" s="355">
        <v>45</v>
      </c>
      <c r="F34" s="356">
        <f t="shared" si="0"/>
        <v>2.5154444444444444</v>
      </c>
      <c r="G34" s="357">
        <f t="shared" si="1"/>
        <v>3.5222222222222221</v>
      </c>
      <c r="H34" s="345">
        <v>1131.95</v>
      </c>
      <c r="I34" s="345">
        <v>1585</v>
      </c>
      <c r="J34" s="345">
        <v>232.54999999999995</v>
      </c>
    </row>
    <row r="35" spans="1:13" x14ac:dyDescent="0.3">
      <c r="A35" s="338" t="s">
        <v>30</v>
      </c>
      <c r="B35" s="374" t="s">
        <v>149</v>
      </c>
      <c r="C35" s="353" t="s">
        <v>128</v>
      </c>
      <c r="D35" s="354">
        <v>14514</v>
      </c>
      <c r="E35" s="355">
        <v>14514</v>
      </c>
      <c r="F35" s="356">
        <f t="shared" si="0"/>
        <v>2.4160804051260851</v>
      </c>
      <c r="G35" s="357">
        <f t="shared" si="1"/>
        <v>3.0930136420008267</v>
      </c>
      <c r="H35" s="345">
        <v>350669.91</v>
      </c>
      <c r="I35" s="345">
        <v>448920</v>
      </c>
      <c r="J35" s="345">
        <v>98250.090000000026</v>
      </c>
    </row>
    <row r="36" spans="1:13" x14ac:dyDescent="0.3">
      <c r="A36" s="338" t="s">
        <v>31</v>
      </c>
      <c r="B36" s="374" t="s">
        <v>150</v>
      </c>
      <c r="C36" s="353" t="s">
        <v>128</v>
      </c>
      <c r="D36" s="354">
        <v>9400</v>
      </c>
      <c r="E36" s="355">
        <v>9400</v>
      </c>
      <c r="F36" s="356">
        <f t="shared" si="0"/>
        <v>2.5950425531914894</v>
      </c>
      <c r="G36" s="357">
        <f t="shared" si="1"/>
        <v>3.7127659574468086</v>
      </c>
      <c r="H36" s="345">
        <v>243934</v>
      </c>
      <c r="I36" s="345">
        <v>349000</v>
      </c>
      <c r="J36" s="345">
        <v>78449.31</v>
      </c>
    </row>
    <row r="37" spans="1:13" x14ac:dyDescent="0.3">
      <c r="A37" s="338" t="s">
        <v>32</v>
      </c>
      <c r="B37" s="374" t="s">
        <v>151</v>
      </c>
      <c r="C37" s="353" t="s">
        <v>128</v>
      </c>
      <c r="D37" s="354">
        <v>841</v>
      </c>
      <c r="E37" s="355">
        <v>841</v>
      </c>
      <c r="F37" s="356">
        <f t="shared" si="0"/>
        <v>2.5275505350772889</v>
      </c>
      <c r="G37" s="357">
        <f t="shared" si="1"/>
        <v>3.6393579072532698</v>
      </c>
      <c r="H37" s="345">
        <v>21256.7</v>
      </c>
      <c r="I37" s="345">
        <v>30607</v>
      </c>
      <c r="J37" s="345">
        <v>7512.7999999999993</v>
      </c>
    </row>
    <row r="38" spans="1:13" x14ac:dyDescent="0.3">
      <c r="A38" s="338" t="s">
        <v>33</v>
      </c>
      <c r="B38" s="374" t="s">
        <v>152</v>
      </c>
      <c r="C38" s="353" t="s">
        <v>128</v>
      </c>
      <c r="D38" s="354">
        <v>1400</v>
      </c>
      <c r="E38" s="355">
        <v>1400</v>
      </c>
      <c r="F38" s="356">
        <f t="shared" si="0"/>
        <v>2.4081785714285715</v>
      </c>
      <c r="G38" s="357">
        <f t="shared" si="1"/>
        <v>3.3678571428571429</v>
      </c>
      <c r="H38" s="345">
        <v>33714.5</v>
      </c>
      <c r="I38" s="345">
        <v>47150</v>
      </c>
      <c r="J38" s="345">
        <v>8544.5</v>
      </c>
    </row>
    <row r="39" spans="1:13" x14ac:dyDescent="0.3">
      <c r="A39" s="338" t="s">
        <v>34</v>
      </c>
      <c r="B39" s="375" t="s">
        <v>153</v>
      </c>
      <c r="C39" s="359"/>
      <c r="D39" s="360">
        <v>83551</v>
      </c>
      <c r="E39" s="361">
        <v>83551</v>
      </c>
      <c r="F39" s="362">
        <f t="shared" si="0"/>
        <v>2.6836848870749601</v>
      </c>
      <c r="G39" s="363">
        <f t="shared" si="1"/>
        <v>3.6156862275735779</v>
      </c>
      <c r="H39" s="364">
        <v>2242245.56</v>
      </c>
      <c r="I39" s="364">
        <v>3020942</v>
      </c>
      <c r="J39" s="364">
        <v>564543.88</v>
      </c>
    </row>
    <row r="40" spans="1:13" x14ac:dyDescent="0.3">
      <c r="A40" s="338" t="s">
        <v>35</v>
      </c>
    </row>
    <row r="41" spans="1:13" x14ac:dyDescent="0.3">
      <c r="A41" s="338" t="s">
        <v>36</v>
      </c>
      <c r="B41" s="373" t="s">
        <v>154</v>
      </c>
      <c r="C41" s="347"/>
      <c r="D41" s="348"/>
      <c r="E41" s="349"/>
      <c r="F41" s="350"/>
      <c r="G41" s="351"/>
      <c r="H41" s="345"/>
      <c r="I41" s="345"/>
      <c r="J41" s="345"/>
    </row>
    <row r="42" spans="1:13" x14ac:dyDescent="0.3">
      <c r="A42" s="338" t="s">
        <v>37</v>
      </c>
      <c r="B42" s="374" t="s">
        <v>155</v>
      </c>
      <c r="C42" s="353" t="s">
        <v>154</v>
      </c>
      <c r="D42" s="354">
        <v>473</v>
      </c>
      <c r="E42" s="355">
        <v>473</v>
      </c>
      <c r="F42" s="356">
        <f>IF(( E42 * 1000 ) =0,0,( H42 * 100 ) / ( E42 * 1000 ) )</f>
        <v>2.2042832980972515</v>
      </c>
      <c r="G42" s="357">
        <f>IF(( E42 * 1000 ) =0,0,( I42 * 100 ) / ( E42 * 1000 ) )</f>
        <v>2.7305729386892179</v>
      </c>
      <c r="H42" s="345">
        <v>10426.26</v>
      </c>
      <c r="I42" s="345">
        <v>12915.61</v>
      </c>
      <c r="J42" s="345">
        <v>2489.3500000000004</v>
      </c>
    </row>
    <row r="43" spans="1:13" x14ac:dyDescent="0.3">
      <c r="A43" s="338" t="s">
        <v>38</v>
      </c>
      <c r="B43" s="374" t="s">
        <v>156</v>
      </c>
      <c r="C43" s="353" t="s">
        <v>154</v>
      </c>
      <c r="D43" s="354">
        <v>35</v>
      </c>
      <c r="E43" s="355">
        <v>35</v>
      </c>
      <c r="F43" s="356">
        <f>IF(( E43 * 1000 ) =0,0,( H43 * 100 ) / ( E43 * 1000 ) )</f>
        <v>2.5343142857142857</v>
      </c>
      <c r="G43" s="357">
        <f>IF(( E43 * 1000 ) =0,0,( I43 * 100 ) / ( E43 * 1000 ) )</f>
        <v>3.2413142857142856</v>
      </c>
      <c r="H43" s="345">
        <v>887.01</v>
      </c>
      <c r="I43" s="345">
        <v>1134.46</v>
      </c>
      <c r="J43" s="345">
        <v>247.45000000000005</v>
      </c>
    </row>
    <row r="44" spans="1:13" x14ac:dyDescent="0.3">
      <c r="A44" s="338" t="s">
        <v>40</v>
      </c>
      <c r="B44" s="374" t="s">
        <v>157</v>
      </c>
      <c r="C44" s="353" t="s">
        <v>154</v>
      </c>
      <c r="D44" s="354">
        <v>85</v>
      </c>
      <c r="E44" s="355">
        <v>85</v>
      </c>
      <c r="F44" s="356">
        <f>IF(( E44 * 1000 ) =0,0,( H44 * 100 ) / ( E44 * 1000 ) )</f>
        <v>2.6010588235294119</v>
      </c>
      <c r="G44" s="357">
        <f>IF(( E44 * 1000 ) =0,0,( I44 * 100 ) / ( E44 * 1000 ) )</f>
        <v>3.2234705882352941</v>
      </c>
      <c r="H44" s="345">
        <v>2210.9</v>
      </c>
      <c r="I44" s="345">
        <v>2739.95</v>
      </c>
      <c r="J44" s="345">
        <v>529.04999999999973</v>
      </c>
    </row>
    <row r="45" spans="1:13" x14ac:dyDescent="0.3">
      <c r="A45" s="338" t="s">
        <v>41</v>
      </c>
    </row>
    <row r="46" spans="1:13" x14ac:dyDescent="0.3">
      <c r="A46" s="1"/>
      <c r="B46" s="1"/>
      <c r="C46" s="1"/>
      <c r="D46" s="1"/>
      <c r="E46" s="1"/>
      <c r="F46" s="1"/>
      <c r="G46" s="1"/>
      <c r="H46" s="1"/>
      <c r="I46" s="1"/>
      <c r="J46" s="1"/>
      <c r="K46" s="1"/>
      <c r="L46" s="1"/>
      <c r="M46" s="1"/>
    </row>
    <row r="47" spans="1:13" x14ac:dyDescent="0.3">
      <c r="A47" s="338" t="s">
        <v>3</v>
      </c>
      <c r="B47" s="374" t="s">
        <v>158</v>
      </c>
      <c r="C47" s="353" t="s">
        <v>154</v>
      </c>
      <c r="D47" s="354">
        <v>40</v>
      </c>
      <c r="E47" s="355">
        <v>40</v>
      </c>
      <c r="F47" s="356">
        <f>IF(( E47 * 1000 ) =0,0,( H47 * 100 ) / ( E47 * 1000 ) )</f>
        <v>2.2847499999999998</v>
      </c>
      <c r="G47" s="357">
        <f>IF(( E47 * 1000 ) =0,0,( I47 * 100 ) / ( E47 * 1000 ) )</f>
        <v>2.7260000000000004</v>
      </c>
      <c r="H47" s="345">
        <v>913.9</v>
      </c>
      <c r="I47" s="345">
        <v>1090.4000000000001</v>
      </c>
      <c r="J47" s="345">
        <v>176.50000000000011</v>
      </c>
    </row>
    <row r="48" spans="1:13" x14ac:dyDescent="0.3">
      <c r="A48" s="338" t="s">
        <v>4</v>
      </c>
      <c r="B48" s="375" t="s">
        <v>159</v>
      </c>
      <c r="C48" s="359"/>
      <c r="D48" s="360">
        <v>633</v>
      </c>
      <c r="E48" s="361">
        <v>633</v>
      </c>
      <c r="F48" s="362">
        <f>IF(( E48 * 1000 ) =0,0,( H48 * 100 ) / ( E48 * 1000 ) )</f>
        <v>2.2808957345971566</v>
      </c>
      <c r="G48" s="363">
        <f>IF(( E48 * 1000 ) =0,0,( I48 * 100 ) / ( E48 * 1000 ) )</f>
        <v>2.8247109004739341</v>
      </c>
      <c r="H48" s="364">
        <v>14438.07</v>
      </c>
      <c r="I48" s="364">
        <v>17880.420000000002</v>
      </c>
      <c r="J48" s="364">
        <v>3442.35</v>
      </c>
    </row>
    <row r="49" spans="1:10" x14ac:dyDescent="0.3">
      <c r="A49" s="338" t="s">
        <v>6</v>
      </c>
    </row>
    <row r="50" spans="1:10" x14ac:dyDescent="0.3">
      <c r="A50" s="338" t="s">
        <v>7</v>
      </c>
      <c r="B50" s="376" t="s">
        <v>160</v>
      </c>
      <c r="C50" s="366"/>
      <c r="D50" s="367">
        <v>139380</v>
      </c>
      <c r="E50" s="368">
        <v>139380</v>
      </c>
      <c r="F50" s="369">
        <f>IF(( E50 * 1000 ) =0,0,( H50 * 100 ) / ( E50 * 1000 ) )</f>
        <v>1.9241287343951787</v>
      </c>
      <c r="G50" s="370">
        <f>IF(( E50 * 1000 ) =0,0,( I50 * 100 ) / ( E50 * 1000 ) )</f>
        <v>2.4852844167025396</v>
      </c>
      <c r="H50" s="371">
        <v>2681850.63</v>
      </c>
      <c r="I50" s="371">
        <v>3463989.42</v>
      </c>
      <c r="J50" s="371">
        <v>567986.23</v>
      </c>
    </row>
    <row r="51" spans="1:10" x14ac:dyDescent="0.3">
      <c r="A51" s="338" t="s">
        <v>8</v>
      </c>
    </row>
    <row r="52" spans="1:10" x14ac:dyDescent="0.3">
      <c r="A52" s="338" t="s">
        <v>9</v>
      </c>
    </row>
    <row r="53" spans="1:10" x14ac:dyDescent="0.3">
      <c r="A53" s="338" t="s">
        <v>10</v>
      </c>
    </row>
    <row r="54" spans="1:10" x14ac:dyDescent="0.3">
      <c r="A54" s="338" t="s">
        <v>11</v>
      </c>
    </row>
    <row r="55" spans="1:10" x14ac:dyDescent="0.3">
      <c r="A55" s="338" t="s">
        <v>12</v>
      </c>
    </row>
    <row r="56" spans="1:10" x14ac:dyDescent="0.3">
      <c r="A56" s="338" t="s">
        <v>13</v>
      </c>
    </row>
    <row r="57" spans="1:10" x14ac:dyDescent="0.3">
      <c r="A57" s="338" t="s">
        <v>14</v>
      </c>
    </row>
    <row r="58" spans="1:10" x14ac:dyDescent="0.3">
      <c r="A58" s="338" t="s">
        <v>15</v>
      </c>
    </row>
    <row r="59" spans="1:10" x14ac:dyDescent="0.3">
      <c r="A59" s="338" t="s">
        <v>16</v>
      </c>
    </row>
    <row r="60" spans="1:10" x14ac:dyDescent="0.3">
      <c r="A60" s="338" t="s">
        <v>17</v>
      </c>
    </row>
    <row r="61" spans="1:10" x14ac:dyDescent="0.3">
      <c r="A61" s="338" t="s">
        <v>18</v>
      </c>
    </row>
    <row r="62" spans="1:10" x14ac:dyDescent="0.3">
      <c r="A62" s="338" t="s">
        <v>19</v>
      </c>
    </row>
    <row r="63" spans="1:10" x14ac:dyDescent="0.3">
      <c r="A63" s="338" t="s">
        <v>20</v>
      </c>
    </row>
    <row r="64" spans="1:10" x14ac:dyDescent="0.3">
      <c r="A64" s="338" t="s">
        <v>21</v>
      </c>
    </row>
    <row r="65" spans="1:1" x14ac:dyDescent="0.3">
      <c r="A65" s="338" t="s">
        <v>22</v>
      </c>
    </row>
    <row r="66" spans="1:1" x14ac:dyDescent="0.3">
      <c r="A66" s="338" t="s">
        <v>23</v>
      </c>
    </row>
    <row r="67" spans="1:1" x14ac:dyDescent="0.3">
      <c r="A67" s="338" t="s">
        <v>24</v>
      </c>
    </row>
    <row r="68" spans="1:1" x14ac:dyDescent="0.3">
      <c r="A68" s="338" t="s">
        <v>25</v>
      </c>
    </row>
    <row r="69" spans="1:1" x14ac:dyDescent="0.3">
      <c r="A69" s="338" t="s">
        <v>26</v>
      </c>
    </row>
    <row r="70" spans="1:1" x14ac:dyDescent="0.3">
      <c r="A70" s="338" t="s">
        <v>27</v>
      </c>
    </row>
    <row r="71" spans="1:1" x14ac:dyDescent="0.3">
      <c r="A71" s="338" t="s">
        <v>28</v>
      </c>
    </row>
    <row r="72" spans="1:1" x14ac:dyDescent="0.3">
      <c r="A72" s="338" t="s">
        <v>29</v>
      </c>
    </row>
    <row r="73" spans="1:1" x14ac:dyDescent="0.3">
      <c r="A73" s="338" t="s">
        <v>30</v>
      </c>
    </row>
    <row r="74" spans="1:1" x14ac:dyDescent="0.3">
      <c r="A74" s="338" t="s">
        <v>31</v>
      </c>
    </row>
    <row r="75" spans="1:1" x14ac:dyDescent="0.3">
      <c r="A75" s="338" t="s">
        <v>32</v>
      </c>
    </row>
    <row r="76" spans="1:1" x14ac:dyDescent="0.3">
      <c r="A76" s="338" t="s">
        <v>33</v>
      </c>
    </row>
    <row r="77" spans="1:1" x14ac:dyDescent="0.3">
      <c r="A77" s="338" t="s">
        <v>34</v>
      </c>
    </row>
    <row r="78" spans="1:1" x14ac:dyDescent="0.3">
      <c r="A78" s="338" t="s">
        <v>35</v>
      </c>
    </row>
    <row r="79" spans="1:1" x14ac:dyDescent="0.3">
      <c r="A79" s="338" t="s">
        <v>36</v>
      </c>
    </row>
    <row r="80" spans="1:1" x14ac:dyDescent="0.3">
      <c r="A80" s="338" t="s">
        <v>37</v>
      </c>
    </row>
    <row r="81" spans="1:13" x14ac:dyDescent="0.3">
      <c r="A81" s="338" t="s">
        <v>38</v>
      </c>
    </row>
    <row r="82" spans="1:13" x14ac:dyDescent="0.3">
      <c r="A82" s="338" t="s">
        <v>40</v>
      </c>
    </row>
    <row r="83" spans="1:13" x14ac:dyDescent="0.3">
      <c r="A83" s="338" t="s">
        <v>41</v>
      </c>
    </row>
    <row r="84" spans="1:13" x14ac:dyDescent="0.3">
      <c r="A84" s="1"/>
      <c r="B84" s="1"/>
      <c r="C84" s="1"/>
      <c r="D84" s="1"/>
      <c r="E84" s="1"/>
      <c r="F84" s="1"/>
      <c r="G84" s="1"/>
      <c r="H84" s="1"/>
      <c r="I84" s="1"/>
      <c r="J84" s="1"/>
      <c r="K84" s="1"/>
      <c r="L84" s="1"/>
      <c r="M84" s="1"/>
    </row>
  </sheetData>
  <pageMargins left="0.5" right="0.5" top="1" bottom="0.5" header="0.75" footer="0.5"/>
  <pageSetup scale="75" orientation="landscape"/>
  <headerFooter>
    <oddHeader>&amp;C&amp;8&amp;"Arial,"POWER SOLD
&amp;8&amp;"Arial,"FLORIDA POWER &amp;&amp; LIGHT COMPANY&amp;R&amp;8&amp;"Arial,"SCHEDULE: A6</oddHeader>
  </headerFooter>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46"/>
  <sheetViews>
    <sheetView showGridLines="0" showZeros="0" workbookViewId="0">
      <pane xSplit="2" ySplit="8" topLeftCell="C9" activePane="bottomRight" state="frozen"/>
      <selection activeCell="B3" sqref="B3"/>
      <selection pane="topRight" activeCell="B3" sqref="B3"/>
      <selection pane="bottomLeft" activeCell="B3" sqref="B3"/>
      <selection pane="bottomRight" activeCell="B2" sqref="B2"/>
    </sheetView>
  </sheetViews>
  <sheetFormatPr defaultRowHeight="14.4" x14ac:dyDescent="0.3"/>
  <cols>
    <col min="1" max="1" width="5.44140625" style="2" customWidth="1"/>
    <col min="2" max="2" width="46.88671875" style="2" customWidth="1"/>
    <col min="3" max="12" width="11.6640625" style="2" customWidth="1"/>
    <col min="13" max="16384" width="8.88671875" style="2"/>
  </cols>
  <sheetData>
    <row r="1" spans="1:12" s="379" customFormat="1" x14ac:dyDescent="0.3">
      <c r="B1" s="379" t="s">
        <v>189</v>
      </c>
    </row>
    <row r="2" spans="1:12" s="379" customFormat="1" x14ac:dyDescent="0.3">
      <c r="B2" s="379" t="s">
        <v>187</v>
      </c>
    </row>
    <row r="3" spans="1:12" x14ac:dyDescent="0.3">
      <c r="A3" s="1"/>
      <c r="B3" s="1"/>
      <c r="C3" s="1"/>
      <c r="D3" s="1"/>
      <c r="E3" s="1"/>
      <c r="F3" s="1"/>
      <c r="G3" s="1"/>
      <c r="H3" s="1"/>
      <c r="I3" s="1"/>
      <c r="J3" s="1"/>
      <c r="K3" s="1"/>
      <c r="L3" s="1"/>
    </row>
    <row r="4" spans="1:12" x14ac:dyDescent="0.3">
      <c r="E4" s="282" t="s">
        <v>116</v>
      </c>
    </row>
    <row r="5" spans="1:12" x14ac:dyDescent="0.3">
      <c r="A5" s="1"/>
      <c r="B5" s="1"/>
      <c r="C5" s="1"/>
      <c r="D5" s="1"/>
      <c r="E5" s="1"/>
      <c r="F5" s="1"/>
      <c r="G5" s="1"/>
      <c r="H5" s="1"/>
      <c r="I5" s="1"/>
      <c r="J5" s="1"/>
      <c r="K5" s="1"/>
      <c r="L5" s="1"/>
    </row>
    <row r="6" spans="1:12" x14ac:dyDescent="0.3">
      <c r="B6" s="283" t="s">
        <v>44</v>
      </c>
      <c r="C6" s="283" t="s">
        <v>45</v>
      </c>
      <c r="D6" s="283" t="s">
        <v>46</v>
      </c>
      <c r="E6" s="283" t="s">
        <v>47</v>
      </c>
      <c r="F6" s="283" t="s">
        <v>48</v>
      </c>
      <c r="G6" s="283" t="s">
        <v>49</v>
      </c>
      <c r="H6" s="283" t="s">
        <v>50</v>
      </c>
      <c r="I6" s="283" t="s">
        <v>51</v>
      </c>
      <c r="J6" s="283" t="s">
        <v>52</v>
      </c>
    </row>
    <row r="7" spans="1:12" x14ac:dyDescent="0.3">
      <c r="A7" s="1"/>
      <c r="B7" s="1"/>
      <c r="C7" s="1"/>
      <c r="D7" s="1"/>
      <c r="E7" s="1"/>
      <c r="F7" s="1"/>
      <c r="G7" s="1"/>
      <c r="H7" s="1"/>
      <c r="I7" s="1"/>
      <c r="J7" s="1"/>
      <c r="K7" s="1"/>
      <c r="L7" s="1"/>
    </row>
    <row r="8" spans="1:12" ht="30.6" x14ac:dyDescent="0.3">
      <c r="A8" s="284" t="s">
        <v>0</v>
      </c>
      <c r="B8" s="284" t="s">
        <v>117</v>
      </c>
      <c r="C8" s="284" t="s">
        <v>118</v>
      </c>
      <c r="D8" s="284" t="s">
        <v>119</v>
      </c>
      <c r="E8" s="284" t="s">
        <v>120</v>
      </c>
      <c r="F8" s="284" t="s">
        <v>121</v>
      </c>
      <c r="G8" s="284" t="s">
        <v>122</v>
      </c>
      <c r="H8" s="284" t="s">
        <v>123</v>
      </c>
      <c r="I8" s="284" t="s">
        <v>124</v>
      </c>
      <c r="J8" s="284" t="s">
        <v>125</v>
      </c>
    </row>
    <row r="9" spans="1:12" x14ac:dyDescent="0.3">
      <c r="A9" s="285" t="s">
        <v>3</v>
      </c>
      <c r="B9" s="286" t="s">
        <v>161</v>
      </c>
      <c r="C9" s="287"/>
      <c r="D9" s="288"/>
      <c r="E9" s="289"/>
      <c r="F9" s="290"/>
      <c r="G9" s="291"/>
      <c r="H9" s="292"/>
      <c r="I9" s="293"/>
      <c r="J9" s="294"/>
    </row>
    <row r="10" spans="1:12" x14ac:dyDescent="0.3">
      <c r="A10" s="285" t="s">
        <v>4</v>
      </c>
      <c r="B10" s="295" t="s">
        <v>162</v>
      </c>
      <c r="C10" s="296">
        <v>0</v>
      </c>
      <c r="D10" s="297">
        <v>0</v>
      </c>
      <c r="E10" s="298">
        <v>0</v>
      </c>
      <c r="F10" s="299">
        <v>0</v>
      </c>
      <c r="G10" s="300">
        <v>0</v>
      </c>
      <c r="H10" s="301">
        <v>0</v>
      </c>
      <c r="I10" s="302">
        <v>0</v>
      </c>
      <c r="J10" s="303">
        <v>567986.23</v>
      </c>
    </row>
    <row r="11" spans="1:12" x14ac:dyDescent="0.3">
      <c r="A11" s="285" t="s">
        <v>6</v>
      </c>
      <c r="B11" s="295" t="s">
        <v>163</v>
      </c>
      <c r="C11" s="287" t="s">
        <v>39</v>
      </c>
      <c r="D11" s="304">
        <v>0</v>
      </c>
      <c r="E11" s="305">
        <v>0</v>
      </c>
      <c r="F11" s="306">
        <v>0</v>
      </c>
      <c r="G11" s="307">
        <v>0</v>
      </c>
      <c r="H11" s="308">
        <v>0</v>
      </c>
      <c r="I11" s="309">
        <v>0</v>
      </c>
      <c r="J11" s="310">
        <v>-9610.4</v>
      </c>
    </row>
    <row r="12" spans="1:12" x14ac:dyDescent="0.3">
      <c r="A12" s="285" t="s">
        <v>7</v>
      </c>
      <c r="B12" s="295" t="s">
        <v>164</v>
      </c>
      <c r="C12" s="287" t="s">
        <v>39</v>
      </c>
      <c r="D12" s="304">
        <v>0</v>
      </c>
      <c r="E12" s="305">
        <v>0</v>
      </c>
      <c r="F12" s="306">
        <v>0</v>
      </c>
      <c r="G12" s="307">
        <v>0</v>
      </c>
      <c r="H12" s="308">
        <v>0</v>
      </c>
      <c r="I12" s="309">
        <v>0</v>
      </c>
      <c r="J12" s="310">
        <v>-127118</v>
      </c>
    </row>
    <row r="13" spans="1:12" x14ac:dyDescent="0.3">
      <c r="A13" s="285" t="s">
        <v>8</v>
      </c>
      <c r="B13" s="295" t="s">
        <v>71</v>
      </c>
      <c r="C13" s="311">
        <v>0</v>
      </c>
      <c r="D13" s="312">
        <v>0</v>
      </c>
      <c r="E13" s="313">
        <v>0</v>
      </c>
      <c r="F13" s="314">
        <v>0</v>
      </c>
      <c r="G13" s="315">
        <v>0</v>
      </c>
      <c r="H13" s="316">
        <v>0</v>
      </c>
      <c r="I13" s="317">
        <v>0</v>
      </c>
      <c r="J13" s="318">
        <v>431257.82999999996</v>
      </c>
    </row>
    <row r="14" spans="1:12" x14ac:dyDescent="0.3">
      <c r="A14" s="285" t="s">
        <v>9</v>
      </c>
    </row>
    <row r="15" spans="1:12" x14ac:dyDescent="0.3">
      <c r="A15" s="285" t="s">
        <v>10</v>
      </c>
      <c r="B15" s="286" t="s">
        <v>165</v>
      </c>
      <c r="C15" s="287"/>
      <c r="D15" s="288"/>
      <c r="E15" s="289"/>
      <c r="F15" s="290"/>
      <c r="G15" s="291"/>
      <c r="H15" s="292"/>
      <c r="I15" s="293"/>
      <c r="J15" s="294"/>
    </row>
    <row r="16" spans="1:12" x14ac:dyDescent="0.3">
      <c r="A16" s="285" t="s">
        <v>11</v>
      </c>
      <c r="B16" s="295" t="s">
        <v>162</v>
      </c>
      <c r="C16" s="296">
        <v>0</v>
      </c>
      <c r="D16" s="297">
        <v>0</v>
      </c>
      <c r="E16" s="298">
        <v>0</v>
      </c>
      <c r="F16" s="299">
        <v>0</v>
      </c>
      <c r="G16" s="300">
        <v>0</v>
      </c>
      <c r="H16" s="301">
        <v>0</v>
      </c>
      <c r="I16" s="302">
        <v>0</v>
      </c>
      <c r="J16" s="303">
        <v>588750</v>
      </c>
    </row>
    <row r="17" spans="1:10" x14ac:dyDescent="0.3">
      <c r="A17" s="285" t="s">
        <v>12</v>
      </c>
      <c r="B17" s="295" t="s">
        <v>163</v>
      </c>
      <c r="C17" s="287" t="s">
        <v>39</v>
      </c>
      <c r="D17" s="304">
        <v>0</v>
      </c>
      <c r="E17" s="305">
        <v>0</v>
      </c>
      <c r="F17" s="306">
        <v>0</v>
      </c>
      <c r="G17" s="307">
        <v>0</v>
      </c>
      <c r="H17" s="308">
        <v>0</v>
      </c>
      <c r="I17" s="309">
        <v>0</v>
      </c>
      <c r="J17" s="310">
        <v>9.9999999999999995E-8</v>
      </c>
    </row>
    <row r="18" spans="1:10" x14ac:dyDescent="0.3">
      <c r="A18" s="285" t="s">
        <v>13</v>
      </c>
      <c r="B18" s="295" t="s">
        <v>164</v>
      </c>
      <c r="C18" s="287" t="s">
        <v>39</v>
      </c>
      <c r="D18" s="304">
        <v>0</v>
      </c>
      <c r="E18" s="305">
        <v>0</v>
      </c>
      <c r="F18" s="306">
        <v>0</v>
      </c>
      <c r="G18" s="307">
        <v>0</v>
      </c>
      <c r="H18" s="308">
        <v>0</v>
      </c>
      <c r="I18" s="309">
        <v>0</v>
      </c>
      <c r="J18" s="310">
        <v>-113250</v>
      </c>
    </row>
    <row r="19" spans="1:10" x14ac:dyDescent="0.3">
      <c r="A19" s="285" t="s">
        <v>14</v>
      </c>
      <c r="B19" s="295" t="s">
        <v>71</v>
      </c>
      <c r="C19" s="311">
        <v>0</v>
      </c>
      <c r="D19" s="312">
        <v>0</v>
      </c>
      <c r="E19" s="313">
        <v>0</v>
      </c>
      <c r="F19" s="314">
        <v>0</v>
      </c>
      <c r="G19" s="315">
        <v>0</v>
      </c>
      <c r="H19" s="316">
        <v>0</v>
      </c>
      <c r="I19" s="317">
        <v>0</v>
      </c>
      <c r="J19" s="318">
        <v>475500.0000001</v>
      </c>
    </row>
    <row r="20" spans="1:10" x14ac:dyDescent="0.3">
      <c r="A20" s="285" t="s">
        <v>15</v>
      </c>
    </row>
    <row r="21" spans="1:10" x14ac:dyDescent="0.3">
      <c r="A21" s="285" t="s">
        <v>16</v>
      </c>
      <c r="B21" s="286" t="s">
        <v>54</v>
      </c>
      <c r="C21" s="287"/>
      <c r="D21" s="288"/>
      <c r="E21" s="289"/>
      <c r="F21" s="290"/>
      <c r="G21" s="291"/>
      <c r="H21" s="292"/>
      <c r="I21" s="293"/>
      <c r="J21" s="294"/>
    </row>
    <row r="22" spans="1:10" x14ac:dyDescent="0.3">
      <c r="A22" s="285" t="s">
        <v>17</v>
      </c>
      <c r="B22" s="295" t="s">
        <v>1</v>
      </c>
      <c r="C22" s="287" t="s">
        <v>39</v>
      </c>
      <c r="D22" s="304">
        <v>139380</v>
      </c>
      <c r="E22" s="305">
        <v>139380</v>
      </c>
      <c r="F22" s="306">
        <v>1.9241287343951787</v>
      </c>
      <c r="G22" s="307">
        <v>2.4852844167025401</v>
      </c>
      <c r="H22" s="308">
        <v>2681850.63</v>
      </c>
      <c r="I22" s="309">
        <v>3463989.42</v>
      </c>
      <c r="J22" s="310">
        <v>431257.82999999996</v>
      </c>
    </row>
    <row r="23" spans="1:10" x14ac:dyDescent="0.3">
      <c r="A23" s="285" t="s">
        <v>18</v>
      </c>
      <c r="B23" s="295" t="s">
        <v>56</v>
      </c>
      <c r="C23" s="287" t="s">
        <v>39</v>
      </c>
      <c r="D23" s="304">
        <v>127998.7609090152</v>
      </c>
      <c r="E23" s="305">
        <v>127998.7609090152</v>
      </c>
      <c r="F23" s="306">
        <v>3.7709014833004426</v>
      </c>
      <c r="G23" s="307">
        <v>4.3685635189070071</v>
      </c>
      <c r="H23" s="308">
        <v>4826707.1737242406</v>
      </c>
      <c r="I23" s="309">
        <v>5591707.1737242406</v>
      </c>
      <c r="J23" s="310">
        <v>475500</v>
      </c>
    </row>
    <row r="24" spans="1:10" x14ac:dyDescent="0.3">
      <c r="A24" s="285" t="s">
        <v>19</v>
      </c>
      <c r="B24" s="295" t="s">
        <v>166</v>
      </c>
      <c r="C24" s="319">
        <v>0</v>
      </c>
      <c r="D24" s="320">
        <v>11381.239090984804</v>
      </c>
      <c r="E24" s="321">
        <v>11381.239090984804</v>
      </c>
      <c r="F24" s="322">
        <v>-1.8467727489052639</v>
      </c>
      <c r="G24" s="323">
        <v>-1.883279102204467</v>
      </c>
      <c r="H24" s="324">
        <v>-2144856.5437242407</v>
      </c>
      <c r="I24" s="325">
        <v>-2127717.7537242407</v>
      </c>
      <c r="J24" s="326">
        <v>-44242.170000000042</v>
      </c>
    </row>
    <row r="25" spans="1:10" x14ac:dyDescent="0.3">
      <c r="A25" s="285" t="s">
        <v>20</v>
      </c>
      <c r="B25" s="295" t="s">
        <v>167</v>
      </c>
      <c r="C25" s="327">
        <v>0</v>
      </c>
      <c r="D25" s="328">
        <v>8.8916791148274318E-2</v>
      </c>
      <c r="E25" s="329">
        <v>8.8916791148274318E-2</v>
      </c>
      <c r="F25" s="330">
        <v>-0.48974303812596426</v>
      </c>
      <c r="G25" s="331">
        <v>-0.43109802433996752</v>
      </c>
      <c r="H25" s="332">
        <v>-0.44437262641505765</v>
      </c>
      <c r="I25" s="333">
        <v>-0.38051308618636381</v>
      </c>
      <c r="J25" s="334">
        <v>-9.3043470031545825E-2</v>
      </c>
    </row>
    <row r="26" spans="1:10" x14ac:dyDescent="0.3">
      <c r="A26" s="285" t="s">
        <v>21</v>
      </c>
    </row>
    <row r="27" spans="1:10" x14ac:dyDescent="0.3">
      <c r="A27" s="285" t="s">
        <v>22</v>
      </c>
      <c r="B27" s="286" t="s">
        <v>168</v>
      </c>
      <c r="C27" s="287"/>
      <c r="D27" s="288"/>
      <c r="E27" s="289"/>
      <c r="F27" s="290"/>
      <c r="G27" s="291"/>
      <c r="H27" s="292"/>
      <c r="I27" s="293"/>
      <c r="J27" s="294"/>
    </row>
    <row r="28" spans="1:10" x14ac:dyDescent="0.3">
      <c r="A28" s="285" t="s">
        <v>23</v>
      </c>
      <c r="B28" s="295" t="s">
        <v>1</v>
      </c>
      <c r="C28" s="287" t="s">
        <v>39</v>
      </c>
      <c r="D28" s="304">
        <v>1784985</v>
      </c>
      <c r="E28" s="305">
        <v>1784985</v>
      </c>
      <c r="F28" s="306">
        <v>2.2004374288859574</v>
      </c>
      <c r="G28" s="307">
        <v>2.890335422426519</v>
      </c>
      <c r="H28" s="308">
        <v>39277478.040000007</v>
      </c>
      <c r="I28" s="309">
        <v>51592053.739999995</v>
      </c>
      <c r="J28" s="310">
        <v>7593835.210000501</v>
      </c>
    </row>
    <row r="29" spans="1:10" x14ac:dyDescent="0.3">
      <c r="A29" s="285" t="s">
        <v>24</v>
      </c>
      <c r="B29" s="295" t="s">
        <v>56</v>
      </c>
      <c r="C29" s="287" t="s">
        <v>39</v>
      </c>
      <c r="D29" s="304">
        <v>1773603.7609090153</v>
      </c>
      <c r="E29" s="305">
        <v>1773603.7609090153</v>
      </c>
      <c r="F29" s="306">
        <v>2.335489780563742</v>
      </c>
      <c r="G29" s="307">
        <v>3.0288485330112036</v>
      </c>
      <c r="H29" s="308">
        <v>41422334.583724238</v>
      </c>
      <c r="I29" s="309">
        <v>53719771.493724242</v>
      </c>
      <c r="J29" s="310">
        <v>7638077</v>
      </c>
    </row>
    <row r="30" spans="1:10" x14ac:dyDescent="0.3">
      <c r="A30" s="285" t="s">
        <v>25</v>
      </c>
      <c r="B30" s="295" t="s">
        <v>166</v>
      </c>
      <c r="C30" s="319">
        <v>0</v>
      </c>
      <c r="D30" s="320">
        <v>11381.239090984687</v>
      </c>
      <c r="E30" s="321">
        <v>11381.239090984687</v>
      </c>
      <c r="F30" s="322">
        <v>-0.13505235167778462</v>
      </c>
      <c r="G30" s="323">
        <v>-0.13851311058468463</v>
      </c>
      <c r="H30" s="324">
        <v>-2144856.5437242314</v>
      </c>
      <c r="I30" s="325">
        <v>-2127717.7537242472</v>
      </c>
      <c r="J30" s="326">
        <v>-44241.789999498986</v>
      </c>
    </row>
    <row r="31" spans="1:10" x14ac:dyDescent="0.3">
      <c r="A31" s="285" t="s">
        <v>26</v>
      </c>
      <c r="B31" s="295" t="s">
        <v>167</v>
      </c>
      <c r="C31" s="327">
        <v>0</v>
      </c>
      <c r="D31" s="328">
        <v>6.4170133948923992E-3</v>
      </c>
      <c r="E31" s="329">
        <v>6.4170133948923992E-3</v>
      </c>
      <c r="F31" s="330">
        <v>-5.7826136856477958E-2</v>
      </c>
      <c r="G31" s="331">
        <v>-4.5731276778960765E-2</v>
      </c>
      <c r="H31" s="332">
        <v>-5.1780194556368474E-2</v>
      </c>
      <c r="I31" s="333">
        <v>-3.9607721599724519E-2</v>
      </c>
      <c r="J31" s="334">
        <v>-5.7922681323452204E-3</v>
      </c>
    </row>
    <row r="32" spans="1:10" x14ac:dyDescent="0.3">
      <c r="A32" s="285" t="s">
        <v>27</v>
      </c>
    </row>
    <row r="33" spans="1:12" x14ac:dyDescent="0.3">
      <c r="A33" s="285" t="s">
        <v>28</v>
      </c>
    </row>
    <row r="34" spans="1:12" x14ac:dyDescent="0.3">
      <c r="A34" s="285" t="s">
        <v>29</v>
      </c>
    </row>
    <row r="35" spans="1:12" x14ac:dyDescent="0.3">
      <c r="A35" s="285" t="s">
        <v>30</v>
      </c>
    </row>
    <row r="36" spans="1:12" x14ac:dyDescent="0.3">
      <c r="A36" s="285" t="s">
        <v>31</v>
      </c>
    </row>
    <row r="37" spans="1:12" x14ac:dyDescent="0.3">
      <c r="A37" s="285" t="s">
        <v>32</v>
      </c>
    </row>
    <row r="38" spans="1:12" x14ac:dyDescent="0.3">
      <c r="A38" s="285" t="s">
        <v>33</v>
      </c>
    </row>
    <row r="39" spans="1:12" x14ac:dyDescent="0.3">
      <c r="A39" s="285" t="s">
        <v>34</v>
      </c>
    </row>
    <row r="40" spans="1:12" x14ac:dyDescent="0.3">
      <c r="A40" s="285" t="s">
        <v>35</v>
      </c>
    </row>
    <row r="41" spans="1:12" x14ac:dyDescent="0.3">
      <c r="A41" s="285" t="s">
        <v>36</v>
      </c>
    </row>
    <row r="42" spans="1:12" x14ac:dyDescent="0.3">
      <c r="A42" s="285" t="s">
        <v>37</v>
      </c>
    </row>
    <row r="43" spans="1:12" x14ac:dyDescent="0.3">
      <c r="A43" s="285" t="s">
        <v>38</v>
      </c>
    </row>
    <row r="44" spans="1:12" x14ac:dyDescent="0.3">
      <c r="A44" s="285" t="s">
        <v>40</v>
      </c>
    </row>
    <row r="45" spans="1:12" x14ac:dyDescent="0.3">
      <c r="A45" s="285" t="s">
        <v>41</v>
      </c>
    </row>
    <row r="46" spans="1:12" x14ac:dyDescent="0.3">
      <c r="A46" s="1"/>
      <c r="B46" s="1"/>
      <c r="C46" s="1"/>
      <c r="D46" s="1"/>
      <c r="E46" s="1"/>
      <c r="F46" s="1"/>
      <c r="G46" s="1"/>
      <c r="H46" s="1"/>
      <c r="I46" s="1"/>
      <c r="J46" s="1"/>
      <c r="K46" s="1"/>
      <c r="L46" s="1"/>
    </row>
  </sheetData>
  <pageMargins left="0.5" right="0.5" top="1" bottom="0.5" header="0.75" footer="0.5"/>
  <pageSetup scale="75" orientation="landscape"/>
  <headerFooter>
    <oddHeader>&amp;C&amp;8&amp;"Arial,"POWER SOLD
&amp;8&amp;"Arial,"FLORIDA POWER &amp;&amp; LIGHT COMPANY&amp;R&amp;8&amp;"Arial,"SCHEDULE: A6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6"/>
  <sheetViews>
    <sheetView showGridLines="0" workbookViewId="0">
      <pane xSplit="2" ySplit="8" topLeftCell="C9" activePane="bottomRight" state="frozen"/>
      <selection activeCell="B3" sqref="B3"/>
      <selection pane="topRight" activeCell="B3" sqref="B3"/>
      <selection pane="bottomLeft" activeCell="B3" sqref="B3"/>
      <selection pane="bottomRight" activeCell="B2" sqref="B2"/>
    </sheetView>
  </sheetViews>
  <sheetFormatPr defaultRowHeight="14.4" x14ac:dyDescent="0.3"/>
  <cols>
    <col min="1" max="1" width="5.44140625" style="2" customWidth="1"/>
    <col min="2" max="2" width="39" style="2" customWidth="1"/>
    <col min="3" max="3" width="7.88671875" style="2" customWidth="1"/>
    <col min="4" max="13" width="11.6640625" style="2" customWidth="1"/>
    <col min="14" max="16384" width="8.88671875" style="2"/>
  </cols>
  <sheetData>
    <row r="1" spans="1:13" s="379" customFormat="1" x14ac:dyDescent="0.3">
      <c r="B1" s="379" t="s">
        <v>190</v>
      </c>
    </row>
    <row r="2" spans="1:13" s="379" customFormat="1" x14ac:dyDescent="0.3">
      <c r="B2" s="379" t="s">
        <v>187</v>
      </c>
    </row>
    <row r="3" spans="1:13" x14ac:dyDescent="0.3">
      <c r="A3" s="1"/>
      <c r="B3" s="1"/>
      <c r="C3" s="1"/>
      <c r="D3" s="1"/>
      <c r="E3" s="1"/>
      <c r="F3" s="1"/>
      <c r="G3" s="1"/>
      <c r="H3" s="1"/>
      <c r="I3" s="1"/>
      <c r="J3" s="1"/>
      <c r="K3" s="1"/>
      <c r="L3" s="1"/>
      <c r="M3" s="1"/>
    </row>
    <row r="4" spans="1:13" x14ac:dyDescent="0.3">
      <c r="F4" s="250" t="s">
        <v>172</v>
      </c>
    </row>
    <row r="5" spans="1:13" x14ac:dyDescent="0.3">
      <c r="A5" s="1"/>
      <c r="B5" s="1"/>
      <c r="C5" s="1"/>
      <c r="D5" s="1"/>
      <c r="E5" s="1"/>
      <c r="F5" s="1"/>
      <c r="G5" s="1"/>
      <c r="H5" s="1"/>
      <c r="I5" s="1"/>
      <c r="J5" s="1"/>
      <c r="K5" s="1"/>
      <c r="L5" s="1"/>
      <c r="M5" s="1"/>
    </row>
    <row r="6" spans="1:13" x14ac:dyDescent="0.3">
      <c r="B6" s="251" t="s">
        <v>44</v>
      </c>
      <c r="C6" s="251" t="s">
        <v>45</v>
      </c>
      <c r="D6" s="251" t="s">
        <v>46</v>
      </c>
      <c r="E6" s="251" t="s">
        <v>47</v>
      </c>
      <c r="F6" s="251" t="s">
        <v>48</v>
      </c>
      <c r="G6" s="251" t="s">
        <v>49</v>
      </c>
      <c r="H6" s="251" t="s">
        <v>50</v>
      </c>
      <c r="I6" s="251" t="s">
        <v>51</v>
      </c>
    </row>
    <row r="7" spans="1:13" x14ac:dyDescent="0.3">
      <c r="A7" s="1"/>
      <c r="B7" s="1"/>
      <c r="C7" s="1"/>
      <c r="D7" s="1"/>
      <c r="E7" s="1"/>
      <c r="F7" s="1"/>
      <c r="G7" s="1"/>
      <c r="H7" s="1"/>
      <c r="I7" s="1"/>
      <c r="J7" s="1"/>
      <c r="K7" s="1"/>
      <c r="L7" s="1"/>
      <c r="M7" s="1"/>
    </row>
    <row r="8" spans="1:13" ht="30.6" x14ac:dyDescent="0.3">
      <c r="A8" s="252" t="s">
        <v>0</v>
      </c>
      <c r="B8" s="252" t="s">
        <v>173</v>
      </c>
      <c r="C8" s="252" t="s">
        <v>118</v>
      </c>
      <c r="D8" s="252" t="s">
        <v>170</v>
      </c>
      <c r="E8" s="252" t="s">
        <v>174</v>
      </c>
      <c r="F8" s="252" t="s">
        <v>175</v>
      </c>
      <c r="G8" s="252" t="s">
        <v>176</v>
      </c>
      <c r="H8" s="252" t="s">
        <v>177</v>
      </c>
      <c r="I8" s="252" t="s">
        <v>178</v>
      </c>
    </row>
    <row r="9" spans="1:13" x14ac:dyDescent="0.3">
      <c r="A9" s="253" t="s">
        <v>3</v>
      </c>
      <c r="B9" s="254" t="s">
        <v>2</v>
      </c>
      <c r="C9" s="255"/>
      <c r="D9" s="256"/>
      <c r="E9" s="257"/>
      <c r="F9" s="258"/>
      <c r="G9" s="259"/>
      <c r="H9" s="258"/>
      <c r="I9" s="258"/>
    </row>
    <row r="10" spans="1:13" x14ac:dyDescent="0.3">
      <c r="A10" s="253" t="s">
        <v>4</v>
      </c>
      <c r="B10" s="260" t="s">
        <v>179</v>
      </c>
      <c r="C10" s="261"/>
      <c r="D10" s="262"/>
      <c r="E10" s="263"/>
      <c r="F10" s="258"/>
      <c r="G10" s="264"/>
      <c r="H10" s="258"/>
      <c r="I10" s="258"/>
    </row>
    <row r="11" spans="1:13" x14ac:dyDescent="0.3">
      <c r="A11" s="253" t="s">
        <v>6</v>
      </c>
      <c r="B11" s="265" t="s">
        <v>179</v>
      </c>
      <c r="C11" s="266" t="s">
        <v>126</v>
      </c>
      <c r="D11" s="267">
        <v>10000</v>
      </c>
      <c r="E11" s="268">
        <f>F11 / D11 / 10</f>
        <v>5</v>
      </c>
      <c r="F11" s="258">
        <v>500000</v>
      </c>
      <c r="G11" s="269">
        <f>H11 / D11 / 10</f>
        <v>7.7840000000000007</v>
      </c>
      <c r="H11" s="258">
        <v>778400</v>
      </c>
      <c r="I11" s="258">
        <v>278400</v>
      </c>
    </row>
    <row r="12" spans="1:13" x14ac:dyDescent="0.3">
      <c r="A12" s="253" t="s">
        <v>7</v>
      </c>
      <c r="B12" s="270" t="s">
        <v>180</v>
      </c>
      <c r="C12" s="271"/>
      <c r="D12" s="272">
        <v>10000</v>
      </c>
      <c r="E12" s="273">
        <f>F12 / D12 / 10</f>
        <v>5</v>
      </c>
      <c r="F12" s="274">
        <v>500000</v>
      </c>
      <c r="G12" s="275">
        <f>H12 / D12 / 10</f>
        <v>7.7840000000000007</v>
      </c>
      <c r="H12" s="274">
        <v>778400</v>
      </c>
      <c r="I12" s="274">
        <v>278400</v>
      </c>
    </row>
    <row r="13" spans="1:13" x14ac:dyDescent="0.3">
      <c r="A13" s="253" t="s">
        <v>8</v>
      </c>
      <c r="B13" s="276" t="s">
        <v>131</v>
      </c>
      <c r="C13" s="277"/>
      <c r="D13" s="278">
        <v>10000</v>
      </c>
      <c r="E13" s="279">
        <f>F13 / D13 / 10</f>
        <v>5</v>
      </c>
      <c r="F13" s="280">
        <v>500000</v>
      </c>
      <c r="G13" s="281">
        <f>H13 / D13 / 10</f>
        <v>7.7840000000000007</v>
      </c>
      <c r="H13" s="280">
        <v>778400</v>
      </c>
      <c r="I13" s="280">
        <v>278400</v>
      </c>
    </row>
    <row r="14" spans="1:13" x14ac:dyDescent="0.3">
      <c r="A14" s="253" t="s">
        <v>9</v>
      </c>
    </row>
    <row r="15" spans="1:13" x14ac:dyDescent="0.3">
      <c r="A15" s="253" t="s">
        <v>10</v>
      </c>
      <c r="B15" s="254" t="s">
        <v>1</v>
      </c>
      <c r="C15" s="255"/>
      <c r="D15" s="256"/>
      <c r="E15" s="257"/>
      <c r="F15" s="258"/>
      <c r="G15" s="259"/>
      <c r="H15" s="258"/>
      <c r="I15" s="258"/>
    </row>
    <row r="16" spans="1:13" x14ac:dyDescent="0.3">
      <c r="A16" s="253" t="s">
        <v>11</v>
      </c>
      <c r="B16" s="260" t="s">
        <v>179</v>
      </c>
      <c r="C16" s="261"/>
      <c r="D16" s="262"/>
      <c r="E16" s="263"/>
      <c r="F16" s="258"/>
      <c r="G16" s="264"/>
      <c r="H16" s="258"/>
      <c r="I16" s="258"/>
    </row>
    <row r="17" spans="1:9" x14ac:dyDescent="0.3">
      <c r="A17" s="253" t="s">
        <v>12</v>
      </c>
      <c r="B17" s="265" t="s">
        <v>181</v>
      </c>
      <c r="C17" s="266" t="s">
        <v>128</v>
      </c>
      <c r="D17" s="267">
        <v>400</v>
      </c>
      <c r="E17" s="268">
        <f t="shared" ref="E17:E27" si="0">F17 / D17 / 10</f>
        <v>4.5</v>
      </c>
      <c r="F17" s="258">
        <v>18000</v>
      </c>
      <c r="G17" s="269">
        <f t="shared" ref="G17:G27" si="1">H17 / D17 / 10</f>
        <v>6.7081999999999997</v>
      </c>
      <c r="H17" s="258">
        <v>26832.799999999999</v>
      </c>
      <c r="I17" s="258">
        <v>8832.7999999999993</v>
      </c>
    </row>
    <row r="18" spans="1:9" x14ac:dyDescent="0.3">
      <c r="A18" s="253" t="s">
        <v>13</v>
      </c>
      <c r="B18" s="265" t="s">
        <v>139</v>
      </c>
      <c r="C18" s="266" t="s">
        <v>128</v>
      </c>
      <c r="D18" s="267">
        <v>1317</v>
      </c>
      <c r="E18" s="268">
        <f t="shared" si="0"/>
        <v>3.9042520880789673</v>
      </c>
      <c r="F18" s="258">
        <v>51419</v>
      </c>
      <c r="G18" s="269">
        <f t="shared" si="1"/>
        <v>5.2025223993925582</v>
      </c>
      <c r="H18" s="258">
        <v>68517.22</v>
      </c>
      <c r="I18" s="258">
        <v>17098.22</v>
      </c>
    </row>
    <row r="19" spans="1:9" x14ac:dyDescent="0.3">
      <c r="A19" s="253" t="s">
        <v>14</v>
      </c>
      <c r="B19" s="265" t="s">
        <v>140</v>
      </c>
      <c r="C19" s="266" t="s">
        <v>128</v>
      </c>
      <c r="D19" s="267">
        <v>5538</v>
      </c>
      <c r="E19" s="268">
        <f t="shared" si="0"/>
        <v>4.046948356807512</v>
      </c>
      <c r="F19" s="258">
        <v>224120</v>
      </c>
      <c r="G19" s="269">
        <f t="shared" si="1"/>
        <v>5.8590648248465147</v>
      </c>
      <c r="H19" s="258">
        <v>324475.01</v>
      </c>
      <c r="I19" s="258">
        <v>100355.01000000001</v>
      </c>
    </row>
    <row r="20" spans="1:9" x14ac:dyDescent="0.3">
      <c r="A20" s="253" t="s">
        <v>15</v>
      </c>
      <c r="B20" s="265" t="s">
        <v>141</v>
      </c>
      <c r="C20" s="266" t="s">
        <v>128</v>
      </c>
      <c r="D20" s="267">
        <v>2070</v>
      </c>
      <c r="E20" s="268">
        <f t="shared" si="0"/>
        <v>4.2256038647342997</v>
      </c>
      <c r="F20" s="258">
        <v>87470</v>
      </c>
      <c r="G20" s="269">
        <f t="shared" si="1"/>
        <v>5.1834000000000007</v>
      </c>
      <c r="H20" s="258">
        <v>107296.38</v>
      </c>
      <c r="I20" s="258">
        <v>19826.380000000005</v>
      </c>
    </row>
    <row r="21" spans="1:9" x14ac:dyDescent="0.3">
      <c r="A21" s="253" t="s">
        <v>16</v>
      </c>
      <c r="B21" s="265" t="s">
        <v>144</v>
      </c>
      <c r="C21" s="266" t="s">
        <v>128</v>
      </c>
      <c r="D21" s="267">
        <v>314</v>
      </c>
      <c r="E21" s="268">
        <f t="shared" si="0"/>
        <v>3.8248407643312099</v>
      </c>
      <c r="F21" s="258">
        <v>12010</v>
      </c>
      <c r="G21" s="269">
        <f t="shared" si="1"/>
        <v>4.8350063694267522</v>
      </c>
      <c r="H21" s="258">
        <v>15181.92</v>
      </c>
      <c r="I21" s="258">
        <v>3171.92</v>
      </c>
    </row>
    <row r="22" spans="1:9" x14ac:dyDescent="0.3">
      <c r="A22" s="253" t="s">
        <v>17</v>
      </c>
      <c r="B22" s="265" t="s">
        <v>182</v>
      </c>
      <c r="C22" s="266" t="s">
        <v>128</v>
      </c>
      <c r="D22" s="267">
        <v>225</v>
      </c>
      <c r="E22" s="268">
        <f t="shared" si="0"/>
        <v>3.8666666666666663</v>
      </c>
      <c r="F22" s="258">
        <v>8700</v>
      </c>
      <c r="G22" s="269">
        <f t="shared" si="1"/>
        <v>5.2928888888888892</v>
      </c>
      <c r="H22" s="258">
        <v>11909</v>
      </c>
      <c r="I22" s="258">
        <v>3209</v>
      </c>
    </row>
    <row r="23" spans="1:9" x14ac:dyDescent="0.3">
      <c r="A23" s="253" t="s">
        <v>18</v>
      </c>
      <c r="B23" s="265" t="s">
        <v>183</v>
      </c>
      <c r="C23" s="266" t="s">
        <v>128</v>
      </c>
      <c r="D23" s="267">
        <v>9630</v>
      </c>
      <c r="E23" s="268">
        <f t="shared" si="0"/>
        <v>6.3540498442367603</v>
      </c>
      <c r="F23" s="258">
        <v>611895</v>
      </c>
      <c r="G23" s="269">
        <f t="shared" si="1"/>
        <v>9.569644859813085</v>
      </c>
      <c r="H23" s="258">
        <v>921556.8</v>
      </c>
      <c r="I23" s="258">
        <v>309661.80000000005</v>
      </c>
    </row>
    <row r="24" spans="1:9" x14ac:dyDescent="0.3">
      <c r="A24" s="253" t="s">
        <v>19</v>
      </c>
      <c r="B24" s="265" t="s">
        <v>149</v>
      </c>
      <c r="C24" s="266" t="s">
        <v>128</v>
      </c>
      <c r="D24" s="267">
        <v>2130</v>
      </c>
      <c r="E24" s="268">
        <f t="shared" si="0"/>
        <v>5.4873239436619716</v>
      </c>
      <c r="F24" s="258">
        <v>116880</v>
      </c>
      <c r="G24" s="269">
        <f t="shared" si="1"/>
        <v>7.8384788732394366</v>
      </c>
      <c r="H24" s="258">
        <v>166959.6</v>
      </c>
      <c r="I24" s="258">
        <v>50079.600000000006</v>
      </c>
    </row>
    <row r="25" spans="1:9" x14ac:dyDescent="0.3">
      <c r="A25" s="253" t="s">
        <v>20</v>
      </c>
      <c r="B25" s="265" t="s">
        <v>150</v>
      </c>
      <c r="C25" s="266" t="s">
        <v>128</v>
      </c>
      <c r="D25" s="267">
        <v>1009</v>
      </c>
      <c r="E25" s="268">
        <f t="shared" si="0"/>
        <v>3.2705649157581766</v>
      </c>
      <c r="F25" s="258">
        <v>33000</v>
      </c>
      <c r="G25" s="269">
        <f t="shared" si="1"/>
        <v>5.031291377601586</v>
      </c>
      <c r="H25" s="258">
        <v>50765.73</v>
      </c>
      <c r="I25" s="258">
        <v>17765.730000000003</v>
      </c>
    </row>
    <row r="26" spans="1:9" x14ac:dyDescent="0.3">
      <c r="A26" s="253" t="s">
        <v>21</v>
      </c>
      <c r="B26" s="265" t="s">
        <v>151</v>
      </c>
      <c r="C26" s="266" t="s">
        <v>128</v>
      </c>
      <c r="D26" s="267">
        <v>115</v>
      </c>
      <c r="E26" s="268">
        <f t="shared" si="0"/>
        <v>3.8521739130434782</v>
      </c>
      <c r="F26" s="258">
        <v>4430</v>
      </c>
      <c r="G26" s="269">
        <f t="shared" si="1"/>
        <v>5.2227826086956517</v>
      </c>
      <c r="H26" s="258">
        <v>6006.2</v>
      </c>
      <c r="I26" s="258">
        <v>1576.1999999999998</v>
      </c>
    </row>
    <row r="27" spans="1:9" x14ac:dyDescent="0.3">
      <c r="A27" s="253" t="s">
        <v>22</v>
      </c>
      <c r="B27" s="270" t="s">
        <v>180</v>
      </c>
      <c r="C27" s="271"/>
      <c r="D27" s="272">
        <v>22748</v>
      </c>
      <c r="E27" s="273">
        <f t="shared" si="0"/>
        <v>5.1341832248988926</v>
      </c>
      <c r="F27" s="274">
        <v>1167924</v>
      </c>
      <c r="G27" s="275">
        <f t="shared" si="1"/>
        <v>7.4709893617021281</v>
      </c>
      <c r="H27" s="274">
        <v>1699500.6600000001</v>
      </c>
      <c r="I27" s="274">
        <v>531576.66</v>
      </c>
    </row>
    <row r="28" spans="1:9" x14ac:dyDescent="0.3">
      <c r="A28" s="253" t="s">
        <v>23</v>
      </c>
      <c r="B28" s="260" t="s">
        <v>154</v>
      </c>
      <c r="C28" s="261"/>
      <c r="D28" s="262"/>
      <c r="E28" s="263"/>
      <c r="F28" s="258"/>
      <c r="G28" s="264"/>
      <c r="H28" s="258"/>
      <c r="I28" s="258"/>
    </row>
    <row r="29" spans="1:9" x14ac:dyDescent="0.3">
      <c r="A29" s="253" t="s">
        <v>24</v>
      </c>
      <c r="B29" s="265" t="s">
        <v>157</v>
      </c>
      <c r="C29" s="266" t="s">
        <v>154</v>
      </c>
      <c r="D29" s="267">
        <v>39</v>
      </c>
      <c r="E29" s="268">
        <f>F29 / D29 / 10</f>
        <v>3.9579999999999997</v>
      </c>
      <c r="F29" s="258">
        <v>1543.62</v>
      </c>
      <c r="G29" s="269">
        <f>H29 / D29 / 10</f>
        <v>4.4129999999999994</v>
      </c>
      <c r="H29" s="258">
        <v>1721.07</v>
      </c>
      <c r="I29" s="258">
        <v>177.45000000000005</v>
      </c>
    </row>
    <row r="30" spans="1:9" x14ac:dyDescent="0.3">
      <c r="A30" s="253" t="s">
        <v>25</v>
      </c>
      <c r="B30" s="270" t="s">
        <v>159</v>
      </c>
      <c r="C30" s="271"/>
      <c r="D30" s="272">
        <v>39</v>
      </c>
      <c r="E30" s="273">
        <f>F30 / D30 / 10</f>
        <v>3.9579999999999997</v>
      </c>
      <c r="F30" s="274">
        <v>1543.62</v>
      </c>
      <c r="G30" s="275">
        <f>H30 / D30 / 10</f>
        <v>4.4129999999999994</v>
      </c>
      <c r="H30" s="274">
        <v>1721.07</v>
      </c>
      <c r="I30" s="274">
        <v>177.45000000000005</v>
      </c>
    </row>
    <row r="31" spans="1:9" x14ac:dyDescent="0.3">
      <c r="A31" s="253" t="s">
        <v>26</v>
      </c>
      <c r="B31" s="276" t="s">
        <v>160</v>
      </c>
      <c r="C31" s="277"/>
      <c r="D31" s="278">
        <v>22787</v>
      </c>
      <c r="E31" s="279">
        <f>F31 / D31 / 10</f>
        <v>5.1321701847544663</v>
      </c>
      <c r="F31" s="280">
        <v>1169467.6200000001</v>
      </c>
      <c r="G31" s="281">
        <f>H31 / D31 / 10</f>
        <v>7.4657556062667325</v>
      </c>
      <c r="H31" s="280">
        <v>1701221.7300000002</v>
      </c>
      <c r="I31" s="280">
        <v>531754.11</v>
      </c>
    </row>
    <row r="32" spans="1:9" x14ac:dyDescent="0.3">
      <c r="A32" s="253" t="s">
        <v>27</v>
      </c>
    </row>
    <row r="33" spans="1:13" x14ac:dyDescent="0.3">
      <c r="A33" s="253" t="s">
        <v>28</v>
      </c>
    </row>
    <row r="34" spans="1:13" x14ac:dyDescent="0.3">
      <c r="A34" s="253" t="s">
        <v>29</v>
      </c>
    </row>
    <row r="35" spans="1:13" x14ac:dyDescent="0.3">
      <c r="A35" s="253" t="s">
        <v>30</v>
      </c>
    </row>
    <row r="36" spans="1:13" x14ac:dyDescent="0.3">
      <c r="A36" s="253" t="s">
        <v>31</v>
      </c>
    </row>
    <row r="37" spans="1:13" x14ac:dyDescent="0.3">
      <c r="A37" s="253" t="s">
        <v>32</v>
      </c>
    </row>
    <row r="38" spans="1:13" x14ac:dyDescent="0.3">
      <c r="A38" s="253" t="s">
        <v>33</v>
      </c>
    </row>
    <row r="39" spans="1:13" x14ac:dyDescent="0.3">
      <c r="A39" s="253" t="s">
        <v>34</v>
      </c>
    </row>
    <row r="40" spans="1:13" x14ac:dyDescent="0.3">
      <c r="A40" s="253" t="s">
        <v>35</v>
      </c>
    </row>
    <row r="41" spans="1:13" x14ac:dyDescent="0.3">
      <c r="A41" s="253" t="s">
        <v>36</v>
      </c>
    </row>
    <row r="42" spans="1:13" x14ac:dyDescent="0.3">
      <c r="A42" s="253" t="s">
        <v>37</v>
      </c>
    </row>
    <row r="43" spans="1:13" x14ac:dyDescent="0.3">
      <c r="A43" s="253" t="s">
        <v>38</v>
      </c>
    </row>
    <row r="44" spans="1:13" x14ac:dyDescent="0.3">
      <c r="A44" s="253" t="s">
        <v>40</v>
      </c>
    </row>
    <row r="45" spans="1:13" x14ac:dyDescent="0.3">
      <c r="A45" s="253" t="s">
        <v>41</v>
      </c>
    </row>
    <row r="46" spans="1:13" x14ac:dyDescent="0.3">
      <c r="A46" s="1"/>
      <c r="B46" s="1"/>
      <c r="C46" s="1"/>
      <c r="D46" s="1"/>
      <c r="E46" s="1"/>
      <c r="F46" s="1"/>
      <c r="G46" s="1"/>
      <c r="H46" s="1"/>
      <c r="I46" s="1"/>
      <c r="J46" s="1"/>
      <c r="K46" s="1"/>
      <c r="L46" s="1"/>
      <c r="M46" s="1"/>
    </row>
  </sheetData>
  <pageMargins left="0.5" right="0.5" top="1" bottom="0.5" header="0.75" footer="0.5"/>
  <pageSetup scale="75" orientation="landscape"/>
  <headerFooter>
    <oddHeader>&amp;C&amp;8&amp;"Arial,"FLORIDA POWER &amp;&amp; LIGHT COMPANY
&amp;8&amp;"Arial,"ECONOMY ENERGY PURCHASES
&amp;8&amp;"Arial,"INCLUDING LONG TERM PURCHASES&amp;R&amp;8&amp;"Arial,"SCHEDULE: A9</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6"/>
  <sheetViews>
    <sheetView showGridLines="0" showZeros="0" workbookViewId="0">
      <pane xSplit="2" ySplit="8" topLeftCell="C9" activePane="bottomRight" state="frozen"/>
      <selection activeCell="B3" sqref="B3"/>
      <selection pane="topRight" activeCell="B3" sqref="B3"/>
      <selection pane="bottomLeft" activeCell="B3" sqref="B3"/>
      <selection pane="bottomRight" activeCell="B2" sqref="B2"/>
    </sheetView>
  </sheetViews>
  <sheetFormatPr defaultRowHeight="14.4" x14ac:dyDescent="0.3"/>
  <cols>
    <col min="1" max="1" width="5.44140625" style="2" customWidth="1"/>
    <col min="2" max="2" width="35.109375" style="2" customWidth="1"/>
    <col min="3" max="13" width="11.6640625" style="2" customWidth="1"/>
    <col min="14" max="16384" width="8.88671875" style="2"/>
  </cols>
  <sheetData>
    <row r="1" spans="1:13" s="379" customFormat="1" x14ac:dyDescent="0.3">
      <c r="B1" s="379" t="s">
        <v>191</v>
      </c>
    </row>
    <row r="2" spans="1:13" s="379" customFormat="1" x14ac:dyDescent="0.3">
      <c r="B2" s="379" t="s">
        <v>187</v>
      </c>
    </row>
    <row r="3" spans="1:13" x14ac:dyDescent="0.3">
      <c r="A3" s="1"/>
      <c r="B3" s="1"/>
      <c r="C3" s="1"/>
      <c r="D3" s="1"/>
      <c r="E3" s="1"/>
      <c r="F3" s="1"/>
      <c r="G3" s="1"/>
      <c r="H3" s="1"/>
      <c r="I3" s="1"/>
      <c r="J3" s="1"/>
      <c r="K3" s="1"/>
      <c r="L3" s="1"/>
      <c r="M3" s="1"/>
    </row>
    <row r="4" spans="1:13" x14ac:dyDescent="0.3">
      <c r="F4" s="225" t="s">
        <v>53</v>
      </c>
    </row>
    <row r="5" spans="1:13" x14ac:dyDescent="0.3">
      <c r="A5" s="1"/>
      <c r="B5" s="1"/>
      <c r="C5" s="1"/>
      <c r="D5" s="1"/>
      <c r="E5" s="1"/>
      <c r="F5" s="1"/>
      <c r="G5" s="1"/>
      <c r="H5" s="1"/>
      <c r="I5" s="1"/>
      <c r="J5" s="1"/>
      <c r="K5" s="1"/>
      <c r="L5" s="1"/>
      <c r="M5" s="1"/>
    </row>
    <row r="6" spans="1:13" x14ac:dyDescent="0.3">
      <c r="B6" s="226" t="s">
        <v>44</v>
      </c>
      <c r="C6" s="226" t="s">
        <v>45</v>
      </c>
      <c r="D6" s="226" t="s">
        <v>46</v>
      </c>
      <c r="E6" s="226" t="s">
        <v>47</v>
      </c>
      <c r="F6" s="226" t="s">
        <v>48</v>
      </c>
      <c r="G6" s="226" t="s">
        <v>49</v>
      </c>
      <c r="H6" s="226" t="s">
        <v>50</v>
      </c>
      <c r="I6" s="226" t="s">
        <v>51</v>
      </c>
    </row>
    <row r="7" spans="1:13" x14ac:dyDescent="0.3">
      <c r="A7" s="1"/>
      <c r="B7" s="1"/>
      <c r="C7" s="1"/>
      <c r="D7" s="1"/>
      <c r="E7" s="1"/>
      <c r="F7" s="1"/>
      <c r="G7" s="1"/>
      <c r="H7" s="1"/>
      <c r="I7" s="1"/>
      <c r="J7" s="1"/>
      <c r="K7" s="1"/>
      <c r="L7" s="1"/>
      <c r="M7" s="1"/>
    </row>
    <row r="8" spans="1:13" ht="30.6" x14ac:dyDescent="0.3">
      <c r="A8" s="227" t="s">
        <v>0</v>
      </c>
      <c r="B8" s="227" t="s">
        <v>169</v>
      </c>
      <c r="C8" s="227" t="s">
        <v>118</v>
      </c>
      <c r="D8" s="227" t="s">
        <v>170</v>
      </c>
      <c r="E8" s="227" t="s">
        <v>184</v>
      </c>
      <c r="F8" s="227" t="s">
        <v>175</v>
      </c>
      <c r="G8" s="227" t="s">
        <v>185</v>
      </c>
      <c r="H8" s="227" t="s">
        <v>177</v>
      </c>
      <c r="I8" s="227" t="s">
        <v>178</v>
      </c>
    </row>
    <row r="9" spans="1:13" x14ac:dyDescent="0.3">
      <c r="A9" s="228" t="s">
        <v>3</v>
      </c>
      <c r="B9" s="229" t="s">
        <v>54</v>
      </c>
      <c r="C9" s="230"/>
      <c r="D9" s="231"/>
      <c r="E9" s="232"/>
      <c r="F9" s="233"/>
      <c r="G9" s="234"/>
      <c r="H9" s="233"/>
      <c r="I9" s="233"/>
    </row>
    <row r="10" spans="1:13" x14ac:dyDescent="0.3">
      <c r="A10" s="228" t="s">
        <v>4</v>
      </c>
      <c r="B10" s="235" t="s">
        <v>1</v>
      </c>
      <c r="C10" s="236">
        <v>0</v>
      </c>
      <c r="D10" s="237">
        <v>22787</v>
      </c>
      <c r="E10" s="238">
        <v>5.1321701847544663</v>
      </c>
      <c r="F10" s="233">
        <v>1169467.6200000001</v>
      </c>
      <c r="G10" s="239">
        <v>7.4657556062667325</v>
      </c>
      <c r="H10" s="233">
        <v>1701221.7300000002</v>
      </c>
      <c r="I10" s="233">
        <v>531754.1100000001</v>
      </c>
    </row>
    <row r="11" spans="1:13" x14ac:dyDescent="0.3">
      <c r="A11" s="228" t="s">
        <v>6</v>
      </c>
      <c r="B11" s="235" t="s">
        <v>56</v>
      </c>
      <c r="C11" s="236">
        <v>0</v>
      </c>
      <c r="D11" s="237">
        <v>10000</v>
      </c>
      <c r="E11" s="238">
        <v>5</v>
      </c>
      <c r="F11" s="233">
        <v>500000</v>
      </c>
      <c r="G11" s="239">
        <v>7.7840000000000007</v>
      </c>
      <c r="H11" s="233">
        <v>778400</v>
      </c>
      <c r="I11" s="233">
        <v>278400</v>
      </c>
    </row>
    <row r="12" spans="1:13" x14ac:dyDescent="0.3">
      <c r="A12" s="228" t="s">
        <v>7</v>
      </c>
      <c r="B12" s="235" t="s">
        <v>166</v>
      </c>
      <c r="C12" s="240">
        <v>0</v>
      </c>
      <c r="D12" s="241">
        <v>12787</v>
      </c>
      <c r="E12" s="242">
        <v>0.13217018475446629</v>
      </c>
      <c r="F12" s="243">
        <v>669467.62000000011</v>
      </c>
      <c r="G12" s="244">
        <v>-0.31824439373326818</v>
      </c>
      <c r="H12" s="243">
        <v>922821.73000000021</v>
      </c>
      <c r="I12" s="243">
        <v>253354.1100000001</v>
      </c>
    </row>
    <row r="13" spans="1:13" x14ac:dyDescent="0.3">
      <c r="A13" s="228" t="s">
        <v>8</v>
      </c>
      <c r="B13" s="235" t="s">
        <v>167</v>
      </c>
      <c r="C13" s="245">
        <v>0</v>
      </c>
      <c r="D13" s="246">
        <v>1.2786999999999999</v>
      </c>
      <c r="E13" s="247">
        <v>2.6434036950893258E-2</v>
      </c>
      <c r="F13" s="248">
        <v>1.3389352400000003</v>
      </c>
      <c r="G13" s="249">
        <v>-4.0884428794099197E-2</v>
      </c>
      <c r="H13" s="248">
        <v>1.1855366521068862</v>
      </c>
      <c r="I13" s="248">
        <v>0.91003631465517276</v>
      </c>
    </row>
    <row r="14" spans="1:13" x14ac:dyDescent="0.3">
      <c r="A14" s="228" t="s">
        <v>9</v>
      </c>
    </row>
    <row r="15" spans="1:13" x14ac:dyDescent="0.3">
      <c r="A15" s="228" t="s">
        <v>10</v>
      </c>
      <c r="B15" s="229" t="s">
        <v>171</v>
      </c>
      <c r="C15" s="230"/>
      <c r="D15" s="231"/>
      <c r="E15" s="232"/>
      <c r="F15" s="233"/>
      <c r="G15" s="234"/>
      <c r="H15" s="233"/>
      <c r="I15" s="233"/>
    </row>
    <row r="16" spans="1:13" x14ac:dyDescent="0.3">
      <c r="A16" s="228" t="s">
        <v>11</v>
      </c>
      <c r="B16" s="235" t="s">
        <v>1</v>
      </c>
      <c r="C16" s="236">
        <v>0</v>
      </c>
      <c r="D16" s="237">
        <v>74320</v>
      </c>
      <c r="E16" s="238">
        <v>4.7972535522066746</v>
      </c>
      <c r="F16" s="233">
        <v>3565318.8400000003</v>
      </c>
      <c r="G16" s="239">
        <v>6.9536393837459647</v>
      </c>
      <c r="H16" s="233">
        <v>5167944.790000001</v>
      </c>
      <c r="I16" s="233">
        <v>1602625.9500000007</v>
      </c>
    </row>
    <row r="17" spans="1:9" x14ac:dyDescent="0.3">
      <c r="A17" s="228" t="s">
        <v>12</v>
      </c>
      <c r="B17" s="235" t="s">
        <v>56</v>
      </c>
      <c r="C17" s="236">
        <v>0</v>
      </c>
      <c r="D17" s="237">
        <v>61533</v>
      </c>
      <c r="E17" s="238">
        <v>4.706175905611623</v>
      </c>
      <c r="F17" s="233">
        <v>2895851.22</v>
      </c>
      <c r="G17" s="239">
        <v>6.8989372531812201</v>
      </c>
      <c r="H17" s="233">
        <v>4245123.0599999996</v>
      </c>
      <c r="I17" s="233">
        <v>1349271.8399999994</v>
      </c>
    </row>
    <row r="18" spans="1:9" x14ac:dyDescent="0.3">
      <c r="A18" s="228" t="s">
        <v>13</v>
      </c>
      <c r="B18" s="235" t="s">
        <v>166</v>
      </c>
      <c r="C18" s="240">
        <v>0</v>
      </c>
      <c r="D18" s="241">
        <v>12787</v>
      </c>
      <c r="E18" s="242">
        <v>9.1077646595051576E-2</v>
      </c>
      <c r="F18" s="243">
        <v>669467.62000000011</v>
      </c>
      <c r="G18" s="244">
        <v>5.47021305647446E-2</v>
      </c>
      <c r="H18" s="243">
        <v>922821.73000000138</v>
      </c>
      <c r="I18" s="243">
        <v>253354.11000000127</v>
      </c>
    </row>
    <row r="19" spans="1:9" x14ac:dyDescent="0.3">
      <c r="A19" s="228" t="s">
        <v>14</v>
      </c>
      <c r="B19" s="235" t="s">
        <v>167</v>
      </c>
      <c r="C19" s="245">
        <v>0</v>
      </c>
      <c r="D19" s="246">
        <v>0.20780719288836885</v>
      </c>
      <c r="E19" s="247">
        <v>1.9352792675354738E-2</v>
      </c>
      <c r="F19" s="248">
        <v>0.23118163508413947</v>
      </c>
      <c r="G19" s="249">
        <v>7.9290662543017761E-3</v>
      </c>
      <c r="H19" s="248">
        <v>0.21738397614320312</v>
      </c>
      <c r="I19" s="248">
        <v>0.18777099061075889</v>
      </c>
    </row>
    <row r="20" spans="1:9" x14ac:dyDescent="0.3">
      <c r="A20" s="228" t="s">
        <v>15</v>
      </c>
    </row>
    <row r="21" spans="1:9" x14ac:dyDescent="0.3">
      <c r="A21" s="228" t="s">
        <v>16</v>
      </c>
    </row>
    <row r="22" spans="1:9" x14ac:dyDescent="0.3">
      <c r="A22" s="228" t="s">
        <v>17</v>
      </c>
    </row>
    <row r="23" spans="1:9" x14ac:dyDescent="0.3">
      <c r="A23" s="228" t="s">
        <v>18</v>
      </c>
    </row>
    <row r="24" spans="1:9" x14ac:dyDescent="0.3">
      <c r="A24" s="228" t="s">
        <v>19</v>
      </c>
    </row>
    <row r="25" spans="1:9" x14ac:dyDescent="0.3">
      <c r="A25" s="228" t="s">
        <v>20</v>
      </c>
    </row>
    <row r="26" spans="1:9" x14ac:dyDescent="0.3">
      <c r="A26" s="228" t="s">
        <v>21</v>
      </c>
    </row>
    <row r="27" spans="1:9" x14ac:dyDescent="0.3">
      <c r="A27" s="228" t="s">
        <v>22</v>
      </c>
    </row>
    <row r="28" spans="1:9" x14ac:dyDescent="0.3">
      <c r="A28" s="228" t="s">
        <v>23</v>
      </c>
    </row>
    <row r="29" spans="1:9" x14ac:dyDescent="0.3">
      <c r="A29" s="228" t="s">
        <v>24</v>
      </c>
    </row>
    <row r="30" spans="1:9" x14ac:dyDescent="0.3">
      <c r="A30" s="228" t="s">
        <v>25</v>
      </c>
    </row>
    <row r="31" spans="1:9" x14ac:dyDescent="0.3">
      <c r="A31" s="228" t="s">
        <v>26</v>
      </c>
    </row>
    <row r="32" spans="1:9" x14ac:dyDescent="0.3">
      <c r="A32" s="228" t="s">
        <v>27</v>
      </c>
    </row>
    <row r="33" spans="1:13" x14ac:dyDescent="0.3">
      <c r="A33" s="228" t="s">
        <v>28</v>
      </c>
    </row>
    <row r="34" spans="1:13" x14ac:dyDescent="0.3">
      <c r="A34" s="228" t="s">
        <v>29</v>
      </c>
    </row>
    <row r="35" spans="1:13" x14ac:dyDescent="0.3">
      <c r="A35" s="228" t="s">
        <v>30</v>
      </c>
    </row>
    <row r="36" spans="1:13" x14ac:dyDescent="0.3">
      <c r="A36" s="228" t="s">
        <v>31</v>
      </c>
    </row>
    <row r="37" spans="1:13" x14ac:dyDescent="0.3">
      <c r="A37" s="228" t="s">
        <v>32</v>
      </c>
    </row>
    <row r="38" spans="1:13" x14ac:dyDescent="0.3">
      <c r="A38" s="228" t="s">
        <v>33</v>
      </c>
    </row>
    <row r="39" spans="1:13" x14ac:dyDescent="0.3">
      <c r="A39" s="228" t="s">
        <v>34</v>
      </c>
    </row>
    <row r="40" spans="1:13" x14ac:dyDescent="0.3">
      <c r="A40" s="228" t="s">
        <v>35</v>
      </c>
    </row>
    <row r="41" spans="1:13" x14ac:dyDescent="0.3">
      <c r="A41" s="228" t="s">
        <v>36</v>
      </c>
    </row>
    <row r="42" spans="1:13" x14ac:dyDescent="0.3">
      <c r="A42" s="228" t="s">
        <v>37</v>
      </c>
    </row>
    <row r="43" spans="1:13" x14ac:dyDescent="0.3">
      <c r="A43" s="228" t="s">
        <v>38</v>
      </c>
    </row>
    <row r="44" spans="1:13" x14ac:dyDescent="0.3">
      <c r="A44" s="228" t="s">
        <v>40</v>
      </c>
    </row>
    <row r="45" spans="1:13" x14ac:dyDescent="0.3">
      <c r="A45" s="228" t="s">
        <v>41</v>
      </c>
    </row>
    <row r="46" spans="1:13" x14ac:dyDescent="0.3">
      <c r="A46" s="1"/>
      <c r="B46" s="1"/>
      <c r="C46" s="1"/>
      <c r="D46" s="1"/>
      <c r="E46" s="1"/>
      <c r="F46" s="1"/>
      <c r="G46" s="1"/>
      <c r="H46" s="1"/>
      <c r="I46" s="1"/>
      <c r="J46" s="1"/>
      <c r="K46" s="1"/>
      <c r="L46" s="1"/>
      <c r="M46" s="1"/>
    </row>
  </sheetData>
  <pageMargins left="0.5" right="0.5" top="1" bottom="0.5" header="0.75" footer="0.5"/>
  <pageSetup scale="75" orientation="landscape"/>
  <headerFooter>
    <oddHeader>&amp;C&amp;8&amp;"Arial,"FLORIDA POWER &amp;&amp; LIGHT COMPANY
&amp;8&amp;"Arial,"ECONOMY ENERGY PURCHASES
&amp;8&amp;"Arial,"INCLUDING LONG TERM PURCHASES&amp;R&amp;8&amp;"Arial,"SCHEDULE: A9</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890FA0594C894CA5FB442BF9B9E8C0" ma:contentTypeVersion="" ma:contentTypeDescription="Create a new document." ma:contentTypeScope="" ma:versionID="4dccd53ca2c6167a9242119e3cbc4134">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7F4860-7B18-498F-9BC3-9DF55ABBC5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BC7290-BED8-4BCF-B77B-B02884587D9C}">
  <ds:schemaRefs>
    <ds:schemaRef ds:uri="http://schemas.microsoft.com/office/2006/metadata/properties"/>
    <ds:schemaRef ds:uri="http://schemas.microsoft.com/office/infopath/2007/PartnerControls"/>
    <ds:schemaRef ds:uri="c85253b9-0a55-49a1-98ad-b5b6252d7079"/>
  </ds:schemaRefs>
</ds:datastoreItem>
</file>

<file path=customXml/itemProps3.xml><?xml version="1.0" encoding="utf-8"?>
<ds:datastoreItem xmlns:ds="http://schemas.openxmlformats.org/officeDocument/2006/customXml" ds:itemID="{1EEE5D2B-C7D9-442D-8D36-B6E135D4DA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A2 Schedule</vt:lpstr>
      <vt:lpstr>A6 Schedule</vt:lpstr>
      <vt:lpstr>A6.1 Schedule</vt:lpstr>
      <vt:lpstr>A9 Schedule</vt:lpstr>
      <vt:lpstr>A9.1 Schedule</vt:lpstr>
      <vt:lpstr>'A2 Schedule'!Print_Titles</vt:lpstr>
      <vt:lpstr>'A6 Schedule'!Print_Titles</vt:lpstr>
      <vt:lpstr>'A6.1 Schedule'!Print_Titles</vt:lpstr>
      <vt:lpstr>'A9 Schedule'!Print_Titles</vt:lpstr>
      <vt:lpstr>'A9.1 Schedule'!Print_Titles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2016-05-23T17:59:24Z</dcterms:created>
  <dcterms:modified xsi:type="dcterms:W3CDTF">2016-05-28T14:38:29Z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0x010100A6890FA0594C894CA5FB442BF9B9E8C0</vt:lpwstr>
  </property>
</Properties>
</file>