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 activeTab="2"/>
  </bookViews>
  <sheets>
    <sheet name="Total Storm Reserve Detail" sheetId="1" r:id="rId1"/>
    <sheet name="Sheet1" sheetId="2" r:id="rId2"/>
    <sheet name="O&amp;M Expense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[1]FTI!#REF!</definedName>
    <definedName name="\a">[1]FTI!#REF!</definedName>
    <definedName name="\B">#REF!</definedName>
    <definedName name="\c" localSheetId="0">[2]ISFPLSUB!#REF!</definedName>
    <definedName name="\c">[2]ISFPLSUB!#REF!</definedName>
    <definedName name="\d" localSheetId="0">[2]ISFPLSUB!#REF!</definedName>
    <definedName name="\d">[2]ISFPLSUB!#REF!</definedName>
    <definedName name="\K">#REF!</definedName>
    <definedName name="\l" localSheetId="0">[2]ISFPLSUB!#REF!</definedName>
    <definedName name="\l">[2]ISFPLSUB!#REF!</definedName>
    <definedName name="\p">#N/A</definedName>
    <definedName name="\W">#REF!</definedName>
    <definedName name="\y" localSheetId="0">[2]JVTAX.XLS!#REF!</definedName>
    <definedName name="\y">[2]JVTAX.XLS!#REF!</definedName>
    <definedName name="_12MOS" localSheetId="0">[2]ISFPLSUB!#REF!</definedName>
    <definedName name="_12MOS">[2]ISFPLSUB!#REF!</definedName>
    <definedName name="_12MOSA" localSheetId="0">[2]ISFPLSUB!#REF!</definedName>
    <definedName name="_12MOSA">[2]ISFPLSUB!#REF!</definedName>
    <definedName name="_1990" localSheetId="0">[1]SITRP!#REF!</definedName>
    <definedName name="_1990">[1]SITRP!#REF!</definedName>
    <definedName name="_1990C" localSheetId="0">[1]SITRP!#REF!</definedName>
    <definedName name="_1990C">[1]SITRP!#REF!</definedName>
    <definedName name="_1991" localSheetId="0">[1]SITRP!#REF!</definedName>
    <definedName name="_1991">[1]SITRP!#REF!</definedName>
    <definedName name="_1991C" localSheetId="0">[1]SITRP!#REF!</definedName>
    <definedName name="_1991C">[1]SITRP!#REF!</definedName>
    <definedName name="_DOC1">#REF!</definedName>
    <definedName name="_DOC2">#REF!</definedName>
    <definedName name="_ESY12" localSheetId="0">[2]ISFPLSUB!#REF!</definedName>
    <definedName name="_ESY12">[2]ISFPLSUB!#REF!</definedName>
    <definedName name="_INP5" localSheetId="0">[1]SITRP!#REF!</definedName>
    <definedName name="_INP5">[1]SITRP!#REF!</definedName>
    <definedName name="_PG1">#N/A</definedName>
    <definedName name="_PG2">#N/A</definedName>
    <definedName name="_PG3">#N/A</definedName>
    <definedName name="_sap2" hidden="1">5</definedName>
    <definedName name="_SCH1">#REF!</definedName>
    <definedName name="_SCH2">#REF!</definedName>
    <definedName name="A8_">#REF!</definedName>
    <definedName name="ANNUAL" localSheetId="0">[2]ISFPLSUB!#REF!</definedName>
    <definedName name="ANNUAL">[2]ISFPLSUB!#REF!</definedName>
    <definedName name="BONNIE">#N/A</definedName>
    <definedName name="BRCList">[3]BRCList!$A$2:$A$37</definedName>
    <definedName name="BusinessUnit">#REF!</definedName>
    <definedName name="BusinessUnits">'[4]Valid Data'!$A$4:$A$21</definedName>
    <definedName name="CMCY" localSheetId="0">[2]ISFPLSUB!#REF!</definedName>
    <definedName name="CMCY">[2]ISFPLSUB!#REF!</definedName>
    <definedName name="COLUMN1" localSheetId="0">'[5]FPSC TU'!#REF!</definedName>
    <definedName name="COLUMN1">'[5]FPSC TU'!#REF!</definedName>
    <definedName name="COLUMN2" localSheetId="0">'[5]FPSC TU'!#REF!</definedName>
    <definedName name="COLUMN2">'[5]FPSC TU'!#REF!</definedName>
    <definedName name="COLUMN3" localSheetId="0">'[5]FPSC TU'!#REF!</definedName>
    <definedName name="COLUMN3">'[5]FPSC TU'!#REF!</definedName>
    <definedName name="COLUMN4" localSheetId="0">'[5]FPSC TU'!#REF!</definedName>
    <definedName name="COLUMN4">'[5]FPSC TU'!#REF!</definedName>
    <definedName name="COLUMN5" localSheetId="0">'[5]FPSC TU'!#REF!</definedName>
    <definedName name="COLUMN5">'[5]FPSC TU'!#REF!</definedName>
    <definedName name="COLUMN6" localSheetId="0">'[5]FPSC TU'!#REF!</definedName>
    <definedName name="COLUMN6">'[5]FPSC TU'!#REF!</definedName>
    <definedName name="COLUMN7" localSheetId="0">'[5]FPSC TU'!#REF!</definedName>
    <definedName name="COLUMN7">'[5]FPSC TU'!#REF!</definedName>
    <definedName name="COLUMN8" localSheetId="0">'[5]FPSC TU'!#REF!</definedName>
    <definedName name="COLUMN8">'[5]FPSC TU'!#REF!</definedName>
    <definedName name="COLUMN9" localSheetId="0">'[5]FPSC TU'!#REF!</definedName>
    <definedName name="COLUMN9">'[5]FPSC TU'!#REF!</definedName>
    <definedName name="COMPTAX" localSheetId="0">[1]FTI!#REF!</definedName>
    <definedName name="COMPTAX">[1]FTI!#REF!</definedName>
    <definedName name="CRIT5" localSheetId="0">[1]SITRP!#REF!</definedName>
    <definedName name="CRIT5">[1]SITRP!#REF!</definedName>
    <definedName name="Criteria_MI" localSheetId="0">[1]SITRP!#REF!</definedName>
    <definedName name="Criteria_MI">[1]SITRP!#REF!</definedName>
    <definedName name="DATE1" localSheetId="0">'[5]FPSC TU'!#REF!</definedName>
    <definedName name="DATE1">'[5]FPSC TU'!#REF!</definedName>
    <definedName name="Ddd">#REF!,#REF!,#REF!</definedName>
    <definedName name="DF_GRID_1">#REF!</definedName>
    <definedName name="DOC1A">#REF!</definedName>
    <definedName name="E">#REF!</definedName>
    <definedName name="EAC">'[4]Valid Data'!$A$40:$A$47</definedName>
    <definedName name="EACs">'[4]Valid Data'!$A$40:$B$47</definedName>
    <definedName name="estinv">#REF!</definedName>
    <definedName name="ESYA" localSheetId="0">[2]ISFPLSUB!#REF!</definedName>
    <definedName name="ESYA">[2]ISFPLSUB!#REF!</definedName>
    <definedName name="ESYTD" localSheetId="0">[2]ISFPLSUB!#REF!</definedName>
    <definedName name="ESYTD">[2]ISFPLSUB!#REF!</definedName>
    <definedName name="ESYY" localSheetId="0">[2]ISFPLSUB!#REF!</definedName>
    <definedName name="ESYY">[2]ISFPLSUB!#REF!</definedName>
    <definedName name="_xlnm.Extract" localSheetId="0">[1]SITRP!#REF!</definedName>
    <definedName name="_xlnm.Extract">[1]SITRP!#REF!</definedName>
    <definedName name="Extract_MI" localSheetId="0">[1]SITRP!#REF!</definedName>
    <definedName name="Extract_MI">[1]SITRP!#REF!</definedName>
    <definedName name="FERC">#REF!</definedName>
    <definedName name="FERCTAX">#REF!</definedName>
    <definedName name="FPSC">#REF!</definedName>
    <definedName name="FPSCTAX">#REF!</definedName>
    <definedName name="GenericLocations">#REF!</definedName>
    <definedName name="GUY" localSheetId="0">[1]SITRP!#REF!</definedName>
    <definedName name="GUY">[1]SITRP!#REF!</definedName>
    <definedName name="HISTORY" localSheetId="0">[2]ISFPLSUB!#REF!</definedName>
    <definedName name="HISTORY">[2]ISFPLSUB!#REF!</definedName>
    <definedName name="INCSTA" localSheetId="0">[1]A194!#REF!</definedName>
    <definedName name="INCSTA">[1]A194!#REF!</definedName>
    <definedName name="INPUT5" localSheetId="0">[1]SITRP!#REF!</definedName>
    <definedName name="INPUT5">[1]SITRP!#REF!</definedName>
    <definedName name="IOTypes">[6]Sheet2!$I$2:$I$40</definedName>
    <definedName name="LRIC12" localSheetId="0">[2]ISFPLSUB!#REF!</definedName>
    <definedName name="LRIC12">[2]ISFPLSUB!#REF!</definedName>
    <definedName name="LRICA" localSheetId="0">[2]ISFPLSUB!#REF!</definedName>
    <definedName name="LRICA">[2]ISFPLSUB!#REF!</definedName>
    <definedName name="LRICY" localSheetId="0">[2]ISFPLSUB!#REF!</definedName>
    <definedName name="LRICY">[2]ISFPLSUB!#REF!</definedName>
    <definedName name="LRICYTD" localSheetId="0">[2]ISFPLSUB!#REF!</definedName>
    <definedName name="LRICYTD">[2]ISFPLSUB!#REF!</definedName>
    <definedName name="MACROS" localSheetId="0">'[1]Storm Fund Earn Gross Up'!#REF!</definedName>
    <definedName name="MACROS">'[1]Storm Fund Earn Gross Up'!#REF!</definedName>
    <definedName name="MONTH" localSheetId="0">[2]ISFPLSUB!#REF!</definedName>
    <definedName name="MONTH">[2]ISFPLSUB!#REF!</definedName>
    <definedName name="MONTHS">#N/A</definedName>
    <definedName name="newacct">[6]Sheet2!$K$2:$K$4</definedName>
    <definedName name="newbrclist">[7]BRCList!$A$2:$A$37</definedName>
    <definedName name="OBO" localSheetId="0">[1]A194!#REF!</definedName>
    <definedName name="OBO">[1]A194!#REF!</definedName>
    <definedName name="OBODEFTX" localSheetId="0">'[8]0394OBF.XLS'!#REF!</definedName>
    <definedName name="OBODEFTX">'[8]0394OBF.XLS'!#REF!</definedName>
    <definedName name="OTHINC" localSheetId="0">[1]A194!#REF!</definedName>
    <definedName name="OTHINC">[1]A194!#REF!</definedName>
    <definedName name="OUTPUT5" localSheetId="0">[1]SITRP!#REF!</definedName>
    <definedName name="OUTPUT5">[1]SITRP!#REF!</definedName>
    <definedName name="PAGE1" localSheetId="0">[1]FTI!#REF!</definedName>
    <definedName name="PAGE1">[1]FTI!#REF!</definedName>
    <definedName name="PAGE2" localSheetId="0">[1]FTI!#REF!</definedName>
    <definedName name="PAGE2">[1]FTI!#REF!</definedName>
    <definedName name="PAGE21" localSheetId="0">'[1]Storm Fund Earn Gross Up'!#REF!</definedName>
    <definedName name="PAGE21">'[1]Storm Fund Earn Gross Up'!#REF!</definedName>
    <definedName name="PAGE3" localSheetId="0">[2]ISFPLSUB!#REF!</definedName>
    <definedName name="PAGE3">[2]ISFPLSUB!#REF!</definedName>
    <definedName name="PC">[6]Sheet2!$G$2:$G$8</definedName>
    <definedName name="PERIOD" localSheetId="0">#REF!</definedName>
    <definedName name="PERIOD">#REF!</definedName>
    <definedName name="Periods">'[4]Valid Data'!$A$25:$A$36</definedName>
    <definedName name="PRINT" localSheetId="0">[1]FTI!#REF!</definedName>
    <definedName name="PRINT">[1]FTI!#REF!</definedName>
    <definedName name="_xlnm.Print_Area" localSheetId="0">'Total Storm Reserve Detail'!$A$1:$BY$59</definedName>
    <definedName name="_xlnm.Print_Titles" localSheetId="0">'Total Storm Reserve Detail'!$1:$7</definedName>
    <definedName name="PRIOR" localSheetId="0">[2]JVTAX.XLS!#REF!</definedName>
    <definedName name="PRIOR">[2]JVTAX.XLS!#REF!</definedName>
    <definedName name="PURCHASE">#REF!</definedName>
    <definedName name="PURE" localSheetId="0">[1]SITRP!#REF!</definedName>
    <definedName name="PURE">[1]SITRP!#REF!</definedName>
    <definedName name="PUREC" localSheetId="0">[1]SITRP!#REF!</definedName>
    <definedName name="PUREC">[1]SITRP!#REF!</definedName>
    <definedName name="qryCloneEstimatedetails">#REF!</definedName>
    <definedName name="RepAllFormat">#REF!</definedName>
    <definedName name="RepAllHead">#REF!</definedName>
    <definedName name="RepDataFormat">#REF!</definedName>
    <definedName name="RepDataMoney1">'[9]Standard Reports'!#REF!</definedName>
    <definedName name="RepDataMoney2">'[9]Standard Reports'!#REF!</definedName>
    <definedName name="RepDataMoney3">'[9]Standard Reports'!#REF!</definedName>
    <definedName name="RepDataMoney4">'[9]Standard Reports'!#REF!</definedName>
    <definedName name="RepDataPercent1">'[9]Standard Reports'!#REF!</definedName>
    <definedName name="RepDataPercent2">'[9]Standard Reports'!#REF!</definedName>
    <definedName name="RepDataPercent3">'[9]Standard Reports'!#REF!</definedName>
    <definedName name="RepDelete">'[9]Standard Reports'!#REF!</definedName>
    <definedName name="RepPercent">#REF!</definedName>
    <definedName name="REVENUERPT" localSheetId="0">'[5]FPSC TU'!#REF!</definedName>
    <definedName name="REVENUERPT">'[5]FPSC TU'!#REF!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mest">#REF!</definedName>
    <definedName name="s">#REF!</definedName>
    <definedName name="SALES">#REF!</definedName>
    <definedName name="SAPBEXhrIndnt" hidden="1">1</definedName>
    <definedName name="SAPBEXrevision" hidden="1">4</definedName>
    <definedName name="SAPBEXsysID" hidden="1">"GP1"</definedName>
    <definedName name="SAPBEXwbID" hidden="1">"3IXTTS2JVY2BH41T3S3EQTA0M"</definedName>
    <definedName name="SAPsysID" hidden="1">"708C5W7SBKP804JT78WJ0JNKI"</definedName>
    <definedName name="SAPwbID" hidden="1">"ARS"</definedName>
    <definedName name="SCH">#REF!</definedName>
    <definedName name="StormName">'[4]Restoration Costs Internal Orde'!#REF!</definedName>
    <definedName name="StormNames">'[4]Restoration Costs Internal Orde'!#REF!</definedName>
    <definedName name="StormsNames">'[4]Restoration Costs Internal Orde'!#REF!</definedName>
    <definedName name="T" localSheetId="0">'[5]NFE 518 (FEB)'!#REF!</definedName>
    <definedName name="T">'[5]NFE 518 (FEB)'!#REF!</definedName>
    <definedName name="TEN">#REF!</definedName>
    <definedName name="Test1">'[10]Src+EAC Category'!#REF!</definedName>
    <definedName name="Ttt">#REF!,#REF!,#REF!</definedName>
    <definedName name="TWO">#REF!</definedName>
    <definedName name="WKSH">#REF!</definedName>
    <definedName name="WOAccts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 localSheetId="0">[2]ISFPLSUB!#REF!</definedName>
    <definedName name="YEAR">[2]ISFPLSUB!#REF!</definedName>
    <definedName name="YTDA" localSheetId="0">[2]ISFPLSUB!#REF!</definedName>
    <definedName name="YTDA">[2]ISFPLSUB!#REF!</definedName>
    <definedName name="Yyyy">#REF!,#REF!,#REF!,#REF!</definedName>
  </definedNames>
  <calcPr calcId="145621"/>
</workbook>
</file>

<file path=xl/calcChain.xml><?xml version="1.0" encoding="utf-8"?>
<calcChain xmlns="http://schemas.openxmlformats.org/spreadsheetml/2006/main">
  <c r="BV38" i="1" l="1"/>
  <c r="BT38" i="1"/>
  <c r="BR38" i="1"/>
  <c r="BX14" i="1"/>
  <c r="BF38" i="1"/>
  <c r="BD38" i="1"/>
  <c r="BB38" i="1"/>
  <c r="BH14" i="1"/>
  <c r="AP38" i="1"/>
  <c r="AN38" i="1"/>
  <c r="AL38" i="1"/>
  <c r="AR14" i="1"/>
  <c r="Z38" i="1"/>
  <c r="X38" i="1"/>
  <c r="V38" i="1"/>
  <c r="AB14" i="1"/>
  <c r="L14" i="1"/>
  <c r="J38" i="1"/>
  <c r="H38" i="1"/>
  <c r="F38" i="1"/>
  <c r="BH36" i="1" l="1"/>
  <c r="BH35" i="1"/>
  <c r="AR36" i="1"/>
  <c r="AR35" i="1"/>
  <c r="AB36" i="1"/>
  <c r="AB35" i="1"/>
  <c r="L36" i="1"/>
  <c r="L35" i="1"/>
  <c r="BX32" i="1"/>
  <c r="BX31" i="1"/>
  <c r="BX30" i="1"/>
  <c r="BX29" i="1"/>
  <c r="BX28" i="1"/>
  <c r="BX27" i="1"/>
  <c r="BX26" i="1"/>
  <c r="BX25" i="1"/>
  <c r="BX24" i="1"/>
  <c r="BX23" i="1"/>
  <c r="BX22" i="1"/>
  <c r="BX21" i="1"/>
  <c r="BX33" i="1" s="1"/>
  <c r="BV33" i="1"/>
  <c r="BT33" i="1"/>
  <c r="BR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33" i="1" s="1"/>
  <c r="BF33" i="1"/>
  <c r="BD33" i="1"/>
  <c r="BB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33" i="1" s="1"/>
  <c r="AP33" i="1"/>
  <c r="AN33" i="1"/>
  <c r="AL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33" i="1" s="1"/>
  <c r="Z33" i="1"/>
  <c r="V33" i="1"/>
  <c r="L32" i="1"/>
  <c r="L31" i="1"/>
  <c r="L30" i="1"/>
  <c r="L29" i="1"/>
  <c r="L28" i="1"/>
  <c r="L27" i="1"/>
  <c r="L26" i="1"/>
  <c r="L25" i="1"/>
  <c r="L24" i="1"/>
  <c r="L23" i="1"/>
  <c r="L22" i="1"/>
  <c r="L21" i="1"/>
  <c r="L33" i="1" s="1"/>
  <c r="J33" i="1"/>
  <c r="H33" i="1"/>
  <c r="F33" i="1"/>
  <c r="BX18" i="1"/>
  <c r="BH18" i="1"/>
  <c r="AR18" i="1"/>
  <c r="AB18" i="1"/>
  <c r="L18" i="1"/>
  <c r="BX16" i="1"/>
  <c r="BH16" i="1"/>
  <c r="AR16" i="1"/>
  <c r="AB16" i="1"/>
  <c r="L16" i="1"/>
  <c r="L38" i="1" l="1"/>
  <c r="AB38" i="1" s="1"/>
  <c r="AR38" i="1" s="1"/>
  <c r="BH38" i="1" s="1"/>
  <c r="BX38" i="1" s="1"/>
</calcChain>
</file>

<file path=xl/sharedStrings.xml><?xml version="1.0" encoding="utf-8"?>
<sst xmlns="http://schemas.openxmlformats.org/spreadsheetml/2006/main" count="400" uniqueCount="114">
  <si>
    <t>Account</t>
  </si>
  <si>
    <t>228.100</t>
  </si>
  <si>
    <t>228.101</t>
  </si>
  <si>
    <t>228.106</t>
  </si>
  <si>
    <t>Retail</t>
  </si>
  <si>
    <t>FAS 115</t>
  </si>
  <si>
    <t>Non-Retail</t>
  </si>
  <si>
    <t>Storm Reserve</t>
  </si>
  <si>
    <t>Mark-to-Market</t>
  </si>
  <si>
    <t>Total</t>
  </si>
  <si>
    <t>(1)</t>
  </si>
  <si>
    <t>(2)</t>
  </si>
  <si>
    <t>(3)</t>
  </si>
  <si>
    <t>Proceeds from Securitization Bond Issuance - Pre-tax (4)</t>
  </si>
  <si>
    <t>Admin &amp; Service Fees Recovered due to Securitization (5)</t>
  </si>
  <si>
    <t>Storm Costs:</t>
  </si>
  <si>
    <t>2004 Storm Costs (6)</t>
  </si>
  <si>
    <t xml:space="preserve">2005 Storm Costs </t>
  </si>
  <si>
    <t xml:space="preserve">2006 Storm Costs </t>
  </si>
  <si>
    <t xml:space="preserve">2007 Storm Costs </t>
  </si>
  <si>
    <t>2008 Storm Costs (7)</t>
  </si>
  <si>
    <t>2009 Storm Costs (8)</t>
  </si>
  <si>
    <t>2010 Storm Costs (8)</t>
  </si>
  <si>
    <t>2011 Storm Costs (9)</t>
  </si>
  <si>
    <t>2012 Storm Costs (10)</t>
  </si>
  <si>
    <t>2013 Storm Costs (11)</t>
  </si>
  <si>
    <t>Retail Storm Fund Earnings</t>
  </si>
  <si>
    <t>Mark-to-market adjustment in accordance with FAS 115 (2)</t>
  </si>
  <si>
    <t>Balances as of December 31, 2014</t>
  </si>
  <si>
    <t>Notes:</t>
  </si>
  <si>
    <t>(1) Represents activity in storm reserve associated with retail jurisdictional customers.</t>
  </si>
  <si>
    <t>(2) Represents mark-to-market adjustment in accordance with  Accounting Standards Codification 320-10 (FAS 115).</t>
  </si>
  <si>
    <t>(4) Issuance authorized by FPSC in Order No. 06-0464-FOF-EI to recover unrecovered 2004 and 2005 storm costs, and to replenish</t>
  </si>
  <si>
    <t xml:space="preserve">     the storm reserve to cover future storm damages associated with retail customers.</t>
  </si>
  <si>
    <t xml:space="preserve">(5) Admin and service fees remitted to FPL per servicing agreement and required to be added to the storm fund pursuant to FPSC order </t>
  </si>
  <si>
    <t xml:space="preserve">      noted in Note (4) above. Amounts are collected from retail customers through the Storm Bond Repayment Charge.</t>
  </si>
  <si>
    <t>(6) Change in balance represents recoveries credited to the 2004 reserve (prior to securitization).</t>
  </si>
  <si>
    <t xml:space="preserve">(7) Includes amounts for Tropical Storm Fay previously communicated to the Commission.  </t>
  </si>
  <si>
    <t>(8) No deferrable events happened during 2009,2010 &amp; 2014.</t>
  </si>
  <si>
    <t>(11) Includes amounts for Hurricane Irene</t>
  </si>
  <si>
    <t>2014 Storm Costs (8)</t>
  </si>
  <si>
    <t xml:space="preserve">(3) Represents storm damages allocated to non-retail operations. </t>
  </si>
  <si>
    <t>Balances as of December 31, 2012</t>
  </si>
  <si>
    <t>Balances as of December 31, 2013</t>
  </si>
  <si>
    <t>Balances as of December 31, 2011</t>
  </si>
  <si>
    <t>Balances as of December 31, 2015</t>
  </si>
  <si>
    <t>(9) Includes amounts for Hurricane Irene which made landfall in August 2011. FPL restored services within 2 days.</t>
  </si>
  <si>
    <t>(10) Includes</t>
  </si>
  <si>
    <t>(12) Includes</t>
  </si>
  <si>
    <t>Includes amounts for Tropical Storm Erika in August 2015. All costs asociated to this storm are for storm preparation.</t>
  </si>
  <si>
    <t>Includes amounts for Tropical Storm Beryl which made landfall in May 2012. FPL restored services within 4 days.</t>
  </si>
  <si>
    <t>Includes amounts for Tropical Storm Debby which made landfall in June 2012. FPL restored services within 4 days.</t>
  </si>
  <si>
    <t>Includes amounts for Tropical Storm Isaac which made landfall in August 2012. FPL restored services within 4 days.</t>
  </si>
  <si>
    <t>Includes amounts for Tropical Storm Sandy which made landfall in October 2012. FPL restored services within 3 days.</t>
  </si>
  <si>
    <t>Includes amounts for Tropical Storm Andrea which made landfall in June 2013. FPL restored services within 2 days.</t>
  </si>
  <si>
    <t>(13) Represents pre-tax earnings reinvested in the Storm Fund.</t>
  </si>
  <si>
    <t xml:space="preserve"> (13)</t>
  </si>
  <si>
    <t>2015 Storm Costs (12)</t>
  </si>
  <si>
    <t>Yearly Storm Costs</t>
  </si>
  <si>
    <t>Beginning Balance as of 1/1/2011</t>
  </si>
  <si>
    <t>Beginning Balance as of 1/1/2012</t>
  </si>
  <si>
    <t>Beginning Balance as of 1/1/2013</t>
  </si>
  <si>
    <t>Beginning Balance as of 1/1/2014</t>
  </si>
  <si>
    <t>Beginning Balance as of 1/1/2015</t>
  </si>
  <si>
    <t>Florida Power &amp; Light Company</t>
  </si>
  <si>
    <t>Docket No. 160021-EI</t>
  </si>
  <si>
    <t>OPC's First Set of Interrogatories</t>
  </si>
  <si>
    <t>Interrogatory No. 11</t>
  </si>
  <si>
    <t>Attachment No. 1</t>
  </si>
  <si>
    <t>Page 4 of 5</t>
  </si>
  <si>
    <t>Page 5 of 5</t>
  </si>
  <si>
    <t>Page 3 of 5</t>
  </si>
  <si>
    <t>Page 2 of 5</t>
  </si>
  <si>
    <t>Page 1 of 5</t>
  </si>
  <si>
    <t>Grand Total</t>
  </si>
  <si>
    <t>Erika Total</t>
  </si>
  <si>
    <t xml:space="preserve"> FPL Unfunded Benefits Cost</t>
  </si>
  <si>
    <t xml:space="preserve"> FPL Unfunded Service Cost</t>
  </si>
  <si>
    <t xml:space="preserve"> FPL Bargaining Fixed  ST</t>
  </si>
  <si>
    <t xml:space="preserve"> FPL Bargaining Variable ST</t>
  </si>
  <si>
    <t xml:space="preserve"> Vehicle</t>
  </si>
  <si>
    <t xml:space="preserve"> FPL Payroll Tax OH</t>
  </si>
  <si>
    <t xml:space="preserve"> FPL N-Exempt ST</t>
  </si>
  <si>
    <t xml:space="preserve"> FPL Funded Welfare</t>
  </si>
  <si>
    <t xml:space="preserve"> FPL Exempt ST</t>
  </si>
  <si>
    <t>Erika</t>
  </si>
  <si>
    <t>Andrea Total</t>
  </si>
  <si>
    <t xml:space="preserve"> Payroll Taxes</t>
  </si>
  <si>
    <t xml:space="preserve"> FPL Other Labor</t>
  </si>
  <si>
    <t xml:space="preserve"> Benefits</t>
  </si>
  <si>
    <t>Andrea</t>
  </si>
  <si>
    <t>Sandy Total</t>
  </si>
  <si>
    <t>Sandy</t>
  </si>
  <si>
    <t>Isaac Total</t>
  </si>
  <si>
    <t xml:space="preserve"> Outside Services - Other</t>
  </si>
  <si>
    <t>Isaac</t>
  </si>
  <si>
    <t>Debby Total</t>
  </si>
  <si>
    <t xml:space="preserve"> Employee Expenses</t>
  </si>
  <si>
    <t>Debby</t>
  </si>
  <si>
    <t>Beryl Total</t>
  </si>
  <si>
    <t>Beryl</t>
  </si>
  <si>
    <t>Irene Total</t>
  </si>
  <si>
    <t>OTHER EXPENSE</t>
  </si>
  <si>
    <t>VEHICLE: Utilization Charges</t>
  </si>
  <si>
    <t>Irene</t>
  </si>
  <si>
    <t>2015</t>
  </si>
  <si>
    <t>2013</t>
  </si>
  <si>
    <t>2012</t>
  </si>
  <si>
    <t>2011</t>
  </si>
  <si>
    <t>Cost Category</t>
  </si>
  <si>
    <t>Storm</t>
  </si>
  <si>
    <t>Disallowed O&amp;M Expenses Transferred from Storm Deferred Account</t>
  </si>
  <si>
    <t>Page 1 of 1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</si>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</sst>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???_);_(@_)"/>
    <numFmt numFmtId="166" formatCode="_-* #,##0.00\ _D_M_-;\-* #,##0.00\ _D_M_-;_-* &quot;-&quot;??\ _D_M_-;_-@_-"/>
    <numFmt numFmtId="167" formatCode="0.000000"/>
    <numFmt numFmtId="168" formatCode="_(* #,##0.00000_);_(* \(#,##0.00000\);_(* &quot;-&quot;??_);_(@_)"/>
    <numFmt numFmtId="169" formatCode="_(* #,##0.0000000_);_(* \(#,##0.0000000\);_(* &quot;-&quot;??_);_(@_)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u/>
      <sz val="10"/>
      <name val="Helv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sz val="11"/>
      <color indexed="37"/>
      <name val="Calibri"/>
      <family val="2"/>
    </font>
    <font>
      <b/>
      <sz val="10"/>
      <color rgb="FFFA7D00"/>
      <name val="Arial"/>
      <family val="2"/>
    </font>
    <font>
      <b/>
      <sz val="11"/>
      <color indexed="17"/>
      <name val="Calibri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5"/>
      <color indexed="62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0"/>
      <color rgb="FF3F3F76"/>
      <name val="Arial"/>
      <family val="2"/>
    </font>
    <font>
      <sz val="11"/>
      <color indexed="48"/>
      <name val="Calibri"/>
      <family val="2"/>
    </font>
    <font>
      <sz val="10"/>
      <color rgb="FFFA7D00"/>
      <name val="Arial"/>
      <family val="2"/>
    </font>
    <font>
      <sz val="11"/>
      <color indexed="17"/>
      <name val="Calibri"/>
      <family val="2"/>
    </font>
    <font>
      <sz val="10"/>
      <color rgb="FF9C6500"/>
      <name val="Arial"/>
      <family val="2"/>
    </font>
    <font>
      <sz val="8"/>
      <name val="Arial"/>
      <family val="2"/>
    </font>
    <font>
      <b/>
      <sz val="10"/>
      <color rgb="FF3F3F3F"/>
      <name val="Arial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14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374">
    <xf numFmtId="0" fontId="0" fillId="0" borderId="0"/>
    <xf numFmtId="43" fontId="4" fillId="0" borderId="0" applyFont="0" applyFill="0" applyBorder="0" applyAlignment="0" applyProtection="0"/>
    <xf numFmtId="37" fontId="5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1" fillId="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2" borderId="0" applyNumberFormat="0" applyBorder="0" applyAlignment="0" applyProtection="0"/>
    <xf numFmtId="0" fontId="11" fillId="13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3" fillId="36" borderId="0" applyNumberFormat="0" applyBorder="0" applyAlignment="0" applyProtection="0"/>
    <xf numFmtId="0" fontId="13" fillId="49" borderId="0" applyNumberFormat="0" applyBorder="0" applyAlignment="0" applyProtection="0"/>
    <xf numFmtId="0" fontId="11" fillId="17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2" fillId="43" borderId="0" applyNumberFormat="0" applyBorder="0" applyAlignment="0" applyProtection="0"/>
    <xf numFmtId="0" fontId="12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44" borderId="0" applyNumberFormat="0" applyBorder="0" applyAlignment="0" applyProtection="0"/>
    <xf numFmtId="0" fontId="13" fillId="36" borderId="0" applyNumberFormat="0" applyBorder="0" applyAlignment="0" applyProtection="0"/>
    <xf numFmtId="0" fontId="13" fillId="43" borderId="0" applyNumberFormat="0" applyBorder="0" applyAlignment="0" applyProtection="0"/>
    <xf numFmtId="0" fontId="11" fillId="2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2" fillId="33" borderId="0" applyNumberFormat="0" applyBorder="0" applyAlignment="0" applyProtection="0"/>
    <xf numFmtId="0" fontId="12" fillId="46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8" borderId="0" applyNumberFormat="0" applyBorder="0" applyAlignment="0" applyProtection="0"/>
    <xf numFmtId="0" fontId="11" fillId="2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2" fillId="52" borderId="0" applyNumberFormat="0" applyBorder="0" applyAlignment="0" applyProtection="0"/>
    <xf numFmtId="0" fontId="12" fillId="42" borderId="0" applyNumberFormat="0" applyBorder="0" applyAlignment="0" applyProtection="0"/>
    <xf numFmtId="0" fontId="12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1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4" fillId="3" borderId="0" applyNumberFormat="0" applyBorder="0" applyAlignment="0" applyProtection="0"/>
    <xf numFmtId="0" fontId="15" fillId="52" borderId="0" applyNumberFormat="0" applyBorder="0" applyAlignment="0" applyProtection="0"/>
    <xf numFmtId="0" fontId="16" fillId="6" borderId="4" applyNumberFormat="0" applyAlignment="0" applyProtection="0"/>
    <xf numFmtId="0" fontId="17" fillId="56" borderId="12" applyNumberFormat="0" applyAlignment="0" applyProtection="0"/>
    <xf numFmtId="0" fontId="18" fillId="7" borderId="7" applyNumberFormat="0" applyAlignment="0" applyProtection="0"/>
    <xf numFmtId="0" fontId="19" fillId="51" borderId="13" applyNumberForma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1" fillId="0" borderId="0" applyFont="0" applyFill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12" fillId="48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14" applyNumberFormat="0" applyFill="0" applyAlignment="0" applyProtection="0"/>
    <xf numFmtId="0" fontId="27" fillId="0" borderId="2" applyNumberFormat="0" applyFill="0" applyAlignment="0" applyProtection="0"/>
    <xf numFmtId="0" fontId="28" fillId="0" borderId="15" applyNumberFormat="0" applyFill="0" applyAlignment="0" applyProtection="0"/>
    <xf numFmtId="0" fontId="29" fillId="0" borderId="3" applyNumberFormat="0" applyFill="0" applyAlignment="0" applyProtection="0"/>
    <xf numFmtId="0" fontId="30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5" borderId="4" applyNumberFormat="0" applyAlignment="0" applyProtection="0"/>
    <xf numFmtId="0" fontId="33" fillId="53" borderId="12" applyNumberFormat="0" applyAlignment="0" applyProtection="0"/>
    <xf numFmtId="0" fontId="34" fillId="0" borderId="6" applyNumberFormat="0" applyFill="0" applyAlignment="0" applyProtection="0"/>
    <xf numFmtId="0" fontId="35" fillId="0" borderId="17" applyNumberFormat="0" applyFill="0" applyAlignment="0" applyProtection="0"/>
    <xf numFmtId="164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  <xf numFmtId="0" fontId="36" fillId="4" borderId="0" applyNumberFormat="0" applyBorder="0" applyAlignment="0" applyProtection="0"/>
    <xf numFmtId="0" fontId="35" fillId="53" borderId="0" applyNumberFormat="0" applyBorder="0" applyAlignment="0" applyProtection="0"/>
    <xf numFmtId="0" fontId="37" fillId="6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0" fillId="0" borderId="0"/>
    <xf numFmtId="0" fontId="1" fillId="0" borderId="0"/>
    <xf numFmtId="0" fontId="1" fillId="0" borderId="0"/>
    <xf numFmtId="0" fontId="37" fillId="62" borderId="0"/>
    <xf numFmtId="0" fontId="4" fillId="0" borderId="0"/>
    <xf numFmtId="0" fontId="20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7" fillId="0" borderId="0"/>
    <xf numFmtId="0" fontId="20" fillId="8" borderId="8" applyNumberFormat="0" applyFont="0" applyAlignment="0" applyProtection="0"/>
    <xf numFmtId="0" fontId="37" fillId="52" borderId="12" applyNumberFormat="0" applyFont="0" applyAlignment="0" applyProtection="0"/>
    <xf numFmtId="0" fontId="38" fillId="6" borderId="5" applyNumberFormat="0" applyAlignment="0" applyProtection="0"/>
    <xf numFmtId="0" fontId="39" fillId="56" borderId="1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0" fillId="0" borderId="0" applyNumberFormat="0" applyProtection="0">
      <alignment horizontal="right" vertical="justify"/>
    </xf>
    <xf numFmtId="4" fontId="37" fillId="63" borderId="12" applyNumberFormat="0" applyProtection="0">
      <alignment vertical="center"/>
    </xf>
    <xf numFmtId="4" fontId="37" fillId="63" borderId="12" applyNumberFormat="0" applyProtection="0">
      <alignment vertical="center"/>
    </xf>
    <xf numFmtId="4" fontId="40" fillId="64" borderId="19" applyNumberFormat="0" applyProtection="0">
      <alignment vertical="center"/>
    </xf>
    <xf numFmtId="4" fontId="40" fillId="63" borderId="19" applyNumberFormat="0" applyProtection="0">
      <alignment vertical="center"/>
    </xf>
    <xf numFmtId="4" fontId="41" fillId="64" borderId="12" applyNumberFormat="0" applyProtection="0">
      <alignment vertical="center"/>
    </xf>
    <xf numFmtId="4" fontId="42" fillId="64" borderId="19" applyNumberFormat="0" applyProtection="0">
      <alignment horizontal="left" vertical="center" indent="1"/>
    </xf>
    <xf numFmtId="4" fontId="42" fillId="63" borderId="19" applyNumberFormat="0" applyProtection="0">
      <alignment horizontal="left" vertical="center" indent="1"/>
    </xf>
    <xf numFmtId="4" fontId="37" fillId="64" borderId="12" applyNumberFormat="0" applyProtection="0">
      <alignment horizontal="left" vertical="center" indent="1"/>
    </xf>
    <xf numFmtId="0" fontId="43" fillId="0" borderId="0" applyNumberFormat="0" applyProtection="0">
      <alignment horizontal="center"/>
    </xf>
    <xf numFmtId="0" fontId="42" fillId="63" borderId="19" applyNumberFormat="0" applyProtection="0">
      <alignment horizontal="left" vertical="top" indent="1"/>
    </xf>
    <xf numFmtId="0" fontId="44" fillId="63" borderId="19" applyNumberFormat="0" applyProtection="0">
      <alignment horizontal="left" vertical="top" indent="1"/>
    </xf>
    <xf numFmtId="4" fontId="42" fillId="0" borderId="0" applyNumberFormat="0" applyProtection="0">
      <alignment horizontal="left"/>
    </xf>
    <xf numFmtId="4" fontId="42" fillId="65" borderId="0" applyNumberFormat="0" applyProtection="0">
      <alignment horizontal="left" vertical="center" indent="1"/>
    </xf>
    <xf numFmtId="4" fontId="37" fillId="66" borderId="12" applyNumberFormat="0" applyProtection="0">
      <alignment horizontal="left" vertical="center" indent="1"/>
    </xf>
    <xf numFmtId="4" fontId="20" fillId="67" borderId="19" applyNumberFormat="0" applyProtection="0">
      <alignment horizontal="right" vertical="center"/>
    </xf>
    <xf numFmtId="4" fontId="37" fillId="67" borderId="12" applyNumberFormat="0" applyProtection="0">
      <alignment horizontal="right" vertical="center"/>
    </xf>
    <xf numFmtId="4" fontId="20" fillId="68" borderId="19" applyNumberFormat="0" applyProtection="0">
      <alignment horizontal="right" vertical="center"/>
    </xf>
    <xf numFmtId="4" fontId="37" fillId="69" borderId="12" applyNumberFormat="0" applyProtection="0">
      <alignment horizontal="right" vertical="center"/>
    </xf>
    <xf numFmtId="4" fontId="20" fillId="70" borderId="19" applyNumberFormat="0" applyProtection="0">
      <alignment horizontal="right" vertical="center"/>
    </xf>
    <xf numFmtId="4" fontId="37" fillId="70" borderId="20" applyNumberFormat="0" applyProtection="0">
      <alignment horizontal="right" vertical="center"/>
    </xf>
    <xf numFmtId="4" fontId="20" fillId="71" borderId="19" applyNumberFormat="0" applyProtection="0">
      <alignment horizontal="right" vertical="center"/>
    </xf>
    <xf numFmtId="4" fontId="37" fillId="71" borderId="12" applyNumberFormat="0" applyProtection="0">
      <alignment horizontal="right" vertical="center"/>
    </xf>
    <xf numFmtId="4" fontId="20" fillId="72" borderId="19" applyNumberFormat="0" applyProtection="0">
      <alignment horizontal="right" vertical="center"/>
    </xf>
    <xf numFmtId="4" fontId="37" fillId="72" borderId="12" applyNumberFormat="0" applyProtection="0">
      <alignment horizontal="right" vertical="center"/>
    </xf>
    <xf numFmtId="4" fontId="20" fillId="73" borderId="19" applyNumberFormat="0" applyProtection="0">
      <alignment horizontal="right" vertical="center"/>
    </xf>
    <xf numFmtId="4" fontId="37" fillId="73" borderId="12" applyNumberFormat="0" applyProtection="0">
      <alignment horizontal="right" vertical="center"/>
    </xf>
    <xf numFmtId="4" fontId="20" fillId="74" borderId="19" applyNumberFormat="0" applyProtection="0">
      <alignment horizontal="right" vertical="center"/>
    </xf>
    <xf numFmtId="4" fontId="37" fillId="74" borderId="12" applyNumberFormat="0" applyProtection="0">
      <alignment horizontal="right" vertical="center"/>
    </xf>
    <xf numFmtId="4" fontId="20" fillId="75" borderId="19" applyNumberFormat="0" applyProtection="0">
      <alignment horizontal="right" vertical="center"/>
    </xf>
    <xf numFmtId="4" fontId="37" fillId="75" borderId="12" applyNumberFormat="0" applyProtection="0">
      <alignment horizontal="right" vertical="center"/>
    </xf>
    <xf numFmtId="4" fontId="20" fillId="76" borderId="19" applyNumberFormat="0" applyProtection="0">
      <alignment horizontal="right" vertical="center"/>
    </xf>
    <xf numFmtId="4" fontId="37" fillId="76" borderId="12" applyNumberFormat="0" applyProtection="0">
      <alignment horizontal="right" vertical="center"/>
    </xf>
    <xf numFmtId="4" fontId="42" fillId="0" borderId="0" applyNumberFormat="0" applyProtection="0">
      <alignment horizontal="left" vertical="center" indent="1"/>
    </xf>
    <xf numFmtId="4" fontId="37" fillId="77" borderId="2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" fillId="78" borderId="20" applyNumberFormat="0" applyProtection="0">
      <alignment horizontal="left" vertical="center" indent="1"/>
    </xf>
    <xf numFmtId="4" fontId="45" fillId="79" borderId="0" applyNumberFormat="0" applyProtection="0">
      <alignment horizontal="left" vertical="center" indent="1"/>
    </xf>
    <xf numFmtId="4" fontId="45" fillId="78" borderId="0" applyNumberFormat="0" applyProtection="0">
      <alignment horizontal="left" vertical="center" indent="1"/>
    </xf>
    <xf numFmtId="4" fontId="4" fillId="78" borderId="20" applyNumberFormat="0" applyProtection="0">
      <alignment horizontal="left" vertical="center" indent="1"/>
    </xf>
    <xf numFmtId="4" fontId="20" fillId="65" borderId="19" applyNumberFormat="0" applyProtection="0">
      <alignment horizontal="right" vertical="center"/>
    </xf>
    <xf numFmtId="4" fontId="37" fillId="65" borderId="12" applyNumberFormat="0" applyProtection="0">
      <alignment horizontal="right" vertical="center"/>
    </xf>
    <xf numFmtId="4" fontId="42" fillId="0" borderId="0" applyNumberFormat="0" applyProtection="0">
      <alignment horizontal="left" vertical="center" indent="1"/>
    </xf>
    <xf numFmtId="4" fontId="20" fillId="80" borderId="0" applyNumberFormat="0" applyProtection="0">
      <alignment horizontal="left" vertical="center" indent="1"/>
    </xf>
    <xf numFmtId="4" fontId="20" fillId="80" borderId="0" applyNumberFormat="0" applyProtection="0">
      <alignment horizontal="left" vertical="center" indent="1"/>
    </xf>
    <xf numFmtId="4" fontId="37" fillId="80" borderId="20" applyNumberFormat="0" applyProtection="0">
      <alignment horizontal="left" vertical="center" indent="1"/>
    </xf>
    <xf numFmtId="4" fontId="20" fillId="80" borderId="0" applyNumberFormat="0" applyProtection="0">
      <alignment horizontal="left" vertical="center" indent="1"/>
    </xf>
    <xf numFmtId="4" fontId="46" fillId="0" borderId="0" applyNumberFormat="0" applyProtection="0">
      <alignment horizontal="right" vertical="center"/>
    </xf>
    <xf numFmtId="4" fontId="20" fillId="65" borderId="0" applyNumberFormat="0" applyProtection="0">
      <alignment horizontal="left" vertical="center" indent="1"/>
    </xf>
    <xf numFmtId="4" fontId="20" fillId="81" borderId="0" applyNumberFormat="0" applyProtection="0">
      <alignment horizontal="left" vertical="center" indent="1"/>
    </xf>
    <xf numFmtId="4" fontId="20" fillId="81" borderId="0" applyNumberFormat="0" applyProtection="0">
      <alignment horizontal="left" vertical="center" indent="1"/>
    </xf>
    <xf numFmtId="4" fontId="37" fillId="65" borderId="20" applyNumberFormat="0" applyProtection="0">
      <alignment horizontal="left" vertical="center" indent="1"/>
    </xf>
    <xf numFmtId="4" fontId="20" fillId="81" borderId="0" applyNumberFormat="0" applyProtection="0">
      <alignment horizontal="left" vertical="center" indent="1"/>
    </xf>
    <xf numFmtId="0" fontId="47" fillId="0" borderId="0" applyNumberFormat="0" applyProtection="0">
      <alignment horizontal="left" vertical="center" indent="1"/>
    </xf>
    <xf numFmtId="0" fontId="4" fillId="78" borderId="19" applyNumberFormat="0" applyProtection="0">
      <alignment horizontal="left" vertical="center" indent="1"/>
    </xf>
    <xf numFmtId="0" fontId="4" fillId="79" borderId="19" applyNumberFormat="0" applyProtection="0">
      <alignment horizontal="left" vertical="center" indent="1"/>
    </xf>
    <xf numFmtId="0" fontId="4" fillId="79" borderId="19" applyNumberFormat="0" applyProtection="0">
      <alignment horizontal="left" vertical="center" indent="1"/>
    </xf>
    <xf numFmtId="0" fontId="4" fillId="79" borderId="19" applyNumberFormat="0" applyProtection="0">
      <alignment horizontal="left" vertical="center" indent="1"/>
    </xf>
    <xf numFmtId="0" fontId="37" fillId="82" borderId="12" applyNumberFormat="0" applyProtection="0">
      <alignment horizontal="left" vertical="center" indent="1"/>
    </xf>
    <xf numFmtId="0" fontId="3" fillId="0" borderId="18" applyNumberFormat="0" applyProtection="0">
      <alignment horizontal="left" vertical="center" indent="1"/>
    </xf>
    <xf numFmtId="0" fontId="4" fillId="79" borderId="19" applyNumberFormat="0" applyProtection="0">
      <alignment horizontal="left" vertical="top" indent="1"/>
    </xf>
    <xf numFmtId="0" fontId="4" fillId="78" borderId="19" applyNumberFormat="0" applyProtection="0">
      <alignment horizontal="left" vertical="top" indent="1"/>
    </xf>
    <xf numFmtId="0" fontId="4" fillId="79" borderId="19" applyNumberFormat="0" applyProtection="0">
      <alignment horizontal="left" vertical="top" indent="1"/>
    </xf>
    <xf numFmtId="0" fontId="4" fillId="79" borderId="19" applyNumberFormat="0" applyProtection="0">
      <alignment horizontal="left" vertical="top" indent="1"/>
    </xf>
    <xf numFmtId="0" fontId="4" fillId="79" borderId="19" applyNumberFormat="0" applyProtection="0">
      <alignment horizontal="left" vertical="top" indent="1"/>
    </xf>
    <xf numFmtId="0" fontId="37" fillId="78" borderId="19" applyNumberFormat="0" applyProtection="0">
      <alignment horizontal="left" vertical="top" indent="1"/>
    </xf>
    <xf numFmtId="0" fontId="48" fillId="0" borderId="0" applyNumberFormat="0" applyProtection="0">
      <alignment horizontal="left" vertical="center" indent="1"/>
    </xf>
    <xf numFmtId="0" fontId="4" fillId="65" borderId="19" applyNumberFormat="0" applyProtection="0">
      <alignment horizontal="left" vertical="center" indent="1"/>
    </xf>
    <xf numFmtId="0" fontId="4" fillId="81" borderId="19" applyNumberFormat="0" applyProtection="0">
      <alignment horizontal="left" vertical="center" indent="1"/>
    </xf>
    <xf numFmtId="0" fontId="4" fillId="81" borderId="19" applyNumberFormat="0" applyProtection="0">
      <alignment horizontal="left" vertical="center" indent="1"/>
    </xf>
    <xf numFmtId="0" fontId="4" fillId="81" borderId="19" applyNumberFormat="0" applyProtection="0">
      <alignment horizontal="left" vertical="center" indent="1"/>
    </xf>
    <xf numFmtId="0" fontId="37" fillId="83" borderId="12" applyNumberFormat="0" applyProtection="0">
      <alignment horizontal="left" vertical="center" indent="1"/>
    </xf>
    <xf numFmtId="0" fontId="4" fillId="81" borderId="19" applyNumberFormat="0" applyProtection="0">
      <alignment horizontal="left" vertical="top" indent="1"/>
    </xf>
    <xf numFmtId="0" fontId="4" fillId="65" borderId="19" applyNumberFormat="0" applyProtection="0">
      <alignment horizontal="left" vertical="top" indent="1"/>
    </xf>
    <xf numFmtId="0" fontId="4" fillId="81" borderId="19" applyNumberFormat="0" applyProtection="0">
      <alignment horizontal="left" vertical="top" indent="1"/>
    </xf>
    <xf numFmtId="0" fontId="4" fillId="81" borderId="19" applyNumberFormat="0" applyProtection="0">
      <alignment horizontal="left" vertical="top" indent="1"/>
    </xf>
    <xf numFmtId="0" fontId="4" fillId="81" borderId="19" applyNumberFormat="0" applyProtection="0">
      <alignment horizontal="left" vertical="top" indent="1"/>
    </xf>
    <xf numFmtId="0" fontId="37" fillId="65" borderId="19" applyNumberFormat="0" applyProtection="0">
      <alignment horizontal="left" vertical="top" indent="1"/>
    </xf>
    <xf numFmtId="0" fontId="4" fillId="0" borderId="0" applyNumberFormat="0" applyProtection="0">
      <alignment horizontal="left" vertical="center" indent="1"/>
    </xf>
    <xf numFmtId="0" fontId="4" fillId="84" borderId="19" applyNumberFormat="0" applyProtection="0">
      <alignment horizontal="left" vertical="center" indent="1"/>
    </xf>
    <xf numFmtId="0" fontId="4" fillId="85" borderId="19" applyNumberFormat="0" applyProtection="0">
      <alignment horizontal="left" vertical="center" indent="1"/>
    </xf>
    <xf numFmtId="0" fontId="4" fillId="85" borderId="19" applyNumberFormat="0" applyProtection="0">
      <alignment horizontal="left" vertical="center" indent="1"/>
    </xf>
    <xf numFmtId="0" fontId="4" fillId="85" borderId="19" applyNumberFormat="0" applyProtection="0">
      <alignment horizontal="left" vertical="center" indent="1"/>
    </xf>
    <xf numFmtId="0" fontId="37" fillId="84" borderId="12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85" borderId="19" applyNumberFormat="0" applyProtection="0">
      <alignment horizontal="left" vertical="top" indent="1"/>
    </xf>
    <xf numFmtId="0" fontId="4" fillId="84" borderId="19" applyNumberFormat="0" applyProtection="0">
      <alignment horizontal="left" vertical="top" indent="1"/>
    </xf>
    <xf numFmtId="0" fontId="4" fillId="85" borderId="19" applyNumberFormat="0" applyProtection="0">
      <alignment horizontal="left" vertical="top" indent="1"/>
    </xf>
    <xf numFmtId="0" fontId="4" fillId="85" borderId="19" applyNumberFormat="0" applyProtection="0">
      <alignment horizontal="left" vertical="top" indent="1"/>
    </xf>
    <xf numFmtId="0" fontId="4" fillId="85" borderId="19" applyNumberFormat="0" applyProtection="0">
      <alignment horizontal="left" vertical="top" indent="1"/>
    </xf>
    <xf numFmtId="0" fontId="37" fillId="84" borderId="19" applyNumberFormat="0" applyProtection="0">
      <alignment horizontal="left" vertical="top" indent="1"/>
    </xf>
    <xf numFmtId="0" fontId="4" fillId="0" borderId="0" applyNumberFormat="0" applyProtection="0">
      <alignment horizontal="left" vertical="center" indent="1"/>
    </xf>
    <xf numFmtId="0" fontId="4" fillId="80" borderId="19" applyNumberFormat="0" applyProtection="0">
      <alignment horizontal="left" vertical="center" indent="1"/>
    </xf>
    <xf numFmtId="0" fontId="4" fillId="86" borderId="19" applyNumberFormat="0" applyProtection="0">
      <alignment horizontal="left" vertical="center" indent="1"/>
    </xf>
    <xf numFmtId="0" fontId="4" fillId="86" borderId="19" applyNumberFormat="0" applyProtection="0">
      <alignment horizontal="left" vertical="center" indent="1"/>
    </xf>
    <xf numFmtId="0" fontId="4" fillId="86" borderId="19" applyNumberFormat="0" applyProtection="0">
      <alignment horizontal="left" vertical="center" indent="1"/>
    </xf>
    <xf numFmtId="0" fontId="37" fillId="80" borderId="12" applyNumberFormat="0" applyProtection="0">
      <alignment horizontal="left" vertical="center" indent="1"/>
    </xf>
    <xf numFmtId="0" fontId="4" fillId="86" borderId="19" applyNumberFormat="0" applyProtection="0">
      <alignment horizontal="left" vertical="top" indent="1"/>
    </xf>
    <xf numFmtId="0" fontId="4" fillId="80" borderId="19" applyNumberFormat="0" applyProtection="0">
      <alignment horizontal="left" vertical="top" indent="1"/>
    </xf>
    <xf numFmtId="0" fontId="4" fillId="86" borderId="19" applyNumberFormat="0" applyProtection="0">
      <alignment horizontal="left" vertical="top" indent="1"/>
    </xf>
    <xf numFmtId="0" fontId="4" fillId="86" borderId="19" applyNumberFormat="0" applyProtection="0">
      <alignment horizontal="left" vertical="top" indent="1"/>
    </xf>
    <xf numFmtId="0" fontId="4" fillId="86" borderId="19" applyNumberFormat="0" applyProtection="0">
      <alignment horizontal="left" vertical="top" indent="1"/>
    </xf>
    <xf numFmtId="0" fontId="37" fillId="80" borderId="19" applyNumberFormat="0" applyProtection="0">
      <alignment horizontal="left" vertical="top" indent="1"/>
    </xf>
    <xf numFmtId="0" fontId="4" fillId="0" borderId="0"/>
    <xf numFmtId="0" fontId="4" fillId="87" borderId="21" applyNumberFormat="0">
      <protection locked="0"/>
    </xf>
    <xf numFmtId="0" fontId="4" fillId="0" borderId="0"/>
    <xf numFmtId="0" fontId="4" fillId="0" borderId="0"/>
    <xf numFmtId="0" fontId="37" fillId="87" borderId="22" applyNumberFormat="0">
      <protection locked="0"/>
    </xf>
    <xf numFmtId="0" fontId="49" fillId="78" borderId="23" applyBorder="0"/>
    <xf numFmtId="4" fontId="20" fillId="88" borderId="19" applyNumberFormat="0" applyProtection="0">
      <alignment vertical="center"/>
    </xf>
    <xf numFmtId="4" fontId="20" fillId="89" borderId="19" applyNumberFormat="0" applyProtection="0">
      <alignment vertical="center"/>
    </xf>
    <xf numFmtId="4" fontId="50" fillId="89" borderId="19" applyNumberFormat="0" applyProtection="0">
      <alignment vertical="center"/>
    </xf>
    <xf numFmtId="4" fontId="51" fillId="88" borderId="19" applyNumberFormat="0" applyProtection="0">
      <alignment vertical="center"/>
    </xf>
    <xf numFmtId="4" fontId="51" fillId="89" borderId="19" applyNumberFormat="0" applyProtection="0">
      <alignment vertical="center"/>
    </xf>
    <xf numFmtId="4" fontId="41" fillId="88" borderId="21" applyNumberFormat="0" applyProtection="0">
      <alignment vertical="center"/>
    </xf>
    <xf numFmtId="4" fontId="20" fillId="88" borderId="19" applyNumberFormat="0" applyProtection="0">
      <alignment horizontal="left" vertical="center" indent="1"/>
    </xf>
    <xf numFmtId="4" fontId="20" fillId="89" borderId="19" applyNumberFormat="0" applyProtection="0">
      <alignment horizontal="left" vertical="center" indent="1"/>
    </xf>
    <xf numFmtId="4" fontId="50" fillId="82" borderId="19" applyNumberFormat="0" applyProtection="0">
      <alignment horizontal="left" vertical="center" indent="1"/>
    </xf>
    <xf numFmtId="0" fontId="20" fillId="88" borderId="19" applyNumberFormat="0" applyProtection="0">
      <alignment horizontal="left" vertical="top" indent="1"/>
    </xf>
    <xf numFmtId="0" fontId="20" fillId="89" borderId="19" applyNumberFormat="0" applyProtection="0">
      <alignment horizontal="left" vertical="top" indent="1"/>
    </xf>
    <xf numFmtId="0" fontId="50" fillId="89" borderId="19" applyNumberFormat="0" applyProtection="0">
      <alignment horizontal="left" vertical="top" indent="1"/>
    </xf>
    <xf numFmtId="4" fontId="20" fillId="0" borderId="0" applyNumberFormat="0" applyProtection="0">
      <alignment horizontal="right" vertical="justify"/>
    </xf>
    <xf numFmtId="4" fontId="37" fillId="0" borderId="12" applyNumberFormat="0" applyProtection="0">
      <alignment horizontal="right" vertical="center"/>
    </xf>
    <xf numFmtId="4" fontId="20" fillId="90" borderId="18" applyNumberFormat="0" applyProtection="0">
      <alignment horizontal="right" vertical="center"/>
    </xf>
    <xf numFmtId="4" fontId="51" fillId="80" borderId="19" applyNumberFormat="0" applyProtection="0">
      <alignment horizontal="right" vertical="center"/>
    </xf>
    <xf numFmtId="4" fontId="41" fillId="91" borderId="12" applyNumberFormat="0" applyProtection="0">
      <alignment horizontal="right" vertical="center"/>
    </xf>
    <xf numFmtId="4" fontId="42" fillId="0" borderId="0" applyNumberFormat="0" applyProtection="0">
      <alignment horizontal="left" vertical="center" wrapText="1" indent="1"/>
    </xf>
    <xf numFmtId="4" fontId="37" fillId="66" borderId="12" applyNumberFormat="0" applyProtection="0">
      <alignment horizontal="left" vertical="center" indent="1"/>
    </xf>
    <xf numFmtId="4" fontId="37" fillId="66" borderId="12" applyNumberFormat="0" applyProtection="0">
      <alignment horizontal="left" vertical="center" indent="1"/>
    </xf>
    <xf numFmtId="4" fontId="20" fillId="65" borderId="19" applyNumberFormat="0" applyProtection="0">
      <alignment horizontal="left" vertical="center" indent="1"/>
    </xf>
    <xf numFmtId="0" fontId="43" fillId="0" borderId="0" applyNumberFormat="0" applyProtection="0">
      <alignment horizontal="center" wrapText="1"/>
    </xf>
    <xf numFmtId="0" fontId="20" fillId="65" borderId="19" applyNumberFormat="0" applyProtection="0">
      <alignment horizontal="left" vertical="top" indent="1"/>
    </xf>
    <xf numFmtId="0" fontId="50" fillId="65" borderId="19" applyNumberFormat="0" applyProtection="0">
      <alignment horizontal="left" vertical="top" indent="1"/>
    </xf>
    <xf numFmtId="0" fontId="3" fillId="0" borderId="24" applyNumberFormat="0" applyProtection="0">
      <alignment horizontal="left" vertical="center" indent="1"/>
    </xf>
    <xf numFmtId="4" fontId="52" fillId="0" borderId="0" applyNumberFormat="0" applyProtection="0">
      <alignment horizontal="left"/>
    </xf>
    <xf numFmtId="4" fontId="53" fillId="92" borderId="20" applyNumberFormat="0" applyProtection="0">
      <alignment horizontal="left" vertical="center" indent="1"/>
    </xf>
    <xf numFmtId="0" fontId="37" fillId="93" borderId="21"/>
    <xf numFmtId="4" fontId="54" fillId="0" borderId="0" applyNumberFormat="0" applyProtection="0">
      <alignment horizontal="right"/>
    </xf>
    <xf numFmtId="4" fontId="55" fillId="87" borderId="12" applyNumberFormat="0" applyProtection="0">
      <alignment horizontal="right" vertical="center"/>
    </xf>
    <xf numFmtId="0" fontId="56" fillId="0" borderId="0" applyNumberFormat="0" applyFill="0" applyBorder="0" applyAlignment="0" applyProtection="0"/>
    <xf numFmtId="167" fontId="4" fillId="0" borderId="0">
      <alignment horizontal="left" wrapText="1"/>
    </xf>
    <xf numFmtId="0" fontId="57" fillId="0" borderId="9" applyNumberFormat="0" applyFill="0" applyAlignment="0" applyProtection="0"/>
    <xf numFmtId="0" fontId="22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2" fontId="2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37" fontId="6" fillId="0" borderId="0" xfId="2" applyFont="1" applyBorder="1"/>
    <xf numFmtId="37" fontId="7" fillId="0" borderId="0" xfId="2" applyNumberFormat="1" applyFont="1" applyBorder="1"/>
    <xf numFmtId="164" fontId="3" fillId="0" borderId="0" xfId="1" applyNumberFormat="1" applyFont="1" applyBorder="1"/>
    <xf numFmtId="37" fontId="6" fillId="0" borderId="0" xfId="2" applyNumberFormat="1" applyFont="1" applyBorder="1"/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37" fontId="8" fillId="0" borderId="0" xfId="2" applyFont="1" applyBorder="1"/>
    <xf numFmtId="164" fontId="7" fillId="0" borderId="0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center"/>
    </xf>
    <xf numFmtId="37" fontId="6" fillId="0" borderId="0" xfId="2" applyFont="1"/>
    <xf numFmtId="164" fontId="4" fillId="0" borderId="0" xfId="1" applyNumberFormat="1" applyFont="1" applyBorder="1"/>
    <xf numFmtId="164" fontId="4" fillId="0" borderId="0" xfId="0" applyNumberFormat="1" applyFont="1" applyBorder="1"/>
    <xf numFmtId="165" fontId="4" fillId="0" borderId="0" xfId="1" applyNumberFormat="1" applyFont="1" applyBorder="1"/>
    <xf numFmtId="43" fontId="4" fillId="0" borderId="0" xfId="0" applyNumberFormat="1" applyFont="1" applyBorder="1"/>
    <xf numFmtId="164" fontId="6" fillId="0" borderId="0" xfId="1" quotePrefix="1" applyNumberFormat="1" applyFont="1" applyBorder="1" applyAlignment="1"/>
    <xf numFmtId="164" fontId="6" fillId="0" borderId="0" xfId="1" applyNumberFormat="1" applyFont="1" applyBorder="1"/>
    <xf numFmtId="0" fontId="4" fillId="0" borderId="0" xfId="0" applyFont="1" applyFill="1" applyBorder="1"/>
    <xf numFmtId="37" fontId="7" fillId="0" borderId="11" xfId="2" applyFont="1" applyBorder="1" applyAlignment="1">
      <alignment horizontal="left"/>
    </xf>
    <xf numFmtId="37" fontId="7" fillId="0" borderId="11" xfId="2" applyNumberFormat="1" applyFont="1" applyBorder="1"/>
    <xf numFmtId="164" fontId="4" fillId="0" borderId="11" xfId="1" applyNumberFormat="1" applyFont="1" applyBorder="1"/>
    <xf numFmtId="164" fontId="6" fillId="0" borderId="11" xfId="1" applyNumberFormat="1" applyFont="1" applyBorder="1"/>
    <xf numFmtId="37" fontId="6" fillId="0" borderId="0" xfId="2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43" fontId="4" fillId="0" borderId="0" xfId="1" applyNumberFormat="1" applyFont="1" applyBorder="1"/>
    <xf numFmtId="43" fontId="4" fillId="0" borderId="0" xfId="1" applyFont="1" applyBorder="1"/>
    <xf numFmtId="0" fontId="9" fillId="0" borderId="0" xfId="0" applyFont="1" applyBorder="1"/>
    <xf numFmtId="0" fontId="0" fillId="0" borderId="0" xfId="0" applyFill="1" applyBorder="1"/>
    <xf numFmtId="41" fontId="6" fillId="0" borderId="0" xfId="1" quotePrefix="1" applyNumberFormat="1" applyFont="1" applyBorder="1" applyAlignment="1">
      <alignment horizontal="center"/>
    </xf>
    <xf numFmtId="41" fontId="6" fillId="0" borderId="0" xfId="1" applyNumberFormat="1" applyFont="1" applyBorder="1" applyAlignment="1">
      <alignment horizontal="right"/>
    </xf>
    <xf numFmtId="41" fontId="7" fillId="0" borderId="0" xfId="1" quotePrefix="1" applyNumberFormat="1" applyFont="1" applyBorder="1" applyAlignment="1">
      <alignment horizont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center"/>
    </xf>
    <xf numFmtId="41" fontId="6" fillId="0" borderId="10" xfId="1" applyNumberFormat="1" applyFont="1" applyFill="1" applyBorder="1" applyAlignment="1">
      <alignment horizontal="right"/>
    </xf>
    <xf numFmtId="41" fontId="6" fillId="0" borderId="10" xfId="1" quotePrefix="1" applyNumberFormat="1" applyFont="1" applyFill="1" applyBorder="1" applyAlignment="1">
      <alignment horizontal="center"/>
    </xf>
    <xf numFmtId="41" fontId="7" fillId="0" borderId="0" xfId="1" quotePrefix="1" applyNumberFormat="1" applyFont="1" applyFill="1" applyBorder="1" applyAlignment="1">
      <alignment horizontal="center"/>
    </xf>
    <xf numFmtId="41" fontId="4" fillId="0" borderId="0" xfId="0" applyNumberFormat="1" applyFont="1" applyFill="1" applyBorder="1"/>
    <xf numFmtId="41" fontId="6" fillId="0" borderId="0" xfId="1" applyNumberFormat="1" applyFont="1" applyFill="1" applyBorder="1"/>
    <xf numFmtId="42" fontId="6" fillId="0" borderId="0" xfId="372" applyFont="1" applyBorder="1" applyAlignment="1">
      <alignment horizontal="center"/>
    </xf>
    <xf numFmtId="42" fontId="7" fillId="0" borderId="0" xfId="372" quotePrefix="1" applyFont="1" applyFill="1" applyBorder="1" applyAlignment="1">
      <alignment horizontal="center"/>
    </xf>
    <xf numFmtId="42" fontId="7" fillId="0" borderId="11" xfId="372" applyFont="1" applyBorder="1" applyAlignment="1">
      <alignment horizontal="right"/>
    </xf>
    <xf numFmtId="0" fontId="3" fillId="0" borderId="0" xfId="0" quotePrefix="1" applyFont="1" applyBorder="1" applyAlignment="1">
      <alignment horizontal="center"/>
    </xf>
    <xf numFmtId="42" fontId="7" fillId="0" borderId="0" xfId="372" applyFont="1" applyBorder="1" applyAlignment="1">
      <alignment horizontal="right"/>
    </xf>
    <xf numFmtId="168" fontId="4" fillId="0" borderId="0" xfId="1" applyNumberFormat="1" applyFont="1" applyBorder="1"/>
    <xf numFmtId="169" fontId="4" fillId="0" borderId="0" xfId="1" applyNumberFormat="1" applyFont="1" applyBorder="1"/>
    <xf numFmtId="168" fontId="4" fillId="0" borderId="0" xfId="0" applyNumberFormat="1" applyFont="1" applyBorder="1"/>
    <xf numFmtId="164" fontId="3" fillId="0" borderId="0" xfId="1" applyNumberFormat="1" applyFont="1" applyBorder="1" applyAlignment="1">
      <alignment horizontal="right"/>
    </xf>
    <xf numFmtId="42" fontId="7" fillId="0" borderId="26" xfId="372" quotePrefix="1" applyFont="1" applyFill="1" applyBorder="1" applyAlignment="1">
      <alignment horizontal="center"/>
    </xf>
    <xf numFmtId="164" fontId="7" fillId="0" borderId="11" xfId="1" applyNumberFormat="1" applyFont="1" applyBorder="1"/>
    <xf numFmtId="0" fontId="4" fillId="0" borderId="11" xfId="0" applyFont="1" applyBorder="1"/>
    <xf numFmtId="41" fontId="3" fillId="0" borderId="0" xfId="0" applyNumberFormat="1" applyFont="1" applyBorder="1"/>
    <xf numFmtId="164" fontId="3" fillId="0" borderId="0" xfId="0" applyNumberFormat="1" applyFont="1" applyBorder="1"/>
    <xf numFmtId="0" fontId="4" fillId="0" borderId="10" xfId="0" applyFont="1" applyBorder="1"/>
    <xf numFmtId="0" fontId="3" fillId="0" borderId="0" xfId="0" applyFont="1" applyFill="1" applyBorder="1"/>
    <xf numFmtId="169" fontId="4" fillId="0" borderId="0" xfId="1" applyNumberFormat="1" applyFont="1" applyFill="1" applyBorder="1"/>
    <xf numFmtId="168" fontId="4" fillId="0" borderId="0" xfId="1" applyNumberFormat="1" applyFont="1" applyFill="1" applyBorder="1"/>
    <xf numFmtId="165" fontId="4" fillId="0" borderId="0" xfId="1" applyNumberFormat="1" applyFont="1" applyFill="1" applyBorder="1"/>
    <xf numFmtId="43" fontId="4" fillId="0" borderId="0" xfId="0" applyNumberFormat="1" applyFont="1" applyFill="1" applyBorder="1"/>
    <xf numFmtId="43" fontId="4" fillId="0" borderId="0" xfId="1" applyFont="1" applyFill="1" applyBorder="1"/>
    <xf numFmtId="41" fontId="7" fillId="0" borderId="0" xfId="1" applyNumberFormat="1" applyFont="1" applyBorder="1" applyAlignment="1">
      <alignment horizontal="right"/>
    </xf>
    <xf numFmtId="0" fontId="10" fillId="0" borderId="0" xfId="373"/>
    <xf numFmtId="6" fontId="57" fillId="94" borderId="27" xfId="373" applyNumberFormat="1" applyFont="1" applyFill="1" applyBorder="1"/>
    <xf numFmtId="0" fontId="57" fillId="94" borderId="27" xfId="373" applyFont="1" applyFill="1" applyBorder="1"/>
    <xf numFmtId="6" fontId="57" fillId="95" borderId="28" xfId="373" applyNumberFormat="1" applyFont="1" applyFill="1" applyBorder="1"/>
    <xf numFmtId="0" fontId="57" fillId="95" borderId="28" xfId="373" applyFont="1" applyFill="1" applyBorder="1"/>
    <xf numFmtId="6" fontId="10" fillId="0" borderId="0" xfId="373" applyNumberFormat="1"/>
    <xf numFmtId="0" fontId="57" fillId="0" borderId="29" xfId="373" applyFont="1" applyBorder="1"/>
    <xf numFmtId="0" fontId="57" fillId="0" borderId="0" xfId="373" applyFont="1"/>
    <xf numFmtId="0" fontId="57" fillId="94" borderId="21" xfId="373" applyFont="1" applyFill="1" applyBorder="1"/>
    <xf numFmtId="0" fontId="57" fillId="94" borderId="21" xfId="373" applyFont="1" applyFill="1" applyBorder="1" applyAlignment="1">
      <alignment horizontal="center"/>
    </xf>
  </cellXfs>
  <cellStyles count="37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21"/>
    <cellStyle name="Accent1 - 20% 2" xfId="22"/>
    <cellStyle name="Accent1 - 40%" xfId="23"/>
    <cellStyle name="Accent1 - 40% 2" xfId="24"/>
    <cellStyle name="Accent1 - 60%" xfId="25"/>
    <cellStyle name="Accent1 - 60% 2" xfId="26"/>
    <cellStyle name="Accent1 2" xfId="27"/>
    <cellStyle name="Accent1 3" xfId="28"/>
    <cellStyle name="Accent1 4" xfId="29"/>
    <cellStyle name="Accent1 5" xfId="30"/>
    <cellStyle name="Accent2 - 20%" xfId="31"/>
    <cellStyle name="Accent2 - 20% 2" xfId="32"/>
    <cellStyle name="Accent2 - 40%" xfId="33"/>
    <cellStyle name="Accent2 - 40% 2" xfId="34"/>
    <cellStyle name="Accent2 - 60%" xfId="35"/>
    <cellStyle name="Accent2 - 60% 2" xfId="36"/>
    <cellStyle name="Accent2 2" xfId="37"/>
    <cellStyle name="Accent2 3" xfId="38"/>
    <cellStyle name="Accent2 4" xfId="39"/>
    <cellStyle name="Accent2 5" xfId="40"/>
    <cellStyle name="Accent3 - 20%" xfId="41"/>
    <cellStyle name="Accent3 - 20% 2" xfId="42"/>
    <cellStyle name="Accent3 - 40%" xfId="43"/>
    <cellStyle name="Accent3 - 40% 2" xfId="44"/>
    <cellStyle name="Accent3 - 60%" xfId="45"/>
    <cellStyle name="Accent3 - 60% 2" xfId="46"/>
    <cellStyle name="Accent3 2" xfId="47"/>
    <cellStyle name="Accent3 3" xfId="48"/>
    <cellStyle name="Accent3 4" xfId="49"/>
    <cellStyle name="Accent3 5" xfId="50"/>
    <cellStyle name="Accent4 - 20%" xfId="51"/>
    <cellStyle name="Accent4 - 20% 2" xfId="52"/>
    <cellStyle name="Accent4 - 40%" xfId="53"/>
    <cellStyle name="Accent4 - 40% 2" xfId="54"/>
    <cellStyle name="Accent4 - 60%" xfId="55"/>
    <cellStyle name="Accent4 - 60% 2" xfId="56"/>
    <cellStyle name="Accent4 2" xfId="57"/>
    <cellStyle name="Accent4 3" xfId="58"/>
    <cellStyle name="Accent4 4" xfId="59"/>
    <cellStyle name="Accent4 5" xfId="60"/>
    <cellStyle name="Accent5 - 20%" xfId="61"/>
    <cellStyle name="Accent5 - 20% 2" xfId="62"/>
    <cellStyle name="Accent5 - 40%" xfId="63"/>
    <cellStyle name="Accent5 - 60%" xfId="64"/>
    <cellStyle name="Accent5 - 60% 2" xfId="65"/>
    <cellStyle name="Accent5 2" xfId="66"/>
    <cellStyle name="Accent5 3" xfId="67"/>
    <cellStyle name="Accent5 4" xfId="68"/>
    <cellStyle name="Accent5 5" xfId="69"/>
    <cellStyle name="Accent6 - 20%" xfId="70"/>
    <cellStyle name="Accent6 - 40%" xfId="71"/>
    <cellStyle name="Accent6 - 40% 2" xfId="72"/>
    <cellStyle name="Accent6 - 60%" xfId="73"/>
    <cellStyle name="Accent6 - 60% 2" xfId="74"/>
    <cellStyle name="Accent6 2" xfId="75"/>
    <cellStyle name="Accent6 3" xfId="76"/>
    <cellStyle name="Accent6 4" xfId="77"/>
    <cellStyle name="Accent6 5" xfId="78"/>
    <cellStyle name="Bad 2" xfId="79"/>
    <cellStyle name="Bad 3" xfId="80"/>
    <cellStyle name="Calculation 2" xfId="81"/>
    <cellStyle name="Calculation 3" xfId="82"/>
    <cellStyle name="Check Cell 2" xfId="83"/>
    <cellStyle name="Check Cell 3" xfId="84"/>
    <cellStyle name="Comma" xfId="1" builtinId="3"/>
    <cellStyle name="Comma [0] 2" xfId="85"/>
    <cellStyle name="Comma 2" xfId="86"/>
    <cellStyle name="Comma 2 2" xfId="87"/>
    <cellStyle name="Comma 2 2 2" xfId="88"/>
    <cellStyle name="Comma 2 2 3" xfId="89"/>
    <cellStyle name="Comma 2 2 4" xfId="90"/>
    <cellStyle name="Comma 2 3" xfId="91"/>
    <cellStyle name="Comma 2 4" xfId="92"/>
    <cellStyle name="Comma 3" xfId="93"/>
    <cellStyle name="Comma 3 2" xfId="94"/>
    <cellStyle name="Comma 4" xfId="95"/>
    <cellStyle name="Comma 4 2" xfId="96"/>
    <cellStyle name="Comma 5" xfId="97"/>
    <cellStyle name="Comma 6" xfId="98"/>
    <cellStyle name="Comma 7" xfId="99"/>
    <cellStyle name="Comma 8" xfId="100"/>
    <cellStyle name="Comma 9" xfId="101"/>
    <cellStyle name="comma, 0" xfId="102"/>
    <cellStyle name="Currency [0]" xfId="372" builtinId="7"/>
    <cellStyle name="Currency 2" xfId="103"/>
    <cellStyle name="Currency 2 2" xfId="104"/>
    <cellStyle name="Currency 3" xfId="105"/>
    <cellStyle name="Currency 3 2" xfId="106"/>
    <cellStyle name="Currency 4" xfId="107"/>
    <cellStyle name="Currency 4 2" xfId="108"/>
    <cellStyle name="Currency 5" xfId="109"/>
    <cellStyle name="Currency 5 2" xfId="110"/>
    <cellStyle name="Currency 6" xfId="111"/>
    <cellStyle name="Currency 7" xfId="112"/>
    <cellStyle name="Currency.oo" xfId="113"/>
    <cellStyle name="Emphasis 1" xfId="114"/>
    <cellStyle name="Emphasis 1 2" xfId="115"/>
    <cellStyle name="Emphasis 2" xfId="116"/>
    <cellStyle name="Emphasis 2 2" xfId="117"/>
    <cellStyle name="Emphasis 3" xfId="118"/>
    <cellStyle name="Explanatory Text 2" xfId="119"/>
    <cellStyle name="Good 2" xfId="120"/>
    <cellStyle name="Good 3" xfId="121"/>
    <cellStyle name="Heading 1 2" xfId="122"/>
    <cellStyle name="Heading 1 3" xfId="123"/>
    <cellStyle name="Heading 2 2" xfId="124"/>
    <cellStyle name="Heading 2 3" xfId="125"/>
    <cellStyle name="Heading 3 2" xfId="126"/>
    <cellStyle name="Heading 3 3" xfId="127"/>
    <cellStyle name="Heading 4 2" xfId="128"/>
    <cellStyle name="Heading 4 3" xfId="129"/>
    <cellStyle name="Hyperlink 2" xfId="130"/>
    <cellStyle name="Input 2" xfId="131"/>
    <cellStyle name="Input 3" xfId="132"/>
    <cellStyle name="Linked Cell 2" xfId="133"/>
    <cellStyle name="Linked Cell 3" xfId="134"/>
    <cellStyle name="n" xfId="135"/>
    <cellStyle name="n_2003 Wkld MASTER" xfId="136"/>
    <cellStyle name="n_2003 Wkld Master In Progress V5" xfId="137"/>
    <cellStyle name="n_2003 Wkld Master In Progress V5_Arborist Pmts YTD APR - EAC 692 as of 4-23-10" xfId="138"/>
    <cellStyle name="n_2003 Wkld Master In Progress V5_Arborist Pmts YTD MAR - EAC 692 as of 3-25-10" xfId="139"/>
    <cellStyle name="n_2003 Wkld Master In Progress V5_Debris Pmts MAY as of 5-21-10" xfId="140"/>
    <cellStyle name="n_2003 Wkld Master In Progress V5_Q1 Reconciliation forecast 3-12-10 v2" xfId="141"/>
    <cellStyle name="n_2003 Wkld Master In Progress V5_Q1 Reconciliation forecast 3-18-10 v3" xfId="142"/>
    <cellStyle name="n_2003 Wkld Master In Progress V5_Q1 Reconciliation forecast 3-28-10 v6" xfId="143"/>
    <cellStyle name="n_2003 Wkld Master In Progress V5_Q2 Reconciliation Detail 6-29-10" xfId="144"/>
    <cellStyle name="n_2003 Wkld Master In Progress V5_Q2 Reconciliation forecast 4-6-10" xfId="145"/>
    <cellStyle name="n_2003 Wkld Master In Progress V5_Revised 2010 VM Budget cash flows and drivers 4-5-10" xfId="146"/>
    <cellStyle name="n_2003 Wkld Master In Progress V5_T&amp;M Accrual Estimate" xfId="147"/>
    <cellStyle name="n_2003 Wkld Master In Progress V5_Vegetation 01_January Accrual EOM" xfId="148"/>
    <cellStyle name="n_2003 Wkld Master In Progress V5_Vegetation 02_February Forecast EOM" xfId="149"/>
    <cellStyle name="n_2003 Wkld Master In Progress V5_Vegetation 03_March Forecast" xfId="150"/>
    <cellStyle name="n_2003 Wkld Master In Progress V5_Vegetation 04_April Forecast" xfId="151"/>
    <cellStyle name="n_2003 Wkld Master In Progress V5_Vegetation 06_June Accrual EOM" xfId="152"/>
    <cellStyle name="n_2003 Wkld Master In Progress V5_Vegetation 08 August Accrual" xfId="153"/>
    <cellStyle name="n_2003 Wkld Master In Progress V5_Vegetation 08_August Accrual EOM IN PROGRESS DO NOT USE" xfId="154"/>
    <cellStyle name="n_2003 Wkld Master In Progress V5_VM Cashflows_2010 Final" xfId="155"/>
    <cellStyle name="n_2003 Wkld MASTER_Arborist Pmts YTD APR - EAC 692 as of 4-23-10" xfId="156"/>
    <cellStyle name="n_2003 Wkld MASTER_Arborist Pmts YTD MAR - EAC 692 as of 3-25-10" xfId="157"/>
    <cellStyle name="n_2003 Wkld MASTER_Debris Pmts MAY as of 5-21-10" xfId="158"/>
    <cellStyle name="n_2003 Wkld MASTER_Q1 Reconciliation forecast 3-12-10 v2" xfId="159"/>
    <cellStyle name="n_2003 Wkld MASTER_Q1 Reconciliation forecast 3-18-10 v3" xfId="160"/>
    <cellStyle name="n_2003 Wkld MASTER_Q1 Reconciliation forecast 3-28-10 v6" xfId="161"/>
    <cellStyle name="n_2003 Wkld MASTER_Q2 Reconciliation Detail 6-29-10" xfId="162"/>
    <cellStyle name="n_2003 Wkld MASTER_Q2 Reconciliation forecast 4-6-10" xfId="163"/>
    <cellStyle name="n_2003 Wkld MASTER_Revised 2010 VM Budget cash flows and drivers 4-5-10" xfId="164"/>
    <cellStyle name="n_2003 Wkld MASTER_T&amp;M Accrual Estimate" xfId="165"/>
    <cellStyle name="n_2003 Wkld MASTER_Vegetation 01_January Accrual EOM" xfId="166"/>
    <cellStyle name="n_2003 Wkld MASTER_Vegetation 02_February Forecast EOM" xfId="167"/>
    <cellStyle name="n_2003 Wkld MASTER_Vegetation 03_March Forecast" xfId="168"/>
    <cellStyle name="n_2003 Wkld MASTER_Vegetation 04_April Forecast" xfId="169"/>
    <cellStyle name="n_2003 Wkld MASTER_Vegetation 06_June Accrual EOM" xfId="170"/>
    <cellStyle name="n_2003 Wkld MASTER_Vegetation 08 August Accrual" xfId="171"/>
    <cellStyle name="n_2003 Wkld MASTER_Vegetation 08_August Accrual EOM IN PROGRESS DO NOT USE" xfId="172"/>
    <cellStyle name="n_2003 Wkld MASTER_VM Cashflows_2010 Final" xfId="173"/>
    <cellStyle name="n_4th Q Reconcilation Detail - 1-19-10" xfId="174"/>
    <cellStyle name="n_Arborist Pmts YTD APR - EAC 692 as of 4-23-10" xfId="175"/>
    <cellStyle name="n_Arborist Pmts YTD MAR - EAC 692 as of 3-25-10" xfId="176"/>
    <cellStyle name="n_Debris Pmts MAY as of 5-21-10" xfId="177"/>
    <cellStyle name="n_Q1 Reconciliation forecast 3-12-10 v2" xfId="178"/>
    <cellStyle name="n_Q1 Reconciliation forecast 3-18-10 v3" xfId="179"/>
    <cellStyle name="n_Q1 Reconciliation forecast 3-30-10 v7" xfId="180"/>
    <cellStyle name="n_Q2 Reconciliation Detail 6-29-10" xfId="181"/>
    <cellStyle name="n_Q2 Reconciliation forecast 4-6-10" xfId="182"/>
    <cellStyle name="n_Revised 2010 VM Budget cash flows and drivers 4-5-10" xfId="183"/>
    <cellStyle name="n_T&amp;M Accrual Estimate" xfId="184"/>
    <cellStyle name="n_Vegetation 01_January Accrual EOM" xfId="185"/>
    <cellStyle name="n_Vegetation 02_February Forecast EOM" xfId="186"/>
    <cellStyle name="n_Vegetation 03_March Forecast" xfId="187"/>
    <cellStyle name="n_Vegetation 04_April Forecast" xfId="188"/>
    <cellStyle name="n_Vegetation 06_June Accrual EOM" xfId="189"/>
    <cellStyle name="n_Vegetation 08 August Accrual" xfId="190"/>
    <cellStyle name="n_Vegetation 08_August Accrual EOM IN PROGRESS DO NOT USE" xfId="191"/>
    <cellStyle name="n_VM Cashflows_2010 Final" xfId="192"/>
    <cellStyle name="Neutral 2" xfId="193"/>
    <cellStyle name="Neutral 3" xfId="194"/>
    <cellStyle name="Normal" xfId="0" builtinId="0"/>
    <cellStyle name="Normal 10" xfId="195"/>
    <cellStyle name="Normal 11" xfId="196"/>
    <cellStyle name="Normal 11 2" xfId="197"/>
    <cellStyle name="Normal 12" xfId="198"/>
    <cellStyle name="Normal 13" xfId="199"/>
    <cellStyle name="Normal 14" xfId="373"/>
    <cellStyle name="Normal 2" xfId="200"/>
    <cellStyle name="Normal 2 2" xfId="201"/>
    <cellStyle name="Normal 2 3" xfId="202"/>
    <cellStyle name="Normal 2 3 2" xfId="203"/>
    <cellStyle name="Normal 2 4" xfId="204"/>
    <cellStyle name="Normal 2_2011 Phase III Estimate Irene_Distr_June2012Accrual" xfId="205"/>
    <cellStyle name="Normal 3" xfId="206"/>
    <cellStyle name="Normal 3 2" xfId="207"/>
    <cellStyle name="Normal 4" xfId="208"/>
    <cellStyle name="Normal 5" xfId="209"/>
    <cellStyle name="Normal 6" xfId="210"/>
    <cellStyle name="Normal 6 2" xfId="211"/>
    <cellStyle name="Normal 7" xfId="212"/>
    <cellStyle name="Normal 7 2" xfId="213"/>
    <cellStyle name="Normal 8" xfId="214"/>
    <cellStyle name="Normal 8 2" xfId="215"/>
    <cellStyle name="Normal 9" xfId="216"/>
    <cellStyle name="Normal_STRMFUND" xfId="2"/>
    <cellStyle name="Nor濭al_Sheet1_1" xfId="217"/>
    <cellStyle name="Note 2" xfId="218"/>
    <cellStyle name="Note 3" xfId="219"/>
    <cellStyle name="Output 2" xfId="220"/>
    <cellStyle name="Output 3" xfId="221"/>
    <cellStyle name="Percent 2" xfId="222"/>
    <cellStyle name="Percent 2 2" xfId="223"/>
    <cellStyle name="Percent 3" xfId="224"/>
    <cellStyle name="Percent 4" xfId="225"/>
    <cellStyle name="Percent 5" xfId="226"/>
    <cellStyle name="SAPBEXaggData" xfId="227"/>
    <cellStyle name="SAPBEXaggData 2" xfId="228"/>
    <cellStyle name="SAPBEXaggData 3" xfId="229"/>
    <cellStyle name="SAPBEXaggDataEmph" xfId="230"/>
    <cellStyle name="SAPBEXaggDataEmph 2" xfId="231"/>
    <cellStyle name="SAPBEXaggDataEmph 3" xfId="232"/>
    <cellStyle name="SAPBEXaggItem" xfId="233"/>
    <cellStyle name="SAPBEXaggItem 2" xfId="234"/>
    <cellStyle name="SAPBEXaggItem 3" xfId="235"/>
    <cellStyle name="SAPBEXaggItemX" xfId="236"/>
    <cellStyle name="SAPBEXaggItemX 2" xfId="237"/>
    <cellStyle name="SAPBEXaggItemX 3" xfId="238"/>
    <cellStyle name="SAPBEXchaText" xfId="239"/>
    <cellStyle name="SAPBEXchaText 2" xfId="240"/>
    <cellStyle name="SAPBEXchaText 3" xfId="241"/>
    <cellStyle name="SAPBEXexcBad7" xfId="242"/>
    <cellStyle name="SAPBEXexcBad7 2" xfId="243"/>
    <cellStyle name="SAPBEXexcBad8" xfId="244"/>
    <cellStyle name="SAPBEXexcBad8 2" xfId="245"/>
    <cellStyle name="SAPBEXexcBad9" xfId="246"/>
    <cellStyle name="SAPBEXexcBad9 2" xfId="247"/>
    <cellStyle name="SAPBEXexcCritical4" xfId="248"/>
    <cellStyle name="SAPBEXexcCritical4 2" xfId="249"/>
    <cellStyle name="SAPBEXexcCritical5" xfId="250"/>
    <cellStyle name="SAPBEXexcCritical5 2" xfId="251"/>
    <cellStyle name="SAPBEXexcCritical6" xfId="252"/>
    <cellStyle name="SAPBEXexcCritical6 2" xfId="253"/>
    <cellStyle name="SAPBEXexcGood1" xfId="254"/>
    <cellStyle name="SAPBEXexcGood1 2" xfId="255"/>
    <cellStyle name="SAPBEXexcGood2" xfId="256"/>
    <cellStyle name="SAPBEXexcGood2 2" xfId="257"/>
    <cellStyle name="SAPBEXexcGood3" xfId="258"/>
    <cellStyle name="SAPBEXexcGood3 2" xfId="259"/>
    <cellStyle name="SAPBEXfilterDrill" xfId="260"/>
    <cellStyle name="SAPBEXfilterDrill 2" xfId="261"/>
    <cellStyle name="SAPBEXfilterItem" xfId="262"/>
    <cellStyle name="SAPBEXfilterItem 2" xfId="263"/>
    <cellStyle name="SAPBEXfilterText" xfId="264"/>
    <cellStyle name="SAPBEXfilterText 2" xfId="265"/>
    <cellStyle name="SAPBEXfilterText 3" xfId="266"/>
    <cellStyle name="SAPBEXformats" xfId="267"/>
    <cellStyle name="SAPBEXformats 2" xfId="268"/>
    <cellStyle name="SAPBEXheaderItem" xfId="269"/>
    <cellStyle name="SAPBEXheaderItem 2" xfId="270"/>
    <cellStyle name="SAPBEXheaderItem 3" xfId="271"/>
    <cellStyle name="SAPBEXheaderItem 4" xfId="272"/>
    <cellStyle name="SAPBEXheaderItem 5" xfId="273"/>
    <cellStyle name="SAPBEXheaderText" xfId="274"/>
    <cellStyle name="SAPBEXheaderText 2" xfId="275"/>
    <cellStyle name="SAPBEXheaderText 2 2" xfId="276"/>
    <cellStyle name="SAPBEXheaderText 3" xfId="277"/>
    <cellStyle name="SAPBEXheaderText 4" xfId="278"/>
    <cellStyle name="SAPBEXheaderText 5" xfId="279"/>
    <cellStyle name="SAPBEXHLevel0" xfId="280"/>
    <cellStyle name="SAPBEXHLevel0 2" xfId="281"/>
    <cellStyle name="SAPBEXHLevel0 2 2" xfId="282"/>
    <cellStyle name="SAPBEXHLevel0 3" xfId="283"/>
    <cellStyle name="SAPBEXHLevel0 4" xfId="284"/>
    <cellStyle name="SAPBEXHLevel0 5" xfId="285"/>
    <cellStyle name="SAPBEXHLevel0_Arborist Pmts YTD MAR - EAC 692 as of 3-25-10" xfId="286"/>
    <cellStyle name="SAPBEXHLevel0X" xfId="287"/>
    <cellStyle name="SAPBEXHLevel0X 2" xfId="288"/>
    <cellStyle name="SAPBEXHLevel0X 2 2" xfId="289"/>
    <cellStyle name="SAPBEXHLevel0X 3" xfId="290"/>
    <cellStyle name="SAPBEXHLevel0X 4" xfId="291"/>
    <cellStyle name="SAPBEXHLevel0X 5" xfId="292"/>
    <cellStyle name="SAPBEXHLevel1" xfId="293"/>
    <cellStyle name="SAPBEXHLevel1 2" xfId="294"/>
    <cellStyle name="SAPBEXHLevel1 2 2" xfId="295"/>
    <cellStyle name="SAPBEXHLevel1 3" xfId="296"/>
    <cellStyle name="SAPBEXHLevel1 4" xfId="297"/>
    <cellStyle name="SAPBEXHLevel1 5" xfId="298"/>
    <cellStyle name="SAPBEXHLevel1X" xfId="299"/>
    <cellStyle name="SAPBEXHLevel1X 2" xfId="300"/>
    <cellStyle name="SAPBEXHLevel1X 2 2" xfId="301"/>
    <cellStyle name="SAPBEXHLevel1X 3" xfId="302"/>
    <cellStyle name="SAPBEXHLevel1X 4" xfId="303"/>
    <cellStyle name="SAPBEXHLevel1X 5" xfId="304"/>
    <cellStyle name="SAPBEXHLevel2" xfId="305"/>
    <cellStyle name="SAPBEXHLevel2 2" xfId="306"/>
    <cellStyle name="SAPBEXHLevel2 2 2" xfId="307"/>
    <cellStyle name="SAPBEXHLevel2 3" xfId="308"/>
    <cellStyle name="SAPBEXHLevel2 4" xfId="309"/>
    <cellStyle name="SAPBEXHLevel2 5" xfId="310"/>
    <cellStyle name="SAPBEXHLevel2 6" xfId="311"/>
    <cellStyle name="SAPBEXHLevel2X" xfId="312"/>
    <cellStyle name="SAPBEXHLevel2X 2" xfId="313"/>
    <cellStyle name="SAPBEXHLevel2X 2 2" xfId="314"/>
    <cellStyle name="SAPBEXHLevel2X 3" xfId="315"/>
    <cellStyle name="SAPBEXHLevel2X 4" xfId="316"/>
    <cellStyle name="SAPBEXHLevel2X 5" xfId="317"/>
    <cellStyle name="SAPBEXHLevel3" xfId="318"/>
    <cellStyle name="SAPBEXHLevel3 2" xfId="319"/>
    <cellStyle name="SAPBEXHLevel3 2 2" xfId="320"/>
    <cellStyle name="SAPBEXHLevel3 3" xfId="321"/>
    <cellStyle name="SAPBEXHLevel3 4" xfId="322"/>
    <cellStyle name="SAPBEXHLevel3 5" xfId="323"/>
    <cellStyle name="SAPBEXHLevel3X" xfId="324"/>
    <cellStyle name="SAPBEXHLevel3X 2" xfId="325"/>
    <cellStyle name="SAPBEXHLevel3X 2 2" xfId="326"/>
    <cellStyle name="SAPBEXHLevel3X 3" xfId="327"/>
    <cellStyle name="SAPBEXHLevel3X 4" xfId="328"/>
    <cellStyle name="SAPBEXHLevel3X 5" xfId="329"/>
    <cellStyle name="SAPBEXinputData" xfId="330"/>
    <cellStyle name="SAPBEXinputData 2" xfId="331"/>
    <cellStyle name="SAPBEXinputData 2 2" xfId="332"/>
    <cellStyle name="SAPBEXinputData 3" xfId="333"/>
    <cellStyle name="SAPBEXinputData 4" xfId="334"/>
    <cellStyle name="SAPBEXItemHeader" xfId="335"/>
    <cellStyle name="SAPBEXresData" xfId="336"/>
    <cellStyle name="SAPBEXresData 2" xfId="337"/>
    <cellStyle name="SAPBEXresData 3" xfId="338"/>
    <cellStyle name="SAPBEXresDataEmph" xfId="339"/>
    <cellStyle name="SAPBEXresDataEmph 2" xfId="340"/>
    <cellStyle name="SAPBEXresDataEmph 3" xfId="341"/>
    <cellStyle name="SAPBEXresItem" xfId="342"/>
    <cellStyle name="SAPBEXresItem 2" xfId="343"/>
    <cellStyle name="SAPBEXresItem 3" xfId="344"/>
    <cellStyle name="SAPBEXresItemX" xfId="345"/>
    <cellStyle name="SAPBEXresItemX 2" xfId="346"/>
    <cellStyle name="SAPBEXresItemX 3" xfId="347"/>
    <cellStyle name="SAPBEXstdData" xfId="348"/>
    <cellStyle name="SAPBEXstdData 2" xfId="349"/>
    <cellStyle name="SAPBEXstdData 3" xfId="350"/>
    <cellStyle name="SAPBEXstdDataEmph" xfId="351"/>
    <cellStyle name="SAPBEXstdDataEmph 2" xfId="352"/>
    <cellStyle name="SAPBEXstdItem" xfId="353"/>
    <cellStyle name="SAPBEXstdItem 2" xfId="354"/>
    <cellStyle name="SAPBEXstdItem 3" xfId="355"/>
    <cellStyle name="SAPBEXstdItem_Gale Commitment Report 050511 0800" xfId="356"/>
    <cellStyle name="SAPBEXstdItemX" xfId="357"/>
    <cellStyle name="SAPBEXstdItemX 2" xfId="358"/>
    <cellStyle name="SAPBEXstdItemX 3" xfId="359"/>
    <cellStyle name="SAPBEXstdItemX_Arborist Pmts YTD MAR - EAC 692 as of 3-25-10" xfId="360"/>
    <cellStyle name="SAPBEXtitle" xfId="361"/>
    <cellStyle name="SAPBEXtitle 2" xfId="362"/>
    <cellStyle name="SAPBEXunassignedItem" xfId="363"/>
    <cellStyle name="SAPBEXundefined" xfId="364"/>
    <cellStyle name="SAPBEXundefined 2" xfId="365"/>
    <cellStyle name="Sheet Title" xfId="366"/>
    <cellStyle name="Style 1" xfId="367"/>
    <cellStyle name="Total 2" xfId="368"/>
    <cellStyle name="Total 3" xfId="369"/>
    <cellStyle name="Warning Text 2" xfId="370"/>
    <cellStyle name="Warning Text 3" xfId="3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3%20Storm%20Related/FPL/2004%20Summer/2005%2002%20Feb%20Efforts/2004%20Storms,%20Loadings%20JV%20-%20FMIP%202005%2002%20Feb%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Storm\2012%20Isaac\Phase%20III%20Estimates\September\2012%20Phase%20III%20Estimate%20Template%20STORM%20ISAAC%20DIST%20UPDATE%20SEP28v1%20AGRAY%20UPDATE%201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C.Home.RemoteAccess.rxm0shs/FUEL/CURR%20FUEL%202003/2003%20A%20Fuel%20Trueup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web/global/campaigns/sap/docs/MasterDataAccountMappingGLAcc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Temporary%20Directory%201%20for%202005Dennis_PhaseIII.zip/Storm%20Estimate%20Template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3%20Storm%20Related/FPL%20Territory/2005/2006%2001%20Jan%20YTD%20Costs%20(FMIP%20Rpt%20Dated%2002-02-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tual JVs Pivot"/>
      <sheetName val="Actual JVs"/>
      <sheetName val="Calculated JVs"/>
      <sheetName val="Loadings Calc"/>
      <sheetName val="WO Costs Jan-05 vs Dec-04"/>
      <sheetName val="WO Costs Recap"/>
      <sheetName val="WO Costs Pivot"/>
      <sheetName val="WO Loadings Pivot"/>
      <sheetName val="Direct to Accounts"/>
      <sheetName val="WO Table"/>
      <sheetName val="Linked Working"/>
      <sheetName val="Src+EAC Category"/>
      <sheetName val="Rates"/>
      <sheetName val="EACs"/>
      <sheetName val="Source"/>
      <sheetName val="Detail Prep for Linking"/>
      <sheetName val="Working"/>
      <sheetName val="FMIP 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Capital"/>
      <sheetName val="Sheet1"/>
      <sheetName val="SAPSep"/>
      <sheetName val="SEP CM Postings"/>
      <sheetName val="SAPAug"/>
      <sheetName val="SEP Line Contractor"/>
      <sheetName val="Sep VEG"/>
      <sheetName val="Aug Line Contr"/>
      <sheetName val="AUG Veg"/>
      <sheetName val="Veh"/>
      <sheetName val="Log"/>
      <sheetName val="other"/>
      <sheetName val="Restoration Costs Internal Orde"/>
      <sheetName val="ACCOUNT Table"/>
      <sheetName val="Eligible Storm Costs"/>
      <sheetName val="Contacts"/>
      <sheetName val="Valid Data"/>
    </sheetNames>
    <sheetDataSet>
      <sheetData sheetId="0"/>
      <sheetData sheetId="1"/>
      <sheetData sheetId="2">
        <row r="22">
          <cell r="F22">
            <v>55356214.580000006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4" t="str">
            <v>Corporate &amp; Ext affairs</v>
          </cell>
        </row>
        <row r="5">
          <cell r="A5" t="str">
            <v>Corporate Real Estate</v>
          </cell>
        </row>
        <row r="6">
          <cell r="A6" t="str">
            <v>Customer Service</v>
          </cell>
        </row>
        <row r="7">
          <cell r="A7" t="str">
            <v>Distribution</v>
          </cell>
        </row>
        <row r="8">
          <cell r="A8" t="str">
            <v>Energy Trading &amp; Mktg</v>
          </cell>
        </row>
        <row r="9">
          <cell r="A9" t="str">
            <v>Integrated Supply Chain</v>
          </cell>
        </row>
        <row r="10">
          <cell r="A10" t="str">
            <v>Financial</v>
          </cell>
        </row>
        <row r="11">
          <cell r="A11" t="str">
            <v>General Counsel</v>
          </cell>
        </row>
        <row r="12">
          <cell r="A12" t="str">
            <v>Internal Audit</v>
          </cell>
        </row>
        <row r="13">
          <cell r="A13" t="str">
            <v>Human Resources</v>
          </cell>
        </row>
        <row r="14">
          <cell r="A14" t="str">
            <v>Information Management</v>
          </cell>
        </row>
        <row r="15">
          <cell r="A15" t="str">
            <v>Marketing and Communications</v>
          </cell>
        </row>
        <row r="16">
          <cell r="A16" t="str">
            <v>Nuclear</v>
          </cell>
        </row>
        <row r="17">
          <cell r="A17" t="str">
            <v>Power Generation</v>
          </cell>
        </row>
        <row r="18">
          <cell r="A18" t="str">
            <v>Aviation</v>
          </cell>
        </row>
        <row r="19">
          <cell r="A19" t="str">
            <v>Corporate Security</v>
          </cell>
        </row>
        <row r="20">
          <cell r="A20" t="str">
            <v>Regulatory Affairs</v>
          </cell>
        </row>
        <row r="21">
          <cell r="A21" t="str">
            <v>Transmission</v>
          </cell>
        </row>
        <row r="25">
          <cell r="A25">
            <v>40939</v>
          </cell>
        </row>
        <row r="26">
          <cell r="A26">
            <v>40967</v>
          </cell>
        </row>
        <row r="27">
          <cell r="A27">
            <v>40999</v>
          </cell>
        </row>
        <row r="28">
          <cell r="A28">
            <v>41029</v>
          </cell>
        </row>
        <row r="29">
          <cell r="A29">
            <v>41060</v>
          </cell>
        </row>
        <row r="30">
          <cell r="A30">
            <v>41090</v>
          </cell>
        </row>
        <row r="31">
          <cell r="A31">
            <v>41121</v>
          </cell>
        </row>
        <row r="32">
          <cell r="A32">
            <v>41152</v>
          </cell>
        </row>
        <row r="33">
          <cell r="A33">
            <v>41182</v>
          </cell>
        </row>
        <row r="34">
          <cell r="A34">
            <v>41213</v>
          </cell>
        </row>
        <row r="35">
          <cell r="A35">
            <v>41243</v>
          </cell>
        </row>
        <row r="36">
          <cell r="A36">
            <v>41274</v>
          </cell>
        </row>
        <row r="40">
          <cell r="A40" t="str">
            <v>Regular Payroll</v>
          </cell>
          <cell r="B40">
            <v>5270700</v>
          </cell>
        </row>
        <row r="41">
          <cell r="A41" t="str">
            <v>Overtime Payroll</v>
          </cell>
          <cell r="B41">
            <v>5270700</v>
          </cell>
        </row>
        <row r="42">
          <cell r="A42" t="str">
            <v>Contractors</v>
          </cell>
          <cell r="B42">
            <v>5751300</v>
          </cell>
        </row>
        <row r="43">
          <cell r="A43" t="str">
            <v>Line Clearing</v>
          </cell>
          <cell r="B43">
            <v>5751400</v>
          </cell>
        </row>
        <row r="44">
          <cell r="A44" t="str">
            <v>Vehicle &amp; Fuel</v>
          </cell>
          <cell r="B44">
            <v>5401710</v>
          </cell>
        </row>
        <row r="45">
          <cell r="A45" t="str">
            <v>Materials</v>
          </cell>
          <cell r="B45">
            <v>5400100</v>
          </cell>
        </row>
        <row r="46">
          <cell r="A46" t="str">
            <v>Logistics</v>
          </cell>
          <cell r="B46">
            <v>5440100</v>
          </cell>
        </row>
        <row r="47">
          <cell r="A47" t="str">
            <v>Other</v>
          </cell>
          <cell r="B47">
            <v>5600500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FMPA"/>
      <sheetName val="FERC - OTHER"/>
      <sheetName val="CKW &amp; FKEC"/>
      <sheetName val="MWH JAN DEC 02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FPSC TU"/>
      <sheetName val="Procedures_Index "/>
      <sheetName val="MAY03"/>
      <sheetName val="E1b 1 and 11"/>
      <sheetName val="E1b Update 4_7 FORE"/>
      <sheetName val="E1b Update 5_2 F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G2" t="str">
            <v>Default (Sub)</v>
          </cell>
          <cell r="I2" t="str">
            <v>N/A</v>
          </cell>
          <cell r="K2" t="str">
            <v>Yes</v>
          </cell>
        </row>
        <row r="3">
          <cell r="G3" t="str">
            <v>From IO</v>
          </cell>
          <cell r="I3" t="str">
            <v>Various</v>
          </cell>
          <cell r="K3" t="str">
            <v>No</v>
          </cell>
        </row>
        <row r="4">
          <cell r="G4" t="str">
            <v>From PP</v>
          </cell>
          <cell r="I4" t="str">
            <v>Statistical</v>
          </cell>
          <cell r="K4" t="str">
            <v>Add Mult. Accts</v>
          </cell>
        </row>
        <row r="5">
          <cell r="G5" t="str">
            <v>From Plant</v>
          </cell>
          <cell r="I5" t="str">
            <v>To Be Assigned</v>
          </cell>
        </row>
        <row r="6">
          <cell r="G6" t="str">
            <v>Generated</v>
          </cell>
          <cell r="I6" t="str">
            <v>Deferrals</v>
          </cell>
        </row>
        <row r="7">
          <cell r="G7" t="str">
            <v>C/Obj</v>
          </cell>
          <cell r="I7" t="str">
            <v>CC27-Customer Service Capital</v>
          </cell>
        </row>
        <row r="8">
          <cell r="G8" t="str">
            <v>Required</v>
          </cell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06 Life to Date Costs"/>
      <sheetName val="Jan 2006, Mth Only, FMIP Costs"/>
      <sheetName val="Standard Report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"/>
  <sheetViews>
    <sheetView showGridLines="0" zoomScaleNormal="100" workbookViewId="0">
      <selection activeCell="A7" sqref="A7"/>
    </sheetView>
  </sheetViews>
  <sheetFormatPr defaultColWidth="9.140625" defaultRowHeight="12.75" x14ac:dyDescent="0.2"/>
  <cols>
    <col min="1" max="1" width="3.7109375" style="2" customWidth="1"/>
    <col min="2" max="2" width="19" style="2" customWidth="1"/>
    <col min="3" max="3" width="2.140625" style="2" customWidth="1"/>
    <col min="4" max="4" width="23.28515625" style="3" customWidth="1"/>
    <col min="5" max="5" width="3.5703125" style="2" customWidth="1"/>
    <col min="6" max="6" width="16.140625" style="2" bestFit="1" customWidth="1"/>
    <col min="7" max="7" width="1.7109375" style="2" customWidth="1"/>
    <col min="8" max="8" width="16.140625" style="2" customWidth="1"/>
    <col min="9" max="9" width="1.7109375" style="2" customWidth="1"/>
    <col min="10" max="10" width="16.140625" style="2" customWidth="1"/>
    <col min="11" max="11" width="1.7109375" style="2" customWidth="1"/>
    <col min="12" max="12" width="16.140625" style="2" customWidth="1"/>
    <col min="13" max="13" width="1.7109375" style="2" customWidth="1"/>
    <col min="14" max="16" width="1.7109375" style="22" customWidth="1"/>
    <col min="17" max="17" width="3.7109375" style="2" customWidth="1"/>
    <col min="18" max="18" width="19" style="2" customWidth="1"/>
    <col min="19" max="19" width="2.140625" style="2" customWidth="1"/>
    <col min="20" max="20" width="23.28515625" style="2" customWidth="1"/>
    <col min="21" max="21" width="3.5703125" style="2" customWidth="1"/>
    <col min="22" max="22" width="16.140625" style="2" customWidth="1"/>
    <col min="23" max="23" width="1.7109375" style="2" customWidth="1"/>
    <col min="24" max="24" width="16.140625" style="2" customWidth="1"/>
    <col min="25" max="25" width="1.7109375" style="2" customWidth="1"/>
    <col min="26" max="26" width="16.140625" style="2" customWidth="1"/>
    <col min="27" max="27" width="1.7109375" style="2" customWidth="1"/>
    <col min="28" max="28" width="18" style="2" bestFit="1" customWidth="1"/>
    <col min="29" max="29" width="1.7109375" style="2" customWidth="1"/>
    <col min="30" max="32" width="1.7109375" style="22" customWidth="1"/>
    <col min="33" max="33" width="3.7109375" style="2" customWidth="1"/>
    <col min="34" max="34" width="19" style="2" customWidth="1"/>
    <col min="35" max="35" width="2.140625" style="2" customWidth="1"/>
    <col min="36" max="36" width="23.28515625" style="2" customWidth="1"/>
    <col min="37" max="37" width="3.5703125" style="2" customWidth="1"/>
    <col min="38" max="38" width="16.140625" style="2" customWidth="1"/>
    <col min="39" max="39" width="1.7109375" style="2" customWidth="1"/>
    <col min="40" max="40" width="16.140625" style="2" customWidth="1"/>
    <col min="41" max="41" width="1.7109375" style="2" customWidth="1"/>
    <col min="42" max="42" width="16.140625" style="2" customWidth="1"/>
    <col min="43" max="43" width="1.7109375" style="2" customWidth="1"/>
    <col min="44" max="44" width="16.140625" style="2" customWidth="1"/>
    <col min="45" max="45" width="1.7109375" style="2" customWidth="1"/>
    <col min="46" max="48" width="1.7109375" style="22" customWidth="1"/>
    <col min="49" max="49" width="3.7109375" style="2" customWidth="1"/>
    <col min="50" max="50" width="19" style="2" customWidth="1"/>
    <col min="51" max="51" width="2.140625" style="2" customWidth="1"/>
    <col min="52" max="52" width="23.28515625" style="2" customWidth="1"/>
    <col min="53" max="53" width="3.5703125" style="2" customWidth="1"/>
    <col min="54" max="54" width="16.140625" style="2" customWidth="1"/>
    <col min="55" max="55" width="1.7109375" style="2" customWidth="1"/>
    <col min="56" max="56" width="16.140625" style="2" customWidth="1"/>
    <col min="57" max="57" width="1.7109375" style="2" customWidth="1"/>
    <col min="58" max="58" width="16.140625" style="2" customWidth="1"/>
    <col min="59" max="59" width="1.7109375" style="2" customWidth="1"/>
    <col min="60" max="60" width="16.140625" style="2" customWidth="1"/>
    <col min="61" max="61" width="1.7109375" style="2" customWidth="1"/>
    <col min="62" max="64" width="1.7109375" style="22" customWidth="1"/>
    <col min="65" max="65" width="3.7109375" style="2" customWidth="1"/>
    <col min="66" max="66" width="19" style="2" customWidth="1"/>
    <col min="67" max="67" width="2.140625" style="2" customWidth="1"/>
    <col min="68" max="68" width="23.28515625" style="2" customWidth="1"/>
    <col min="69" max="69" width="3.5703125" style="2" customWidth="1"/>
    <col min="70" max="70" width="16.140625" style="2" customWidth="1"/>
    <col min="71" max="71" width="1.7109375" style="2" customWidth="1"/>
    <col min="72" max="72" width="16.140625" style="2" customWidth="1"/>
    <col min="73" max="73" width="1.7109375" style="2" customWidth="1"/>
    <col min="74" max="74" width="16.140625" style="2" customWidth="1"/>
    <col min="75" max="75" width="1.7109375" style="2" customWidth="1"/>
    <col min="76" max="76" width="16.140625" style="2" customWidth="1"/>
    <col min="77" max="77" width="1.7109375" style="2" customWidth="1"/>
    <col min="78" max="16384" width="9.140625" style="2"/>
  </cols>
  <sheetData>
    <row r="1" spans="1:76" x14ac:dyDescent="0.2">
      <c r="A1" s="1" t="s">
        <v>64</v>
      </c>
      <c r="Q1" s="1" t="s">
        <v>64</v>
      </c>
      <c r="AG1" s="1" t="s">
        <v>64</v>
      </c>
      <c r="AW1" s="1" t="s">
        <v>64</v>
      </c>
      <c r="BM1" s="1" t="s">
        <v>64</v>
      </c>
    </row>
    <row r="2" spans="1:76" x14ac:dyDescent="0.2">
      <c r="A2" s="1" t="s">
        <v>65</v>
      </c>
      <c r="Q2" s="1" t="s">
        <v>65</v>
      </c>
      <c r="AG2" s="1" t="s">
        <v>65</v>
      </c>
      <c r="AW2" s="1" t="s">
        <v>65</v>
      </c>
      <c r="BM2" s="1" t="s">
        <v>65</v>
      </c>
    </row>
    <row r="3" spans="1:76" x14ac:dyDescent="0.2">
      <c r="A3" s="1" t="s">
        <v>66</v>
      </c>
      <c r="Q3" s="1" t="s">
        <v>66</v>
      </c>
      <c r="AG3" s="1" t="s">
        <v>66</v>
      </c>
      <c r="AW3" s="1" t="s">
        <v>66</v>
      </c>
      <c r="BM3" s="1" t="s">
        <v>66</v>
      </c>
    </row>
    <row r="4" spans="1:76" x14ac:dyDescent="0.2">
      <c r="A4" s="1" t="s">
        <v>67</v>
      </c>
      <c r="Q4" s="1" t="s">
        <v>67</v>
      </c>
      <c r="AG4" s="1" t="s">
        <v>67</v>
      </c>
      <c r="AW4" s="1" t="s">
        <v>67</v>
      </c>
      <c r="BM4" s="1" t="s">
        <v>67</v>
      </c>
    </row>
    <row r="5" spans="1:76" x14ac:dyDescent="0.2">
      <c r="A5" s="1" t="s">
        <v>68</v>
      </c>
      <c r="Q5" s="1" t="s">
        <v>68</v>
      </c>
      <c r="R5" s="1"/>
      <c r="U5" s="3"/>
      <c r="AG5" s="1" t="s">
        <v>68</v>
      </c>
      <c r="AW5" s="1" t="s">
        <v>68</v>
      </c>
      <c r="BM5" s="1" t="s">
        <v>68</v>
      </c>
    </row>
    <row r="6" spans="1:76" x14ac:dyDescent="0.2">
      <c r="A6" s="1" t="s">
        <v>73</v>
      </c>
      <c r="Q6" s="1" t="s">
        <v>72</v>
      </c>
      <c r="R6" s="1"/>
      <c r="U6" s="3"/>
      <c r="AG6" s="1" t="s">
        <v>71</v>
      </c>
      <c r="AW6" s="1" t="s">
        <v>69</v>
      </c>
      <c r="BM6" s="1" t="s">
        <v>70</v>
      </c>
    </row>
    <row r="7" spans="1:76" x14ac:dyDescent="0.2">
      <c r="A7" s="1"/>
      <c r="L7" s="4"/>
      <c r="R7" s="1"/>
      <c r="U7" s="3"/>
      <c r="AC7" s="4"/>
    </row>
    <row r="8" spans="1:76" x14ac:dyDescent="0.2">
      <c r="A8" s="1"/>
      <c r="F8" s="4"/>
      <c r="G8" s="4"/>
      <c r="H8" s="4"/>
      <c r="I8" s="4"/>
      <c r="J8" s="4"/>
      <c r="K8" s="4"/>
      <c r="L8" s="4"/>
      <c r="Q8" s="1"/>
      <c r="R8" s="1"/>
      <c r="U8" s="3"/>
      <c r="W8" s="4"/>
      <c r="X8" s="4"/>
      <c r="Y8" s="4"/>
      <c r="Z8" s="4"/>
      <c r="AA8" s="4"/>
      <c r="AB8" s="4"/>
      <c r="AC8" s="4"/>
    </row>
    <row r="9" spans="1:76" x14ac:dyDescent="0.2">
      <c r="A9" s="1" t="s">
        <v>58</v>
      </c>
      <c r="F9" s="4" t="s">
        <v>0</v>
      </c>
      <c r="G9" s="4"/>
      <c r="H9" s="4" t="s">
        <v>0</v>
      </c>
      <c r="I9" s="4"/>
      <c r="J9" s="4" t="s">
        <v>0</v>
      </c>
      <c r="K9" s="4"/>
      <c r="L9" s="4"/>
      <c r="Q9" s="1"/>
      <c r="R9" s="1"/>
      <c r="U9" s="3"/>
      <c r="V9" s="4" t="s">
        <v>0</v>
      </c>
      <c r="W9" s="4"/>
      <c r="X9" s="4" t="s">
        <v>0</v>
      </c>
      <c r="Y9" s="4"/>
      <c r="Z9" s="4" t="s">
        <v>0</v>
      </c>
      <c r="AA9" s="4"/>
      <c r="AB9" s="4"/>
      <c r="AC9" s="4"/>
      <c r="AL9" s="4" t="s">
        <v>0</v>
      </c>
      <c r="AM9" s="4"/>
      <c r="AN9" s="4" t="s">
        <v>0</v>
      </c>
      <c r="AO9" s="4"/>
      <c r="AP9" s="4" t="s">
        <v>0</v>
      </c>
      <c r="AQ9" s="4"/>
      <c r="AR9" s="4"/>
      <c r="BB9" s="4" t="s">
        <v>0</v>
      </c>
      <c r="BC9" s="4"/>
      <c r="BD9" s="4" t="s">
        <v>0</v>
      </c>
      <c r="BE9" s="4"/>
      <c r="BF9" s="4" t="s">
        <v>0</v>
      </c>
      <c r="BG9" s="4"/>
      <c r="BH9" s="4"/>
      <c r="BR9" s="4" t="s">
        <v>0</v>
      </c>
      <c r="BS9" s="4"/>
      <c r="BT9" s="4" t="s">
        <v>0</v>
      </c>
      <c r="BU9" s="4"/>
      <c r="BV9" s="4" t="s">
        <v>0</v>
      </c>
      <c r="BW9" s="4"/>
      <c r="BX9" s="4"/>
    </row>
    <row r="10" spans="1:76" x14ac:dyDescent="0.2">
      <c r="A10" s="1"/>
      <c r="F10" s="4" t="s">
        <v>1</v>
      </c>
      <c r="G10" s="4"/>
      <c r="H10" s="4" t="s">
        <v>2</v>
      </c>
      <c r="I10" s="4"/>
      <c r="J10" s="4" t="s">
        <v>3</v>
      </c>
      <c r="K10" s="4"/>
      <c r="L10" s="4"/>
      <c r="Q10" s="1"/>
      <c r="R10" s="1"/>
      <c r="U10" s="3"/>
      <c r="V10" s="4" t="s">
        <v>1</v>
      </c>
      <c r="W10" s="4"/>
      <c r="X10" s="4" t="s">
        <v>2</v>
      </c>
      <c r="Y10" s="4"/>
      <c r="Z10" s="4" t="s">
        <v>3</v>
      </c>
      <c r="AA10" s="4"/>
      <c r="AB10" s="4"/>
      <c r="AC10" s="4"/>
      <c r="AL10" s="4" t="s">
        <v>1</v>
      </c>
      <c r="AM10" s="4"/>
      <c r="AN10" s="4" t="s">
        <v>2</v>
      </c>
      <c r="AO10" s="4"/>
      <c r="AP10" s="4" t="s">
        <v>3</v>
      </c>
      <c r="AQ10" s="4"/>
      <c r="AR10" s="4"/>
      <c r="BB10" s="4" t="s">
        <v>1</v>
      </c>
      <c r="BC10" s="4"/>
      <c r="BD10" s="4" t="s">
        <v>2</v>
      </c>
      <c r="BE10" s="4"/>
      <c r="BF10" s="4" t="s">
        <v>3</v>
      </c>
      <c r="BG10" s="4"/>
      <c r="BH10" s="4"/>
      <c r="BR10" s="4" t="s">
        <v>1</v>
      </c>
      <c r="BS10" s="4"/>
      <c r="BT10" s="4" t="s">
        <v>2</v>
      </c>
      <c r="BU10" s="4"/>
      <c r="BV10" s="4" t="s">
        <v>3</v>
      </c>
      <c r="BW10" s="4"/>
      <c r="BX10" s="4"/>
    </row>
    <row r="11" spans="1:76" x14ac:dyDescent="0.2">
      <c r="A11" s="1"/>
      <c r="F11" s="4" t="s">
        <v>4</v>
      </c>
      <c r="G11" s="4"/>
      <c r="H11" s="4" t="s">
        <v>5</v>
      </c>
      <c r="I11" s="4"/>
      <c r="J11" s="4" t="s">
        <v>6</v>
      </c>
      <c r="K11" s="4"/>
      <c r="L11" s="4"/>
      <c r="Q11" s="1"/>
      <c r="R11" s="1"/>
      <c r="U11" s="3"/>
      <c r="V11" s="4" t="s">
        <v>4</v>
      </c>
      <c r="W11" s="4"/>
      <c r="X11" s="4" t="s">
        <v>5</v>
      </c>
      <c r="Y11" s="4"/>
      <c r="Z11" s="4" t="s">
        <v>6</v>
      </c>
      <c r="AA11" s="4"/>
      <c r="AB11" s="4"/>
      <c r="AC11" s="4"/>
      <c r="AL11" s="4" t="s">
        <v>4</v>
      </c>
      <c r="AM11" s="4"/>
      <c r="AN11" s="4" t="s">
        <v>5</v>
      </c>
      <c r="AO11" s="4"/>
      <c r="AP11" s="4" t="s">
        <v>6</v>
      </c>
      <c r="AQ11" s="4"/>
      <c r="AR11" s="4"/>
      <c r="BB11" s="4" t="s">
        <v>4</v>
      </c>
      <c r="BC11" s="4"/>
      <c r="BD11" s="4" t="s">
        <v>5</v>
      </c>
      <c r="BE11" s="4"/>
      <c r="BF11" s="4" t="s">
        <v>6</v>
      </c>
      <c r="BG11" s="4"/>
      <c r="BH11" s="4"/>
      <c r="BR11" s="4" t="s">
        <v>4</v>
      </c>
      <c r="BS11" s="4"/>
      <c r="BT11" s="4" t="s">
        <v>5</v>
      </c>
      <c r="BU11" s="4"/>
      <c r="BV11" s="4" t="s">
        <v>6</v>
      </c>
      <c r="BW11" s="4"/>
      <c r="BX11" s="4"/>
    </row>
    <row r="12" spans="1:76" x14ac:dyDescent="0.2">
      <c r="A12" s="1"/>
      <c r="B12" s="1"/>
      <c r="D12" s="52"/>
      <c r="F12" s="4" t="s">
        <v>7</v>
      </c>
      <c r="G12" s="4"/>
      <c r="H12" s="4" t="s">
        <v>8</v>
      </c>
      <c r="I12" s="4"/>
      <c r="J12" s="4" t="s">
        <v>7</v>
      </c>
      <c r="K12" s="4"/>
      <c r="L12" s="4" t="s">
        <v>9</v>
      </c>
      <c r="Q12" s="1"/>
      <c r="R12" s="1"/>
      <c r="S12" s="1"/>
      <c r="T12" s="52"/>
      <c r="U12" s="52"/>
      <c r="V12" s="4" t="s">
        <v>7</v>
      </c>
      <c r="W12" s="4"/>
      <c r="X12" s="4" t="s">
        <v>8</v>
      </c>
      <c r="Y12" s="4"/>
      <c r="Z12" s="4" t="s">
        <v>7</v>
      </c>
      <c r="AA12" s="4"/>
      <c r="AB12" s="4" t="s">
        <v>9</v>
      </c>
      <c r="AC12" s="4"/>
      <c r="AH12" s="1"/>
      <c r="AJ12" s="52"/>
      <c r="AL12" s="4" t="s">
        <v>7</v>
      </c>
      <c r="AM12" s="4"/>
      <c r="AN12" s="4" t="s">
        <v>8</v>
      </c>
      <c r="AO12" s="4"/>
      <c r="AP12" s="4" t="s">
        <v>7</v>
      </c>
      <c r="AQ12" s="4"/>
      <c r="AR12" s="4" t="s">
        <v>9</v>
      </c>
      <c r="BB12" s="4" t="s">
        <v>7</v>
      </c>
      <c r="BC12" s="4"/>
      <c r="BD12" s="4" t="s">
        <v>8</v>
      </c>
      <c r="BE12" s="4"/>
      <c r="BF12" s="4" t="s">
        <v>7</v>
      </c>
      <c r="BG12" s="4"/>
      <c r="BH12" s="4" t="s">
        <v>9</v>
      </c>
      <c r="BR12" s="4" t="s">
        <v>7</v>
      </c>
      <c r="BS12" s="4"/>
      <c r="BT12" s="4" t="s">
        <v>8</v>
      </c>
      <c r="BU12" s="4"/>
      <c r="BV12" s="4" t="s">
        <v>7</v>
      </c>
      <c r="BW12" s="4"/>
      <c r="BX12" s="4" t="s">
        <v>9</v>
      </c>
    </row>
    <row r="13" spans="1:76" x14ac:dyDescent="0.2">
      <c r="A13" s="1"/>
      <c r="F13" s="5" t="s">
        <v>10</v>
      </c>
      <c r="G13" s="47"/>
      <c r="H13" s="5" t="s">
        <v>11</v>
      </c>
      <c r="I13" s="47"/>
      <c r="J13" s="5" t="s">
        <v>12</v>
      </c>
      <c r="K13" s="47"/>
      <c r="L13" s="5"/>
      <c r="Q13" s="1"/>
      <c r="R13" s="1"/>
      <c r="U13" s="3"/>
      <c r="V13" s="5" t="s">
        <v>10</v>
      </c>
      <c r="W13" s="47"/>
      <c r="X13" s="5" t="s">
        <v>11</v>
      </c>
      <c r="Y13" s="47"/>
      <c r="Z13" s="5" t="s">
        <v>12</v>
      </c>
      <c r="AA13" s="47"/>
      <c r="AB13" s="5"/>
      <c r="AC13" s="47"/>
      <c r="AL13" s="5" t="s">
        <v>10</v>
      </c>
      <c r="AM13" s="47"/>
      <c r="AN13" s="5" t="s">
        <v>11</v>
      </c>
      <c r="AO13" s="47"/>
      <c r="AP13" s="5" t="s">
        <v>12</v>
      </c>
      <c r="AQ13" s="47"/>
      <c r="AR13" s="5"/>
      <c r="AX13" s="1"/>
      <c r="AZ13" s="57"/>
      <c r="BB13" s="5" t="s">
        <v>10</v>
      </c>
      <c r="BC13" s="47"/>
      <c r="BD13" s="5" t="s">
        <v>11</v>
      </c>
      <c r="BE13" s="47"/>
      <c r="BF13" s="5" t="s">
        <v>12</v>
      </c>
      <c r="BG13" s="47"/>
      <c r="BH13" s="5"/>
      <c r="BN13" s="1"/>
      <c r="BP13" s="57"/>
      <c r="BR13" s="5" t="s">
        <v>10</v>
      </c>
      <c r="BS13" s="47"/>
      <c r="BT13" s="5" t="s">
        <v>11</v>
      </c>
      <c r="BU13" s="47"/>
      <c r="BV13" s="5" t="s">
        <v>12</v>
      </c>
      <c r="BW13" s="47"/>
      <c r="BX13" s="5"/>
    </row>
    <row r="14" spans="1:76" x14ac:dyDescent="0.2">
      <c r="B14" s="1" t="s">
        <v>59</v>
      </c>
      <c r="F14" s="65">
        <v>-203681485.28999999</v>
      </c>
      <c r="H14" s="65">
        <v>-1218523.1299999999</v>
      </c>
      <c r="J14" s="65">
        <v>543794.5</v>
      </c>
      <c r="L14" s="65">
        <f>+F14+H14+J14</f>
        <v>-204356213.91999999</v>
      </c>
      <c r="R14" s="1" t="s">
        <v>60</v>
      </c>
      <c r="U14" s="3"/>
      <c r="V14" s="65">
        <v>-199429020.78</v>
      </c>
      <c r="X14" s="65">
        <v>-2571345.5099999998</v>
      </c>
      <c r="Z14" s="65">
        <v>419802.07</v>
      </c>
      <c r="AB14" s="65">
        <f>+V14+X14+Z14</f>
        <v>-201580564.22</v>
      </c>
      <c r="AH14" s="1" t="s">
        <v>61</v>
      </c>
      <c r="AL14" s="65">
        <v>-115302319.45</v>
      </c>
      <c r="AN14" s="65">
        <v>-1828984.36</v>
      </c>
      <c r="AP14" s="65">
        <v>603700.71</v>
      </c>
      <c r="AR14" s="65">
        <f>+AP14+AN14+AL14</f>
        <v>-116527603.10000001</v>
      </c>
      <c r="AX14" s="1" t="s">
        <v>62</v>
      </c>
      <c r="BB14" s="57">
        <v>-120063234.06</v>
      </c>
      <c r="BD14" s="57">
        <v>-698326.4</v>
      </c>
      <c r="BF14" s="57">
        <v>453456.06</v>
      </c>
      <c r="BH14" s="57">
        <f>+BB14+BD14+BF14</f>
        <v>-120308104.40000001</v>
      </c>
      <c r="BN14" s="1" t="s">
        <v>63</v>
      </c>
      <c r="BR14" s="57">
        <v>-121688362.25</v>
      </c>
      <c r="BT14" s="57">
        <v>-465322.99</v>
      </c>
      <c r="BV14" s="57">
        <v>331108.15999999997</v>
      </c>
      <c r="BX14" s="57">
        <f>+BR14+BT14+BV14</f>
        <v>-121822577.08</v>
      </c>
    </row>
    <row r="15" spans="1:76" x14ac:dyDescent="0.2">
      <c r="B15" s="1"/>
      <c r="U15" s="3"/>
    </row>
    <row r="16" spans="1:76" s="1" customFormat="1" x14ac:dyDescent="0.2">
      <c r="A16" s="6" t="s">
        <v>13</v>
      </c>
      <c r="B16" s="7"/>
      <c r="C16" s="7"/>
      <c r="D16" s="8"/>
      <c r="E16" s="8"/>
      <c r="F16" s="44">
        <v>0</v>
      </c>
      <c r="G16" s="44"/>
      <c r="H16" s="44"/>
      <c r="I16" s="44"/>
      <c r="J16" s="44"/>
      <c r="K16" s="44"/>
      <c r="L16" s="44">
        <f>SUM(F16:J16)</f>
        <v>0</v>
      </c>
      <c r="N16" s="59"/>
      <c r="O16" s="59"/>
      <c r="P16" s="59"/>
      <c r="Q16" s="6" t="s">
        <v>13</v>
      </c>
      <c r="R16" s="6"/>
      <c r="S16" s="7"/>
      <c r="T16" s="7"/>
      <c r="U16" s="8"/>
      <c r="V16" s="8">
        <v>0</v>
      </c>
      <c r="W16" s="44"/>
      <c r="X16" s="44"/>
      <c r="Y16" s="44"/>
      <c r="Z16" s="44"/>
      <c r="AA16" s="44"/>
      <c r="AB16" s="44">
        <f>SUM(V16:Z16)</f>
        <v>0</v>
      </c>
      <c r="AC16" s="44"/>
      <c r="AD16" s="59"/>
      <c r="AE16" s="59"/>
      <c r="AF16" s="59"/>
      <c r="AG16" s="6" t="s">
        <v>13</v>
      </c>
      <c r="AH16" s="6"/>
      <c r="AL16" s="8">
        <v>0</v>
      </c>
      <c r="AM16" s="44"/>
      <c r="AN16" s="44"/>
      <c r="AO16" s="44"/>
      <c r="AP16" s="44"/>
      <c r="AQ16" s="44"/>
      <c r="AR16" s="44">
        <f>SUM(AL16:AP16)</f>
        <v>0</v>
      </c>
      <c r="AT16" s="59"/>
      <c r="AU16" s="59"/>
      <c r="AV16" s="59"/>
      <c r="AW16" s="6" t="s">
        <v>13</v>
      </c>
      <c r="AX16" s="6"/>
      <c r="BB16" s="8">
        <v>0</v>
      </c>
      <c r="BC16" s="44"/>
      <c r="BD16" s="44"/>
      <c r="BE16" s="44"/>
      <c r="BF16" s="44"/>
      <c r="BG16" s="44"/>
      <c r="BH16" s="44">
        <f>SUM(BB16:BF16)</f>
        <v>0</v>
      </c>
      <c r="BJ16" s="59"/>
      <c r="BK16" s="59"/>
      <c r="BL16" s="59"/>
      <c r="BM16" s="6" t="s">
        <v>13</v>
      </c>
      <c r="BN16" s="6"/>
      <c r="BR16" s="36">
        <v>0</v>
      </c>
      <c r="BX16" s="56">
        <f>SUM(BR16:BV16)</f>
        <v>0</v>
      </c>
    </row>
    <row r="17" spans="1:76" x14ac:dyDescent="0.2">
      <c r="A17" s="6"/>
      <c r="B17" s="9"/>
      <c r="C17" s="9"/>
      <c r="D17" s="10"/>
      <c r="E17" s="11"/>
      <c r="F17" s="33"/>
      <c r="G17" s="33"/>
      <c r="H17" s="33"/>
      <c r="I17" s="33"/>
      <c r="J17" s="33"/>
      <c r="K17" s="33"/>
      <c r="L17" s="33"/>
      <c r="Q17" s="6"/>
      <c r="R17" s="6"/>
      <c r="S17" s="9"/>
      <c r="T17" s="9"/>
      <c r="U17" s="10"/>
      <c r="V17" s="11"/>
      <c r="W17" s="33"/>
      <c r="X17" s="33"/>
      <c r="Y17" s="33"/>
      <c r="Z17" s="33"/>
      <c r="AA17" s="33"/>
      <c r="AB17" s="33"/>
      <c r="AC17" s="33"/>
      <c r="AG17" s="6"/>
      <c r="AH17" s="6"/>
      <c r="AL17" s="11"/>
      <c r="AM17" s="33"/>
      <c r="AN17" s="33"/>
      <c r="AO17" s="33"/>
      <c r="AP17" s="33"/>
      <c r="AQ17" s="33"/>
      <c r="AR17" s="33"/>
      <c r="AW17" s="6"/>
      <c r="AX17" s="6"/>
      <c r="BB17" s="11"/>
      <c r="BC17" s="33"/>
      <c r="BD17" s="33"/>
      <c r="BE17" s="33"/>
      <c r="BF17" s="33"/>
      <c r="BG17" s="33"/>
      <c r="BH17" s="33"/>
      <c r="BM17" s="6"/>
      <c r="BN17" s="6"/>
    </row>
    <row r="18" spans="1:76" x14ac:dyDescent="0.2">
      <c r="A18" s="6" t="s">
        <v>14</v>
      </c>
      <c r="B18" s="9"/>
      <c r="C18" s="9"/>
      <c r="D18" s="10"/>
      <c r="E18" s="11"/>
      <c r="F18" s="34">
        <v>-263083</v>
      </c>
      <c r="G18" s="34"/>
      <c r="H18" s="34"/>
      <c r="I18" s="34"/>
      <c r="J18" s="34"/>
      <c r="K18" s="34"/>
      <c r="L18" s="34">
        <f>SUM(F18:J18)</f>
        <v>-263083</v>
      </c>
      <c r="Q18" s="6" t="s">
        <v>14</v>
      </c>
      <c r="R18" s="6"/>
      <c r="S18" s="9"/>
      <c r="T18" s="9"/>
      <c r="U18" s="10"/>
      <c r="V18" s="36">
        <v>-451000</v>
      </c>
      <c r="W18" s="34"/>
      <c r="X18" s="34"/>
      <c r="Y18" s="34"/>
      <c r="Z18" s="34"/>
      <c r="AA18" s="34"/>
      <c r="AB18" s="34">
        <f>SUM(V18:Z18)</f>
        <v>-451000</v>
      </c>
      <c r="AC18" s="34"/>
      <c r="AG18" s="6" t="s">
        <v>14</v>
      </c>
      <c r="AH18" s="6"/>
      <c r="AL18" s="36">
        <v>-451000</v>
      </c>
      <c r="AM18" s="34"/>
      <c r="AN18" s="34"/>
      <c r="AO18" s="34"/>
      <c r="AP18" s="34"/>
      <c r="AQ18" s="34"/>
      <c r="AR18" s="34">
        <f>SUM(AL18:AP18)</f>
        <v>-451000</v>
      </c>
      <c r="AW18" s="6" t="s">
        <v>14</v>
      </c>
      <c r="AX18" s="6"/>
      <c r="BB18" s="36">
        <v>-451000</v>
      </c>
      <c r="BC18" s="34"/>
      <c r="BD18" s="34"/>
      <c r="BE18" s="34"/>
      <c r="BF18" s="34"/>
      <c r="BG18" s="34"/>
      <c r="BH18" s="34">
        <f>SUM(BB18:BF18)</f>
        <v>-451000</v>
      </c>
      <c r="BM18" s="6" t="s">
        <v>14</v>
      </c>
      <c r="BN18" s="6"/>
      <c r="BR18" s="36">
        <v>-451000</v>
      </c>
      <c r="BX18" s="36">
        <f>SUM(BR18:BV18)</f>
        <v>-451000</v>
      </c>
    </row>
    <row r="19" spans="1:76" x14ac:dyDescent="0.2">
      <c r="A19" s="6"/>
      <c r="B19" s="9"/>
      <c r="C19" s="9"/>
      <c r="D19" s="10"/>
      <c r="E19" s="11"/>
      <c r="F19" s="33"/>
      <c r="G19" s="33"/>
      <c r="H19" s="33"/>
      <c r="I19" s="33"/>
      <c r="J19" s="33"/>
      <c r="K19" s="33"/>
      <c r="L19" s="33"/>
      <c r="Q19" s="6"/>
      <c r="R19" s="6"/>
      <c r="S19" s="9"/>
      <c r="T19" s="9"/>
      <c r="U19" s="10"/>
      <c r="V19" s="11"/>
      <c r="W19" s="33"/>
      <c r="X19" s="33"/>
      <c r="Y19" s="33"/>
      <c r="Z19" s="33"/>
      <c r="AA19" s="33"/>
      <c r="AB19" s="33"/>
      <c r="AC19" s="33"/>
      <c r="AG19" s="6"/>
      <c r="AH19" s="6"/>
      <c r="AL19" s="11"/>
      <c r="AM19" s="33"/>
      <c r="AN19" s="33"/>
      <c r="AO19" s="33"/>
      <c r="AP19" s="33"/>
      <c r="AQ19" s="33"/>
      <c r="AR19" s="33"/>
      <c r="AW19" s="6"/>
      <c r="AX19" s="6"/>
      <c r="BB19" s="11"/>
      <c r="BC19" s="33"/>
      <c r="BD19" s="33"/>
      <c r="BE19" s="33"/>
      <c r="BF19" s="33"/>
      <c r="BG19" s="33"/>
      <c r="BH19" s="33"/>
      <c r="BM19" s="6"/>
      <c r="BN19" s="6"/>
    </row>
    <row r="20" spans="1:76" s="1" customFormat="1" x14ac:dyDescent="0.2">
      <c r="A20" s="12" t="s">
        <v>15</v>
      </c>
      <c r="B20" s="7"/>
      <c r="C20" s="7"/>
      <c r="D20" s="13"/>
      <c r="E20" s="14"/>
      <c r="F20" s="35"/>
      <c r="G20" s="35"/>
      <c r="H20" s="35"/>
      <c r="I20" s="35"/>
      <c r="J20" s="35"/>
      <c r="K20" s="35"/>
      <c r="L20" s="35"/>
      <c r="N20" s="59"/>
      <c r="O20" s="59"/>
      <c r="P20" s="59"/>
      <c r="Q20" s="12" t="s">
        <v>15</v>
      </c>
      <c r="R20" s="12"/>
      <c r="S20" s="7"/>
      <c r="T20" s="7"/>
      <c r="U20" s="13"/>
      <c r="V20" s="14"/>
      <c r="W20" s="35"/>
      <c r="X20" s="35"/>
      <c r="Y20" s="35"/>
      <c r="Z20" s="35"/>
      <c r="AA20" s="35"/>
      <c r="AB20" s="35"/>
      <c r="AC20" s="35"/>
      <c r="AD20" s="59"/>
      <c r="AE20" s="59"/>
      <c r="AF20" s="59"/>
      <c r="AG20" s="12" t="s">
        <v>15</v>
      </c>
      <c r="AH20" s="12"/>
      <c r="AL20" s="14"/>
      <c r="AM20" s="35"/>
      <c r="AN20" s="35"/>
      <c r="AO20" s="35"/>
      <c r="AP20" s="35"/>
      <c r="AQ20" s="35"/>
      <c r="AR20" s="35"/>
      <c r="AT20" s="59"/>
      <c r="AU20" s="59"/>
      <c r="AV20" s="59"/>
      <c r="AW20" s="12" t="s">
        <v>15</v>
      </c>
      <c r="AX20" s="12"/>
      <c r="BB20" s="14"/>
      <c r="BC20" s="35"/>
      <c r="BD20" s="35"/>
      <c r="BE20" s="35"/>
      <c r="BF20" s="35"/>
      <c r="BG20" s="35"/>
      <c r="BH20" s="35"/>
      <c r="BJ20" s="59"/>
      <c r="BK20" s="59"/>
      <c r="BL20" s="59"/>
      <c r="BM20" s="12" t="s">
        <v>15</v>
      </c>
      <c r="BN20" s="12"/>
    </row>
    <row r="21" spans="1:76" x14ac:dyDescent="0.2">
      <c r="B21" s="15" t="s">
        <v>16</v>
      </c>
      <c r="C21" s="9"/>
      <c r="D21" s="10"/>
      <c r="E21" s="11"/>
      <c r="F21" s="34">
        <v>3773</v>
      </c>
      <c r="G21" s="34"/>
      <c r="H21" s="36"/>
      <c r="I21" s="36"/>
      <c r="J21" s="36">
        <v>-123994</v>
      </c>
      <c r="K21" s="36"/>
      <c r="L21" s="36">
        <f t="shared" ref="L21:L27" si="0">SUM(F21:J21)</f>
        <v>-120221</v>
      </c>
      <c r="M21" s="50"/>
      <c r="N21" s="60"/>
      <c r="O21" s="60"/>
      <c r="P21" s="60"/>
      <c r="R21" s="15" t="s">
        <v>16</v>
      </c>
      <c r="S21" s="15"/>
      <c r="T21" s="9"/>
      <c r="U21" s="10"/>
      <c r="V21" s="36">
        <v>11675.99</v>
      </c>
      <c r="W21" s="34"/>
      <c r="X21" s="34"/>
      <c r="Y21" s="36"/>
      <c r="Z21" s="36">
        <v>-131419</v>
      </c>
      <c r="AA21" s="36"/>
      <c r="AB21" s="36">
        <f t="shared" ref="AB21:AB32" si="1">SUM(V21:Z21)</f>
        <v>-119743.01</v>
      </c>
      <c r="AC21" s="36"/>
      <c r="AD21" s="60"/>
      <c r="AH21" s="15" t="s">
        <v>16</v>
      </c>
      <c r="AL21" s="36">
        <v>1902.83</v>
      </c>
      <c r="AM21" s="34"/>
      <c r="AN21" s="34"/>
      <c r="AO21" s="36"/>
      <c r="AP21" s="36">
        <v>-132054.32999999999</v>
      </c>
      <c r="AQ21" s="36"/>
      <c r="AR21" s="36">
        <f t="shared" ref="AR21:AR32" si="2">SUM(AL21:AP21)</f>
        <v>-130151.49999999999</v>
      </c>
      <c r="AX21" s="15" t="s">
        <v>16</v>
      </c>
      <c r="BB21" s="36">
        <v>-21482.75</v>
      </c>
      <c r="BC21" s="34"/>
      <c r="BD21" s="34"/>
      <c r="BE21" s="36"/>
      <c r="BF21" s="36">
        <v>-53054.37</v>
      </c>
      <c r="BG21" s="36"/>
      <c r="BH21" s="36">
        <f t="shared" ref="BH21:BH32" si="3">SUM(BB21:BF21)</f>
        <v>-74537.119999999995</v>
      </c>
      <c r="BN21" s="15" t="s">
        <v>16</v>
      </c>
      <c r="BR21" s="36">
        <v>-4632.4399999999996</v>
      </c>
      <c r="BV21" s="36">
        <v>-2816.93</v>
      </c>
      <c r="BX21" s="36">
        <f t="shared" ref="BX21:BX32" si="4">SUM(BR21:BV21)</f>
        <v>-7449.369999999999</v>
      </c>
    </row>
    <row r="22" spans="1:76" x14ac:dyDescent="0.2">
      <c r="B22" s="15" t="s">
        <v>17</v>
      </c>
      <c r="C22" s="9"/>
      <c r="D22" s="10"/>
      <c r="E22" s="11"/>
      <c r="F22" s="34">
        <v>0</v>
      </c>
      <c r="G22" s="34"/>
      <c r="H22" s="36"/>
      <c r="I22" s="36"/>
      <c r="J22" s="36">
        <v>0</v>
      </c>
      <c r="K22" s="36"/>
      <c r="L22" s="36">
        <f t="shared" si="0"/>
        <v>0</v>
      </c>
      <c r="M22" s="49"/>
      <c r="N22" s="61"/>
      <c r="O22" s="61"/>
      <c r="P22" s="61"/>
      <c r="R22" s="15" t="s">
        <v>17</v>
      </c>
      <c r="S22" s="15"/>
      <c r="T22" s="9"/>
      <c r="U22" s="10"/>
      <c r="V22" s="36">
        <v>0</v>
      </c>
      <c r="W22" s="34"/>
      <c r="X22" s="34"/>
      <c r="Y22" s="36"/>
      <c r="Z22" s="36">
        <v>0</v>
      </c>
      <c r="AA22" s="36"/>
      <c r="AB22" s="36">
        <f t="shared" si="1"/>
        <v>0</v>
      </c>
      <c r="AC22" s="36"/>
      <c r="AD22" s="61"/>
      <c r="AH22" s="15" t="s">
        <v>17</v>
      </c>
      <c r="AL22" s="36">
        <v>0</v>
      </c>
      <c r="AM22" s="34"/>
      <c r="AN22" s="34"/>
      <c r="AO22" s="36"/>
      <c r="AP22" s="36">
        <v>0</v>
      </c>
      <c r="AQ22" s="36"/>
      <c r="AR22" s="36">
        <f t="shared" si="2"/>
        <v>0</v>
      </c>
      <c r="AX22" s="15" t="s">
        <v>17</v>
      </c>
      <c r="BB22" s="36">
        <v>0</v>
      </c>
      <c r="BC22" s="34"/>
      <c r="BD22" s="34"/>
      <c r="BE22" s="36"/>
      <c r="BF22" s="36">
        <v>-67420.34</v>
      </c>
      <c r="BG22" s="36"/>
      <c r="BH22" s="36">
        <f t="shared" si="3"/>
        <v>-67420.34</v>
      </c>
      <c r="BN22" s="15" t="s">
        <v>17</v>
      </c>
      <c r="BR22" s="36">
        <v>0</v>
      </c>
      <c r="BV22" s="36">
        <v>-3570.34</v>
      </c>
      <c r="BX22" s="36">
        <f t="shared" si="4"/>
        <v>-3570.34</v>
      </c>
    </row>
    <row r="23" spans="1:76" x14ac:dyDescent="0.2">
      <c r="B23" s="15" t="s">
        <v>18</v>
      </c>
      <c r="C23" s="9"/>
      <c r="D23" s="10"/>
      <c r="E23" s="11"/>
      <c r="F23" s="34">
        <v>0</v>
      </c>
      <c r="G23" s="34"/>
      <c r="H23" s="36"/>
      <c r="I23" s="36"/>
      <c r="J23" s="36">
        <v>0</v>
      </c>
      <c r="K23" s="36"/>
      <c r="L23" s="36">
        <f t="shared" si="0"/>
        <v>0</v>
      </c>
      <c r="M23" s="49"/>
      <c r="N23" s="61"/>
      <c r="O23" s="61"/>
      <c r="P23" s="61"/>
      <c r="R23" s="15" t="s">
        <v>18</v>
      </c>
      <c r="S23" s="15"/>
      <c r="T23" s="9"/>
      <c r="U23" s="10"/>
      <c r="V23" s="36">
        <v>0</v>
      </c>
      <c r="W23" s="34"/>
      <c r="X23" s="34"/>
      <c r="Y23" s="36"/>
      <c r="Z23" s="36">
        <v>0</v>
      </c>
      <c r="AA23" s="36"/>
      <c r="AB23" s="36">
        <f t="shared" si="1"/>
        <v>0</v>
      </c>
      <c r="AC23" s="36"/>
      <c r="AD23" s="61"/>
      <c r="AH23" s="15" t="s">
        <v>18</v>
      </c>
      <c r="AL23" s="36">
        <v>0</v>
      </c>
      <c r="AM23" s="34"/>
      <c r="AN23" s="34"/>
      <c r="AO23" s="36"/>
      <c r="AP23" s="36">
        <v>0</v>
      </c>
      <c r="AQ23" s="36"/>
      <c r="AR23" s="36">
        <f t="shared" si="2"/>
        <v>0</v>
      </c>
      <c r="AX23" s="15" t="s">
        <v>18</v>
      </c>
      <c r="BB23" s="36">
        <v>0</v>
      </c>
      <c r="BC23" s="34"/>
      <c r="BD23" s="34"/>
      <c r="BE23" s="36"/>
      <c r="BF23" s="36">
        <v>-1874.11</v>
      </c>
      <c r="BG23" s="36"/>
      <c r="BH23" s="36">
        <f t="shared" si="3"/>
        <v>-1874.11</v>
      </c>
      <c r="BN23" s="15" t="s">
        <v>18</v>
      </c>
      <c r="BR23" s="36">
        <v>0</v>
      </c>
      <c r="BV23" s="36">
        <v>-86.89</v>
      </c>
      <c r="BX23" s="36">
        <f t="shared" si="4"/>
        <v>-86.89</v>
      </c>
    </row>
    <row r="24" spans="1:76" x14ac:dyDescent="0.2">
      <c r="B24" s="15" t="s">
        <v>19</v>
      </c>
      <c r="C24" s="9"/>
      <c r="D24" s="10"/>
      <c r="E24" s="11"/>
      <c r="F24" s="34">
        <v>0</v>
      </c>
      <c r="G24" s="34"/>
      <c r="H24" s="36"/>
      <c r="I24" s="36"/>
      <c r="J24" s="36">
        <v>0</v>
      </c>
      <c r="K24" s="36"/>
      <c r="L24" s="36">
        <f t="shared" si="0"/>
        <v>0</v>
      </c>
      <c r="M24" s="50"/>
      <c r="N24" s="60"/>
      <c r="O24" s="60"/>
      <c r="P24" s="60"/>
      <c r="R24" s="15" t="s">
        <v>19</v>
      </c>
      <c r="S24" s="15"/>
      <c r="T24" s="9"/>
      <c r="U24" s="10"/>
      <c r="V24" s="36">
        <v>0</v>
      </c>
      <c r="W24" s="34"/>
      <c r="X24" s="34"/>
      <c r="Y24" s="36"/>
      <c r="Z24" s="36">
        <v>0</v>
      </c>
      <c r="AA24" s="36"/>
      <c r="AB24" s="36">
        <f t="shared" si="1"/>
        <v>0</v>
      </c>
      <c r="AC24" s="36"/>
      <c r="AD24" s="60"/>
      <c r="AH24" s="15" t="s">
        <v>19</v>
      </c>
      <c r="AL24" s="36">
        <v>0</v>
      </c>
      <c r="AM24" s="34"/>
      <c r="AN24" s="34"/>
      <c r="AO24" s="36"/>
      <c r="AP24" s="36">
        <v>0</v>
      </c>
      <c r="AQ24" s="36"/>
      <c r="AR24" s="36">
        <f t="shared" si="2"/>
        <v>0</v>
      </c>
      <c r="AX24" s="15" t="s">
        <v>19</v>
      </c>
      <c r="BB24" s="36">
        <v>0</v>
      </c>
      <c r="BC24" s="34"/>
      <c r="BD24" s="34"/>
      <c r="BE24" s="36"/>
      <c r="BF24" s="36">
        <v>0</v>
      </c>
      <c r="BG24" s="36"/>
      <c r="BH24" s="36">
        <f t="shared" si="3"/>
        <v>0</v>
      </c>
      <c r="BN24" s="15" t="s">
        <v>19</v>
      </c>
      <c r="BR24" s="36">
        <v>0</v>
      </c>
      <c r="BV24" s="36">
        <v>0</v>
      </c>
      <c r="BX24" s="36">
        <f t="shared" si="4"/>
        <v>0</v>
      </c>
    </row>
    <row r="25" spans="1:76" x14ac:dyDescent="0.2">
      <c r="B25" s="15" t="s">
        <v>20</v>
      </c>
      <c r="C25" s="9"/>
      <c r="D25" s="10"/>
      <c r="E25" s="11"/>
      <c r="F25" s="34">
        <v>0</v>
      </c>
      <c r="G25" s="34"/>
      <c r="H25" s="36"/>
      <c r="I25" s="36"/>
      <c r="J25" s="36">
        <v>0</v>
      </c>
      <c r="K25" s="36"/>
      <c r="L25" s="36">
        <f t="shared" si="0"/>
        <v>0</v>
      </c>
      <c r="M25" s="49"/>
      <c r="N25" s="61"/>
      <c r="O25" s="61"/>
      <c r="P25" s="61"/>
      <c r="R25" s="15" t="s">
        <v>20</v>
      </c>
      <c r="S25" s="15"/>
      <c r="T25" s="9"/>
      <c r="U25" s="10"/>
      <c r="V25" s="36">
        <v>0</v>
      </c>
      <c r="W25" s="34"/>
      <c r="X25" s="34"/>
      <c r="Y25" s="36"/>
      <c r="Z25" s="36">
        <v>0</v>
      </c>
      <c r="AA25" s="36"/>
      <c r="AB25" s="36">
        <f t="shared" si="1"/>
        <v>0</v>
      </c>
      <c r="AC25" s="36"/>
      <c r="AD25" s="61"/>
      <c r="AH25" s="15" t="s">
        <v>20</v>
      </c>
      <c r="AL25" s="36">
        <v>0</v>
      </c>
      <c r="AM25" s="34"/>
      <c r="AN25" s="34"/>
      <c r="AO25" s="36"/>
      <c r="AP25" s="36">
        <v>0</v>
      </c>
      <c r="AQ25" s="36"/>
      <c r="AR25" s="36">
        <f t="shared" si="2"/>
        <v>0</v>
      </c>
      <c r="AX25" s="15" t="s">
        <v>20</v>
      </c>
      <c r="BB25" s="36">
        <v>0</v>
      </c>
      <c r="BC25" s="34"/>
      <c r="BD25" s="34"/>
      <c r="BE25" s="36"/>
      <c r="BF25" s="36">
        <v>0</v>
      </c>
      <c r="BG25" s="36"/>
      <c r="BH25" s="36">
        <f t="shared" si="3"/>
        <v>0</v>
      </c>
      <c r="BN25" s="15" t="s">
        <v>20</v>
      </c>
      <c r="BR25" s="36">
        <v>0</v>
      </c>
      <c r="BV25" s="36">
        <v>0</v>
      </c>
      <c r="BX25" s="36">
        <f t="shared" si="4"/>
        <v>0</v>
      </c>
    </row>
    <row r="26" spans="1:76" x14ac:dyDescent="0.2">
      <c r="B26" s="15" t="s">
        <v>21</v>
      </c>
      <c r="C26" s="9"/>
      <c r="D26" s="10"/>
      <c r="E26" s="11"/>
      <c r="F26" s="34">
        <v>0</v>
      </c>
      <c r="G26" s="34"/>
      <c r="H26" s="37"/>
      <c r="I26" s="37"/>
      <c r="J26" s="36">
        <v>0</v>
      </c>
      <c r="K26" s="36"/>
      <c r="L26" s="36">
        <f t="shared" si="0"/>
        <v>0</v>
      </c>
      <c r="M26" s="18"/>
      <c r="N26" s="62"/>
      <c r="O26" s="62"/>
      <c r="P26" s="62"/>
      <c r="R26" s="15" t="s">
        <v>21</v>
      </c>
      <c r="S26" s="15"/>
      <c r="T26" s="9"/>
      <c r="U26" s="10"/>
      <c r="V26" s="36">
        <v>0</v>
      </c>
      <c r="W26" s="34"/>
      <c r="X26" s="34"/>
      <c r="Y26" s="37"/>
      <c r="Z26" s="36">
        <v>0</v>
      </c>
      <c r="AA26" s="36"/>
      <c r="AB26" s="36">
        <f t="shared" si="1"/>
        <v>0</v>
      </c>
      <c r="AC26" s="36"/>
      <c r="AD26" s="62"/>
      <c r="AH26" s="15" t="s">
        <v>21</v>
      </c>
      <c r="AL26" s="36">
        <v>0</v>
      </c>
      <c r="AM26" s="34"/>
      <c r="AN26" s="34"/>
      <c r="AO26" s="37"/>
      <c r="AP26" s="36">
        <v>0</v>
      </c>
      <c r="AQ26" s="36"/>
      <c r="AR26" s="36">
        <f t="shared" si="2"/>
        <v>0</v>
      </c>
      <c r="AX26" s="15" t="s">
        <v>21</v>
      </c>
      <c r="BB26" s="36">
        <v>0</v>
      </c>
      <c r="BC26" s="34"/>
      <c r="BD26" s="34"/>
      <c r="BE26" s="37"/>
      <c r="BF26" s="36">
        <v>0</v>
      </c>
      <c r="BG26" s="36"/>
      <c r="BH26" s="36">
        <f t="shared" si="3"/>
        <v>0</v>
      </c>
      <c r="BN26" s="15" t="s">
        <v>21</v>
      </c>
      <c r="BR26" s="36">
        <v>0</v>
      </c>
      <c r="BV26" s="36">
        <v>0</v>
      </c>
      <c r="BX26" s="36">
        <f t="shared" si="4"/>
        <v>0</v>
      </c>
    </row>
    <row r="27" spans="1:76" x14ac:dyDescent="0.2">
      <c r="B27" s="15" t="s">
        <v>22</v>
      </c>
      <c r="C27" s="9"/>
      <c r="D27" s="10"/>
      <c r="E27" s="11"/>
      <c r="F27" s="34">
        <v>0</v>
      </c>
      <c r="G27" s="34"/>
      <c r="H27" s="38"/>
      <c r="I27" s="38"/>
      <c r="J27" s="36">
        <v>0</v>
      </c>
      <c r="K27" s="36"/>
      <c r="L27" s="36">
        <f t="shared" si="0"/>
        <v>0</v>
      </c>
      <c r="M27" s="18"/>
      <c r="N27" s="62"/>
      <c r="O27" s="62"/>
      <c r="P27" s="62"/>
      <c r="R27" s="15" t="s">
        <v>22</v>
      </c>
      <c r="S27" s="15"/>
      <c r="T27" s="9"/>
      <c r="U27" s="10"/>
      <c r="V27" s="36">
        <v>0</v>
      </c>
      <c r="W27" s="34"/>
      <c r="X27" s="34"/>
      <c r="Y27" s="38"/>
      <c r="Z27" s="36">
        <v>0</v>
      </c>
      <c r="AA27" s="36"/>
      <c r="AB27" s="36">
        <f t="shared" si="1"/>
        <v>0</v>
      </c>
      <c r="AC27" s="36"/>
      <c r="AD27" s="62"/>
      <c r="AH27" s="15" t="s">
        <v>22</v>
      </c>
      <c r="AL27" s="36">
        <v>0</v>
      </c>
      <c r="AM27" s="34"/>
      <c r="AN27" s="34"/>
      <c r="AO27" s="38"/>
      <c r="AP27" s="36">
        <v>0</v>
      </c>
      <c r="AQ27" s="36"/>
      <c r="AR27" s="36">
        <f t="shared" si="2"/>
        <v>0</v>
      </c>
      <c r="AX27" s="15" t="s">
        <v>22</v>
      </c>
      <c r="BB27" s="36">
        <v>0</v>
      </c>
      <c r="BC27" s="34"/>
      <c r="BD27" s="34"/>
      <c r="BE27" s="38"/>
      <c r="BF27" s="36">
        <v>0</v>
      </c>
      <c r="BG27" s="36"/>
      <c r="BH27" s="36">
        <f t="shared" si="3"/>
        <v>0</v>
      </c>
      <c r="BN27" s="15" t="s">
        <v>22</v>
      </c>
      <c r="BR27" s="36">
        <v>0</v>
      </c>
      <c r="BV27" s="36">
        <v>0</v>
      </c>
      <c r="BX27" s="36">
        <f t="shared" si="4"/>
        <v>0</v>
      </c>
    </row>
    <row r="28" spans="1:76" x14ac:dyDescent="0.2">
      <c r="B28" s="15" t="s">
        <v>23</v>
      </c>
      <c r="C28" s="9"/>
      <c r="D28" s="10"/>
      <c r="E28" s="11"/>
      <c r="F28" s="34">
        <v>6818968.4699999997</v>
      </c>
      <c r="G28" s="34"/>
      <c r="H28" s="38"/>
      <c r="I28" s="38"/>
      <c r="J28" s="36">
        <v>0</v>
      </c>
      <c r="K28" s="36"/>
      <c r="L28" s="36">
        <f>SUM(F28:J28)</f>
        <v>6818968.4699999997</v>
      </c>
      <c r="M28" s="18"/>
      <c r="N28" s="62"/>
      <c r="O28" s="62"/>
      <c r="P28" s="62"/>
      <c r="R28" s="15" t="s">
        <v>23</v>
      </c>
      <c r="S28" s="15"/>
      <c r="T28" s="9"/>
      <c r="U28" s="10"/>
      <c r="V28" s="36">
        <v>597.95000000000005</v>
      </c>
      <c r="W28" s="34"/>
      <c r="X28" s="34"/>
      <c r="Y28" s="38"/>
      <c r="Z28" s="36">
        <v>0</v>
      </c>
      <c r="AA28" s="36"/>
      <c r="AB28" s="36">
        <f t="shared" si="1"/>
        <v>597.95000000000005</v>
      </c>
      <c r="AC28" s="36"/>
      <c r="AD28" s="62"/>
      <c r="AH28" s="15" t="s">
        <v>23</v>
      </c>
      <c r="AL28" s="36">
        <v>0</v>
      </c>
      <c r="AM28" s="34"/>
      <c r="AN28" s="34"/>
      <c r="AO28" s="38"/>
      <c r="AP28" s="36">
        <v>0</v>
      </c>
      <c r="AQ28" s="36"/>
      <c r="AR28" s="36">
        <f t="shared" si="2"/>
        <v>0</v>
      </c>
      <c r="AX28" s="15" t="s">
        <v>23</v>
      </c>
      <c r="BB28" s="36">
        <v>0</v>
      </c>
      <c r="BC28" s="34"/>
      <c r="BD28" s="34"/>
      <c r="BE28" s="38"/>
      <c r="BF28" s="36">
        <v>0</v>
      </c>
      <c r="BG28" s="36"/>
      <c r="BH28" s="36">
        <f t="shared" si="3"/>
        <v>0</v>
      </c>
      <c r="BN28" s="15" t="s">
        <v>23</v>
      </c>
      <c r="BR28" s="36">
        <v>128924.7</v>
      </c>
      <c r="BV28" s="36">
        <v>0</v>
      </c>
      <c r="BX28" s="36">
        <f t="shared" si="4"/>
        <v>128924.7</v>
      </c>
    </row>
    <row r="29" spans="1:76" x14ac:dyDescent="0.2">
      <c r="B29" s="15" t="s">
        <v>24</v>
      </c>
      <c r="D29" s="2"/>
      <c r="F29" s="34">
        <v>0</v>
      </c>
      <c r="G29" s="34"/>
      <c r="H29" s="38"/>
      <c r="I29" s="38"/>
      <c r="J29" s="36">
        <v>0</v>
      </c>
      <c r="K29" s="36"/>
      <c r="L29" s="36">
        <f>SUM(F29:J29)</f>
        <v>0</v>
      </c>
      <c r="M29" s="49"/>
      <c r="N29" s="61"/>
      <c r="O29" s="61"/>
      <c r="P29" s="61"/>
      <c r="R29" s="15" t="s">
        <v>24</v>
      </c>
      <c r="S29" s="15"/>
      <c r="V29" s="36">
        <v>88126951.739999995</v>
      </c>
      <c r="W29" s="34"/>
      <c r="X29" s="34"/>
      <c r="Y29" s="38"/>
      <c r="Z29" s="36">
        <v>315318.55</v>
      </c>
      <c r="AA29" s="36"/>
      <c r="AB29" s="36">
        <f t="shared" si="1"/>
        <v>88442270.289999992</v>
      </c>
      <c r="AC29" s="36"/>
      <c r="AD29" s="61"/>
      <c r="AH29" s="15" t="s">
        <v>24</v>
      </c>
      <c r="AL29" s="36">
        <v>-5346414.57</v>
      </c>
      <c r="AM29" s="34"/>
      <c r="AN29" s="34"/>
      <c r="AO29" s="38"/>
      <c r="AP29" s="36">
        <v>-20129.57</v>
      </c>
      <c r="AQ29" s="36"/>
      <c r="AR29" s="36">
        <f t="shared" si="2"/>
        <v>-5366544.1400000006</v>
      </c>
      <c r="AX29" s="15" t="s">
        <v>24</v>
      </c>
      <c r="BB29" s="36">
        <v>268.77999999999997</v>
      </c>
      <c r="BC29" s="34"/>
      <c r="BD29" s="34"/>
      <c r="BE29" s="38"/>
      <c r="BF29" s="36">
        <v>0</v>
      </c>
      <c r="BG29" s="36"/>
      <c r="BH29" s="36">
        <f t="shared" si="3"/>
        <v>268.77999999999997</v>
      </c>
      <c r="BN29" s="15" t="s">
        <v>24</v>
      </c>
      <c r="BR29" s="36">
        <v>0</v>
      </c>
      <c r="BV29" s="36">
        <v>0</v>
      </c>
      <c r="BX29" s="36">
        <f t="shared" si="4"/>
        <v>0</v>
      </c>
    </row>
    <row r="30" spans="1:76" x14ac:dyDescent="0.2">
      <c r="B30" s="15" t="s">
        <v>25</v>
      </c>
      <c r="D30" s="2"/>
      <c r="F30" s="34">
        <v>0</v>
      </c>
      <c r="G30" s="34"/>
      <c r="H30" s="38"/>
      <c r="I30" s="38"/>
      <c r="J30" s="36">
        <v>0</v>
      </c>
      <c r="K30" s="36"/>
      <c r="L30" s="36">
        <f>SUM(F30:J30)</f>
        <v>0</v>
      </c>
      <c r="M30" s="49"/>
      <c r="N30" s="61"/>
      <c r="O30" s="61"/>
      <c r="P30" s="61"/>
      <c r="R30" s="15" t="s">
        <v>25</v>
      </c>
      <c r="S30" s="15"/>
      <c r="V30" s="36">
        <v>0</v>
      </c>
      <c r="W30" s="34"/>
      <c r="X30" s="34"/>
      <c r="Y30" s="38"/>
      <c r="Z30" s="36">
        <v>0</v>
      </c>
      <c r="AA30" s="36"/>
      <c r="AB30" s="36">
        <f t="shared" si="1"/>
        <v>0</v>
      </c>
      <c r="AC30" s="36"/>
      <c r="AD30" s="61"/>
      <c r="AH30" s="15" t="s">
        <v>25</v>
      </c>
      <c r="AL30" s="36">
        <v>2115551.14</v>
      </c>
      <c r="AM30" s="34"/>
      <c r="AN30" s="34"/>
      <c r="AO30" s="38"/>
      <c r="AP30" s="36">
        <v>1939.25</v>
      </c>
      <c r="AQ30" s="36"/>
      <c r="AR30" s="36">
        <f t="shared" si="2"/>
        <v>2117490.39</v>
      </c>
      <c r="AX30" s="15" t="s">
        <v>25</v>
      </c>
      <c r="BB30" s="36">
        <v>0</v>
      </c>
      <c r="BC30" s="34"/>
      <c r="BD30" s="34"/>
      <c r="BE30" s="38"/>
      <c r="BF30" s="36">
        <v>0</v>
      </c>
      <c r="BG30" s="36"/>
      <c r="BH30" s="36">
        <f t="shared" si="3"/>
        <v>0</v>
      </c>
      <c r="BN30" s="15" t="s">
        <v>25</v>
      </c>
      <c r="BR30" s="36">
        <v>-15271.46</v>
      </c>
      <c r="BV30" s="36">
        <v>0</v>
      </c>
      <c r="BX30" s="36">
        <f t="shared" si="4"/>
        <v>-15271.46</v>
      </c>
    </row>
    <row r="31" spans="1:76" x14ac:dyDescent="0.2">
      <c r="B31" s="15" t="s">
        <v>40</v>
      </c>
      <c r="D31" s="2"/>
      <c r="F31" s="37">
        <v>0</v>
      </c>
      <c r="G31" s="37"/>
      <c r="H31" s="37"/>
      <c r="I31" s="37"/>
      <c r="J31" s="36">
        <v>0</v>
      </c>
      <c r="K31" s="36"/>
      <c r="L31" s="36">
        <f>SUM(F31:J31)</f>
        <v>0</v>
      </c>
      <c r="M31" s="18"/>
      <c r="N31" s="62"/>
      <c r="O31" s="62"/>
      <c r="P31" s="62"/>
      <c r="R31" s="15" t="s">
        <v>40</v>
      </c>
      <c r="S31" s="15"/>
      <c r="V31" s="36">
        <v>0</v>
      </c>
      <c r="W31" s="37"/>
      <c r="X31" s="37"/>
      <c r="Y31" s="37"/>
      <c r="Z31" s="36">
        <v>0</v>
      </c>
      <c r="AA31" s="36"/>
      <c r="AB31" s="36">
        <f t="shared" si="1"/>
        <v>0</v>
      </c>
      <c r="AC31" s="36"/>
      <c r="AD31" s="62"/>
      <c r="AH31" s="15" t="s">
        <v>40</v>
      </c>
      <c r="AL31" s="36">
        <v>0</v>
      </c>
      <c r="AM31" s="37"/>
      <c r="AN31" s="37"/>
      <c r="AO31" s="37"/>
      <c r="AP31" s="36">
        <v>0</v>
      </c>
      <c r="AQ31" s="36"/>
      <c r="AR31" s="36">
        <f t="shared" si="2"/>
        <v>0</v>
      </c>
      <c r="AX31" s="15" t="s">
        <v>40</v>
      </c>
      <c r="BB31" s="36">
        <v>0</v>
      </c>
      <c r="BC31" s="37"/>
      <c r="BD31" s="37"/>
      <c r="BE31" s="37"/>
      <c r="BF31" s="36">
        <v>0</v>
      </c>
      <c r="BG31" s="36"/>
      <c r="BH31" s="36">
        <f t="shared" si="3"/>
        <v>0</v>
      </c>
      <c r="BN31" s="15" t="s">
        <v>40</v>
      </c>
      <c r="BR31" s="36">
        <v>0</v>
      </c>
      <c r="BV31" s="36">
        <v>0</v>
      </c>
      <c r="BX31" s="36">
        <f t="shared" si="4"/>
        <v>0</v>
      </c>
    </row>
    <row r="32" spans="1:76" x14ac:dyDescent="0.2">
      <c r="B32" s="15" t="s">
        <v>57</v>
      </c>
      <c r="D32" s="2"/>
      <c r="F32" s="39">
        <v>0</v>
      </c>
      <c r="G32" s="37"/>
      <c r="H32" s="39"/>
      <c r="I32" s="37"/>
      <c r="J32" s="40">
        <v>0</v>
      </c>
      <c r="K32" s="36"/>
      <c r="L32" s="40">
        <f>SUM(F32:J32)</f>
        <v>0</v>
      </c>
      <c r="M32" s="18"/>
      <c r="N32" s="62"/>
      <c r="O32" s="62"/>
      <c r="P32" s="62"/>
      <c r="R32" s="15" t="s">
        <v>57</v>
      </c>
      <c r="S32" s="15"/>
      <c r="V32" s="40">
        <v>0</v>
      </c>
      <c r="W32" s="37"/>
      <c r="X32" s="37"/>
      <c r="Y32" s="37"/>
      <c r="Z32" s="40">
        <v>0</v>
      </c>
      <c r="AA32" s="36"/>
      <c r="AB32" s="40">
        <f t="shared" si="1"/>
        <v>0</v>
      </c>
      <c r="AC32" s="36"/>
      <c r="AD32" s="62"/>
      <c r="AH32" s="15" t="s">
        <v>57</v>
      </c>
      <c r="AL32" s="40">
        <v>0</v>
      </c>
      <c r="AM32" s="37"/>
      <c r="AN32" s="39"/>
      <c r="AO32" s="37"/>
      <c r="AP32" s="40">
        <v>0</v>
      </c>
      <c r="AQ32" s="36"/>
      <c r="AR32" s="40">
        <f t="shared" si="2"/>
        <v>0</v>
      </c>
      <c r="AX32" s="15" t="s">
        <v>57</v>
      </c>
      <c r="BB32" s="40">
        <v>0</v>
      </c>
      <c r="BC32" s="37"/>
      <c r="BD32" s="39"/>
      <c r="BE32" s="37"/>
      <c r="BF32" s="40">
        <v>0</v>
      </c>
      <c r="BG32" s="36"/>
      <c r="BH32" s="40">
        <f t="shared" si="3"/>
        <v>0</v>
      </c>
      <c r="BN32" s="15" t="s">
        <v>57</v>
      </c>
      <c r="BR32" s="40">
        <v>4457681.1399999997</v>
      </c>
      <c r="BT32" s="58"/>
      <c r="BV32" s="40">
        <v>0</v>
      </c>
      <c r="BX32" s="40">
        <f t="shared" si="4"/>
        <v>4457681.1399999997</v>
      </c>
    </row>
    <row r="33" spans="1:76" x14ac:dyDescent="0.2">
      <c r="A33" s="6"/>
      <c r="B33" s="9"/>
      <c r="C33" s="9"/>
      <c r="D33" s="10"/>
      <c r="E33" s="11"/>
      <c r="F33" s="45">
        <f>SUM(F21:F32)</f>
        <v>6822741.4699999997</v>
      </c>
      <c r="G33" s="45"/>
      <c r="H33" s="45">
        <f>SUM(H21:H32)</f>
        <v>0</v>
      </c>
      <c r="I33" s="45"/>
      <c r="J33" s="45">
        <f>SUM(J21:J32)</f>
        <v>-123994</v>
      </c>
      <c r="K33" s="45"/>
      <c r="L33" s="45">
        <f>SUM(L21:L32)</f>
        <v>6698747.4699999997</v>
      </c>
      <c r="M33" s="19"/>
      <c r="N33" s="63"/>
      <c r="O33" s="63"/>
      <c r="P33" s="63"/>
      <c r="Q33" s="6"/>
      <c r="R33" s="6"/>
      <c r="S33" s="9"/>
      <c r="T33" s="9"/>
      <c r="U33" s="10"/>
      <c r="V33" s="45">
        <f>+SUM(V21:V32)</f>
        <v>88139225.679999992</v>
      </c>
      <c r="W33" s="45"/>
      <c r="X33" s="53">
        <v>0</v>
      </c>
      <c r="Y33" s="45"/>
      <c r="Z33" s="45">
        <f>+SUM(Z21:Z32)</f>
        <v>183899.55</v>
      </c>
      <c r="AA33" s="45"/>
      <c r="AB33" s="45">
        <f>SUM(AB21:AB32)</f>
        <v>88323125.229999989</v>
      </c>
      <c r="AC33" s="45"/>
      <c r="AD33" s="63"/>
      <c r="AG33" s="6"/>
      <c r="AH33" s="6"/>
      <c r="AL33" s="45">
        <f>SUM(AL21:AL32)</f>
        <v>-3228960.6</v>
      </c>
      <c r="AN33" s="45">
        <f>SUM(AN21:AN32)</f>
        <v>0</v>
      </c>
      <c r="AP33" s="45">
        <f>SUM(AP21:AP32)</f>
        <v>-150244.65</v>
      </c>
      <c r="AR33" s="45">
        <f>SUM(AR21:AR32)</f>
        <v>-3379205.2500000005</v>
      </c>
      <c r="AW33" s="6"/>
      <c r="AX33" s="6"/>
      <c r="BB33" s="45">
        <f>+SUM(BB21:BB32)</f>
        <v>-21213.97</v>
      </c>
      <c r="BD33" s="45">
        <f>+SUM(BD21:BD32)</f>
        <v>0</v>
      </c>
      <c r="BF33" s="45">
        <f>+SUM(BF21:BF32)</f>
        <v>-122348.81999999999</v>
      </c>
      <c r="BH33" s="45">
        <f>+SUM(BH21:BH32)</f>
        <v>-143562.78999999998</v>
      </c>
      <c r="BM33" s="6"/>
      <c r="BN33" s="6"/>
      <c r="BR33" s="41">
        <f>SUM(BR21:BR32)</f>
        <v>4566701.9399999995</v>
      </c>
      <c r="BT33" s="41">
        <f>SUM(BT21:BT32)</f>
        <v>0</v>
      </c>
      <c r="BV33" s="41">
        <f>SUM(BV21:BV32)</f>
        <v>-6474.1600000000008</v>
      </c>
      <c r="BX33" s="41">
        <f>SUM(BX21:BX32)</f>
        <v>4560227.7799999993</v>
      </c>
    </row>
    <row r="34" spans="1:76" x14ac:dyDescent="0.2">
      <c r="A34" s="6"/>
      <c r="B34" s="9"/>
      <c r="C34" s="9"/>
      <c r="D34" s="10"/>
      <c r="E34" s="11"/>
      <c r="F34" s="41"/>
      <c r="G34" s="41"/>
      <c r="H34" s="36"/>
      <c r="I34" s="36"/>
      <c r="J34" s="36"/>
      <c r="K34" s="36"/>
      <c r="L34" s="36"/>
      <c r="Q34" s="6"/>
      <c r="R34" s="6"/>
      <c r="S34" s="9"/>
      <c r="T34" s="9"/>
      <c r="U34" s="10"/>
      <c r="V34" s="11"/>
      <c r="W34" s="41"/>
      <c r="X34" s="41"/>
      <c r="Y34" s="36"/>
      <c r="Z34" s="36"/>
      <c r="AA34" s="36"/>
      <c r="AB34" s="36"/>
      <c r="AC34" s="36"/>
      <c r="AG34" s="6"/>
      <c r="AH34" s="6"/>
      <c r="AW34" s="6"/>
      <c r="AX34" s="6"/>
      <c r="BM34" s="6"/>
      <c r="BN34" s="6"/>
    </row>
    <row r="35" spans="1:76" x14ac:dyDescent="0.2">
      <c r="A35" s="6" t="s">
        <v>26</v>
      </c>
      <c r="B35" s="9"/>
      <c r="C35" s="9"/>
      <c r="D35" s="20" t="s">
        <v>56</v>
      </c>
      <c r="E35" s="21"/>
      <c r="F35" s="37">
        <v>-2307192</v>
      </c>
      <c r="G35" s="37"/>
      <c r="H35" s="42"/>
      <c r="I35" s="42"/>
      <c r="J35" s="37">
        <v>0</v>
      </c>
      <c r="K35" s="37"/>
      <c r="L35" s="37">
        <f>SUM(F35:J35)</f>
        <v>-2307192</v>
      </c>
      <c r="Q35" s="6" t="s">
        <v>26</v>
      </c>
      <c r="R35" s="6"/>
      <c r="S35" s="9"/>
      <c r="T35" s="20" t="s">
        <v>56</v>
      </c>
      <c r="U35" s="20"/>
      <c r="V35" s="36">
        <v>-3561524.35</v>
      </c>
      <c r="W35" s="37"/>
      <c r="X35" s="37"/>
      <c r="Y35" s="42"/>
      <c r="Z35" s="42">
        <v>0</v>
      </c>
      <c r="AA35" s="37"/>
      <c r="AB35" s="37">
        <f t="shared" ref="AB35:AB36" si="5">SUM(V35:Z35)</f>
        <v>-3561524.35</v>
      </c>
      <c r="AC35" s="37"/>
      <c r="AG35" s="6" t="s">
        <v>26</v>
      </c>
      <c r="AH35" s="6"/>
      <c r="AJ35" s="20" t="s">
        <v>56</v>
      </c>
      <c r="AL35" s="38">
        <v>-1080954.01</v>
      </c>
      <c r="AR35" s="37">
        <f>SUM(AL35:AP35)</f>
        <v>-1080954.01</v>
      </c>
      <c r="AW35" s="6" t="s">
        <v>26</v>
      </c>
      <c r="AX35" s="6"/>
      <c r="AZ35" s="20" t="s">
        <v>56</v>
      </c>
      <c r="BB35" s="38">
        <v>-1152914.22</v>
      </c>
      <c r="BH35" s="38">
        <f>SUM(BB35:BF35)</f>
        <v>-1152914.22</v>
      </c>
      <c r="BM35" s="6" t="s">
        <v>26</v>
      </c>
      <c r="BN35" s="6"/>
      <c r="BP35" s="20" t="s">
        <v>56</v>
      </c>
      <c r="BR35" s="36">
        <v>-1120236.45</v>
      </c>
    </row>
    <row r="36" spans="1:76" x14ac:dyDescent="0.2">
      <c r="A36" s="6" t="s">
        <v>27</v>
      </c>
      <c r="B36" s="9"/>
      <c r="C36" s="9"/>
      <c r="D36" s="20"/>
      <c r="E36" s="21"/>
      <c r="F36" s="37">
        <v>0</v>
      </c>
      <c r="G36" s="37"/>
      <c r="H36" s="37">
        <v>-1352823</v>
      </c>
      <c r="I36" s="37"/>
      <c r="J36" s="37">
        <v>0</v>
      </c>
      <c r="K36" s="37"/>
      <c r="L36" s="37">
        <f>SUM(F36:J36)</f>
        <v>-1352823</v>
      </c>
      <c r="Q36" s="6" t="s">
        <v>27</v>
      </c>
      <c r="R36" s="6"/>
      <c r="S36" s="9"/>
      <c r="T36" s="9"/>
      <c r="U36" s="20"/>
      <c r="V36" s="37">
        <v>0</v>
      </c>
      <c r="W36" s="37"/>
      <c r="X36" s="36">
        <v>742361.15</v>
      </c>
      <c r="Y36" s="37"/>
      <c r="Z36" s="37">
        <v>0</v>
      </c>
      <c r="AA36" s="37"/>
      <c r="AB36" s="37">
        <f t="shared" si="5"/>
        <v>742361.15</v>
      </c>
      <c r="AC36" s="37"/>
      <c r="AG36" s="6" t="s">
        <v>27</v>
      </c>
      <c r="AH36" s="6"/>
      <c r="AL36" s="38">
        <v>0</v>
      </c>
      <c r="AN36" s="38">
        <v>1130657.96</v>
      </c>
      <c r="AR36" s="37">
        <f>SUM(AL36:AP36)</f>
        <v>1130657.96</v>
      </c>
      <c r="AW36" s="6" t="s">
        <v>27</v>
      </c>
      <c r="AX36" s="6"/>
      <c r="BD36" s="38">
        <v>233003.41</v>
      </c>
      <c r="BH36" s="38">
        <f>SUM(BB36:BF36)</f>
        <v>233003.41</v>
      </c>
      <c r="BM36" s="6" t="s">
        <v>27</v>
      </c>
      <c r="BN36" s="6"/>
      <c r="BT36" s="36">
        <v>374240.32</v>
      </c>
    </row>
    <row r="37" spans="1:76" x14ac:dyDescent="0.2">
      <c r="A37" s="6"/>
      <c r="B37" s="9"/>
      <c r="C37" s="9"/>
      <c r="D37" s="10"/>
      <c r="E37" s="21"/>
      <c r="F37" s="43"/>
      <c r="G37" s="43"/>
      <c r="H37" s="43"/>
      <c r="I37" s="43"/>
      <c r="J37" s="43"/>
      <c r="K37" s="43"/>
      <c r="L37" s="43"/>
      <c r="R37" s="6"/>
      <c r="S37" s="9"/>
      <c r="T37" s="9"/>
      <c r="U37" s="10"/>
      <c r="V37" s="21"/>
      <c r="W37" s="43"/>
      <c r="X37" s="43"/>
      <c r="Y37" s="43"/>
      <c r="Z37" s="43"/>
      <c r="AA37" s="43"/>
      <c r="AB37" s="43"/>
      <c r="AC37" s="43"/>
    </row>
    <row r="38" spans="1:76" ht="13.5" thickBot="1" x14ac:dyDescent="0.25">
      <c r="A38" s="23" t="s">
        <v>44</v>
      </c>
      <c r="B38" s="24"/>
      <c r="C38" s="24"/>
      <c r="D38" s="25"/>
      <c r="E38" s="26"/>
      <c r="F38" s="46">
        <f>SUM(F16:F36)-F33+F14</f>
        <v>-199429018.81999999</v>
      </c>
      <c r="G38" s="48"/>
      <c r="H38" s="46">
        <f>SUM(H16:H36)-H33+H14</f>
        <v>-2571346.13</v>
      </c>
      <c r="I38" s="48"/>
      <c r="J38" s="46">
        <f>SUM(J16:J36)-J33+J14</f>
        <v>419800.5</v>
      </c>
      <c r="K38" s="48"/>
      <c r="L38" s="46">
        <f>J38+H38+F38</f>
        <v>-201580564.44999999</v>
      </c>
      <c r="Q38" s="23" t="s">
        <v>42</v>
      </c>
      <c r="R38" s="23"/>
      <c r="S38" s="24"/>
      <c r="T38" s="24"/>
      <c r="U38" s="25"/>
      <c r="V38" s="54">
        <f>+SUM(V16:V36)-V33+V14</f>
        <v>-115302319.45</v>
      </c>
      <c r="W38" s="48"/>
      <c r="X38" s="46">
        <f>+SUM(X16:X36)-X33+X14</f>
        <v>-1828984.3599999999</v>
      </c>
      <c r="Y38" s="48"/>
      <c r="Z38" s="46">
        <f>+SUM(Z16:Z36)-Z33+Z14</f>
        <v>603701.62</v>
      </c>
      <c r="AA38" s="48"/>
      <c r="AB38" s="46">
        <f>+Z38+X38+V38</f>
        <v>-116527602.19</v>
      </c>
      <c r="AC38" s="48"/>
      <c r="AG38" s="23" t="s">
        <v>43</v>
      </c>
      <c r="AH38" s="55"/>
      <c r="AI38" s="55"/>
      <c r="AJ38" s="55"/>
      <c r="AK38" s="55"/>
      <c r="AL38" s="54">
        <f>SUM(AL16:AL36)-AL33+AL14</f>
        <v>-120063234.06</v>
      </c>
      <c r="AN38" s="54">
        <f>SUM(AN16:AN36)-AN33+AN14</f>
        <v>-698326.40000000014</v>
      </c>
      <c r="AP38" s="54">
        <f>SUM(AP16:AP36)-AP33+AP14</f>
        <v>453456.05999999994</v>
      </c>
      <c r="AR38" s="54">
        <f>+AL38+AN38+AP38</f>
        <v>-120308104.40000001</v>
      </c>
      <c r="AW38" s="23" t="s">
        <v>28</v>
      </c>
      <c r="AX38" s="55"/>
      <c r="AY38" s="55"/>
      <c r="AZ38" s="55"/>
      <c r="BA38" s="55"/>
      <c r="BB38" s="54">
        <f>SUM(BB16:BB36)-BB33+BB14</f>
        <v>-121688362.25</v>
      </c>
      <c r="BD38" s="54">
        <f>SUM(BD16:BD36)-BD33+BD14</f>
        <v>-465322.99</v>
      </c>
      <c r="BF38" s="54">
        <f>SUM(BF16:BF36)-BF33+BF14</f>
        <v>331107.24</v>
      </c>
      <c r="BH38" s="54">
        <f>+BB38+BD38+BF38</f>
        <v>-121822578</v>
      </c>
      <c r="BM38" s="23" t="s">
        <v>45</v>
      </c>
      <c r="BN38" s="55"/>
      <c r="BO38" s="55"/>
      <c r="BP38" s="55"/>
      <c r="BQ38" s="55"/>
      <c r="BR38" s="54">
        <f>SUM(BR16:BR36)-BR33+BR14</f>
        <v>-118692896.76000001</v>
      </c>
      <c r="BT38" s="54">
        <f>SUM(BT16:BT36)-BT33+BT14</f>
        <v>-91082.669999999984</v>
      </c>
      <c r="BV38" s="54">
        <f>SUM(BV16:BV36)-BV33+BV14</f>
        <v>324634</v>
      </c>
      <c r="BX38" s="54">
        <f>+BV38+BT38+BR38</f>
        <v>-118459345.43000001</v>
      </c>
    </row>
    <row r="39" spans="1:76" ht="13.5" thickTop="1" x14ac:dyDescent="0.2">
      <c r="A39" s="6"/>
      <c r="B39" s="6"/>
      <c r="C39" s="6"/>
      <c r="D39" s="27"/>
      <c r="E39" s="6"/>
      <c r="F39" s="6"/>
      <c r="G39" s="6"/>
      <c r="H39" s="6"/>
      <c r="I39" s="6"/>
      <c r="J39" s="6"/>
      <c r="K39" s="6"/>
      <c r="L39" s="6"/>
    </row>
    <row r="40" spans="1:76" x14ac:dyDescent="0.2">
      <c r="A40" s="6"/>
      <c r="D40" s="28"/>
      <c r="F40" s="16"/>
      <c r="G40" s="16"/>
      <c r="J40" s="16"/>
      <c r="K40" s="16"/>
      <c r="L40" s="29"/>
      <c r="M40" s="30"/>
      <c r="N40" s="64"/>
      <c r="O40" s="64"/>
      <c r="P40" s="64"/>
      <c r="Q40" s="30"/>
      <c r="R40" s="30"/>
      <c r="S40" s="30"/>
      <c r="T40" s="30"/>
    </row>
    <row r="41" spans="1:76" x14ac:dyDescent="0.2">
      <c r="A41" s="31" t="s">
        <v>29</v>
      </c>
      <c r="D41" s="28"/>
      <c r="J41" s="16"/>
      <c r="K41" s="16"/>
      <c r="L41" s="19"/>
      <c r="M41" s="30"/>
      <c r="N41" s="64"/>
      <c r="O41" s="64"/>
      <c r="P41" s="64"/>
      <c r="Q41" s="31" t="s">
        <v>29</v>
      </c>
      <c r="AG41" s="31" t="s">
        <v>29</v>
      </c>
      <c r="AW41" s="31" t="s">
        <v>29</v>
      </c>
      <c r="BM41" s="31" t="s">
        <v>29</v>
      </c>
    </row>
    <row r="42" spans="1:76" x14ac:dyDescent="0.2">
      <c r="A42" s="2" t="s">
        <v>30</v>
      </c>
      <c r="J42" s="16"/>
      <c r="K42" s="16"/>
      <c r="L42" s="19"/>
      <c r="M42" s="30"/>
      <c r="N42" s="64"/>
      <c r="O42" s="64"/>
      <c r="P42" s="64"/>
      <c r="Q42" s="2" t="s">
        <v>30</v>
      </c>
      <c r="AG42" s="2" t="s">
        <v>30</v>
      </c>
      <c r="AW42" s="2" t="s">
        <v>30</v>
      </c>
      <c r="BM42" s="2" t="s">
        <v>30</v>
      </c>
    </row>
    <row r="43" spans="1:76" x14ac:dyDescent="0.2">
      <c r="A43" s="2" t="s">
        <v>31</v>
      </c>
      <c r="J43" s="16"/>
      <c r="K43" s="16"/>
      <c r="L43" s="51"/>
      <c r="M43" s="49"/>
      <c r="N43" s="61"/>
      <c r="O43" s="61"/>
      <c r="P43" s="61"/>
      <c r="Q43" s="2" t="s">
        <v>31</v>
      </c>
      <c r="AG43" s="2" t="s">
        <v>31</v>
      </c>
      <c r="AW43" s="2" t="s">
        <v>31</v>
      </c>
      <c r="BM43" s="2" t="s">
        <v>31</v>
      </c>
    </row>
    <row r="44" spans="1:76" x14ac:dyDescent="0.2">
      <c r="A44" s="22" t="s">
        <v>41</v>
      </c>
      <c r="J44" s="16"/>
      <c r="K44" s="16"/>
      <c r="L44" s="19"/>
      <c r="M44" s="30"/>
      <c r="N44" s="64"/>
      <c r="O44" s="64"/>
      <c r="P44" s="64"/>
      <c r="Q44" s="22" t="s">
        <v>41</v>
      </c>
      <c r="AG44" s="22" t="s">
        <v>41</v>
      </c>
      <c r="AW44" s="22" t="s">
        <v>41</v>
      </c>
      <c r="BM44" s="22" t="s">
        <v>41</v>
      </c>
    </row>
    <row r="45" spans="1:76" x14ac:dyDescent="0.2">
      <c r="A45" s="22" t="s">
        <v>32</v>
      </c>
      <c r="L45" s="19"/>
      <c r="M45" s="30"/>
      <c r="N45" s="64"/>
      <c r="O45" s="64"/>
      <c r="P45" s="64"/>
      <c r="Q45" s="22" t="s">
        <v>32</v>
      </c>
      <c r="AG45" s="22" t="s">
        <v>32</v>
      </c>
      <c r="AW45" s="22" t="s">
        <v>32</v>
      </c>
      <c r="BM45" s="22" t="s">
        <v>32</v>
      </c>
    </row>
    <row r="46" spans="1:76" x14ac:dyDescent="0.2">
      <c r="A46" s="22" t="s">
        <v>33</v>
      </c>
      <c r="L46" s="19"/>
      <c r="M46" s="30"/>
      <c r="N46" s="64"/>
      <c r="O46" s="64"/>
      <c r="P46" s="64"/>
      <c r="Q46" s="22" t="s">
        <v>33</v>
      </c>
      <c r="AG46" s="22" t="s">
        <v>33</v>
      </c>
      <c r="AW46" s="22" t="s">
        <v>33</v>
      </c>
      <c r="BM46" s="22" t="s">
        <v>33</v>
      </c>
    </row>
    <row r="47" spans="1:76" x14ac:dyDescent="0.2">
      <c r="A47" s="22" t="s">
        <v>34</v>
      </c>
      <c r="L47" s="19"/>
      <c r="M47" s="19"/>
      <c r="N47" s="63"/>
      <c r="O47" s="63"/>
      <c r="P47" s="63"/>
      <c r="Q47" s="22" t="s">
        <v>34</v>
      </c>
      <c r="AG47" s="22" t="s">
        <v>34</v>
      </c>
      <c r="AW47" s="22" t="s">
        <v>34</v>
      </c>
      <c r="BM47" s="22" t="s">
        <v>34</v>
      </c>
    </row>
    <row r="48" spans="1:76" x14ac:dyDescent="0.2">
      <c r="A48" s="2" t="s">
        <v>35</v>
      </c>
      <c r="L48" s="17"/>
      <c r="Q48" s="2" t="s">
        <v>35</v>
      </c>
      <c r="AG48" s="2" t="s">
        <v>35</v>
      </c>
      <c r="AW48" s="2" t="s">
        <v>35</v>
      </c>
      <c r="BM48" s="2" t="s">
        <v>35</v>
      </c>
    </row>
    <row r="49" spans="1:66" x14ac:dyDescent="0.2">
      <c r="A49" s="22" t="s">
        <v>36</v>
      </c>
      <c r="L49" s="17"/>
      <c r="Q49" s="22" t="s">
        <v>36</v>
      </c>
      <c r="AG49" s="22" t="s">
        <v>36</v>
      </c>
      <c r="AW49" s="22" t="s">
        <v>36</v>
      </c>
      <c r="BM49" s="22" t="s">
        <v>36</v>
      </c>
    </row>
    <row r="50" spans="1:66" x14ac:dyDescent="0.2">
      <c r="A50" s="22" t="s">
        <v>37</v>
      </c>
      <c r="Q50" s="22" t="s">
        <v>37</v>
      </c>
      <c r="AG50" s="22" t="s">
        <v>37</v>
      </c>
      <c r="AW50" s="22" t="s">
        <v>37</v>
      </c>
      <c r="BM50" s="22" t="s">
        <v>37</v>
      </c>
    </row>
    <row r="51" spans="1:66" x14ac:dyDescent="0.2">
      <c r="A51" s="32" t="s">
        <v>38</v>
      </c>
      <c r="Q51" s="32" t="s">
        <v>38</v>
      </c>
      <c r="AG51" s="32" t="s">
        <v>38</v>
      </c>
      <c r="AW51" s="32" t="s">
        <v>38</v>
      </c>
      <c r="BM51" s="32" t="s">
        <v>38</v>
      </c>
    </row>
    <row r="52" spans="1:66" x14ac:dyDescent="0.2">
      <c r="A52" s="22" t="s">
        <v>46</v>
      </c>
      <c r="Q52" s="22" t="s">
        <v>46</v>
      </c>
      <c r="AG52" s="22" t="s">
        <v>46</v>
      </c>
      <c r="AW52" s="22" t="s">
        <v>46</v>
      </c>
      <c r="BM52" s="22" t="s">
        <v>46</v>
      </c>
    </row>
    <row r="53" spans="1:66" x14ac:dyDescent="0.2">
      <c r="A53" s="22" t="s">
        <v>47</v>
      </c>
      <c r="B53" s="2" t="s">
        <v>50</v>
      </c>
      <c r="Q53" s="22" t="s">
        <v>47</v>
      </c>
      <c r="R53" s="2" t="s">
        <v>50</v>
      </c>
      <c r="AG53" s="22" t="s">
        <v>47</v>
      </c>
      <c r="AH53" s="2" t="s">
        <v>50</v>
      </c>
      <c r="AW53" s="22" t="s">
        <v>47</v>
      </c>
      <c r="AX53" s="2" t="s">
        <v>50</v>
      </c>
      <c r="BM53" s="22" t="s">
        <v>47</v>
      </c>
      <c r="BN53" s="2" t="s">
        <v>50</v>
      </c>
    </row>
    <row r="54" spans="1:66" x14ac:dyDescent="0.2">
      <c r="A54" s="22" t="s">
        <v>47</v>
      </c>
      <c r="B54" s="2" t="s">
        <v>51</v>
      </c>
      <c r="Q54" s="22" t="s">
        <v>47</v>
      </c>
      <c r="R54" s="2" t="s">
        <v>51</v>
      </c>
      <c r="AG54" s="22" t="s">
        <v>47</v>
      </c>
      <c r="AH54" s="2" t="s">
        <v>51</v>
      </c>
      <c r="AW54" s="22" t="s">
        <v>47</v>
      </c>
      <c r="AX54" s="2" t="s">
        <v>51</v>
      </c>
      <c r="BM54" s="22" t="s">
        <v>47</v>
      </c>
      <c r="BN54" s="2" t="s">
        <v>51</v>
      </c>
    </row>
    <row r="55" spans="1:66" x14ac:dyDescent="0.2">
      <c r="A55" s="22" t="s">
        <v>47</v>
      </c>
      <c r="B55" s="2" t="s">
        <v>52</v>
      </c>
      <c r="Q55" s="22" t="s">
        <v>47</v>
      </c>
      <c r="R55" s="2" t="s">
        <v>52</v>
      </c>
      <c r="AG55" s="22" t="s">
        <v>47</v>
      </c>
      <c r="AH55" s="2" t="s">
        <v>52</v>
      </c>
      <c r="AW55" s="22" t="s">
        <v>47</v>
      </c>
      <c r="AX55" s="2" t="s">
        <v>52</v>
      </c>
      <c r="BM55" s="22" t="s">
        <v>47</v>
      </c>
      <c r="BN55" s="2" t="s">
        <v>52</v>
      </c>
    </row>
    <row r="56" spans="1:66" x14ac:dyDescent="0.2">
      <c r="A56" s="22" t="s">
        <v>47</v>
      </c>
      <c r="B56" s="22" t="s">
        <v>53</v>
      </c>
      <c r="Q56" s="22" t="s">
        <v>47</v>
      </c>
      <c r="R56" s="22" t="s">
        <v>53</v>
      </c>
      <c r="AG56" s="22" t="s">
        <v>47</v>
      </c>
      <c r="AH56" s="22" t="s">
        <v>53</v>
      </c>
      <c r="AW56" s="22" t="s">
        <v>47</v>
      </c>
      <c r="AX56" s="22" t="s">
        <v>53</v>
      </c>
      <c r="BM56" s="22" t="s">
        <v>47</v>
      </c>
      <c r="BN56" s="22" t="s">
        <v>53</v>
      </c>
    </row>
    <row r="57" spans="1:66" x14ac:dyDescent="0.2">
      <c r="A57" s="22" t="s">
        <v>39</v>
      </c>
      <c r="B57" s="2" t="s">
        <v>54</v>
      </c>
      <c r="Q57" s="22" t="s">
        <v>39</v>
      </c>
      <c r="R57" s="2" t="s">
        <v>54</v>
      </c>
      <c r="AG57" s="22" t="s">
        <v>39</v>
      </c>
      <c r="AH57" s="2" t="s">
        <v>54</v>
      </c>
      <c r="AW57" s="22" t="s">
        <v>39</v>
      </c>
      <c r="AX57" s="2" t="s">
        <v>54</v>
      </c>
      <c r="BM57" s="22" t="s">
        <v>39</v>
      </c>
      <c r="BN57" s="2" t="s">
        <v>54</v>
      </c>
    </row>
    <row r="58" spans="1:66" x14ac:dyDescent="0.2">
      <c r="A58" s="22" t="s">
        <v>48</v>
      </c>
      <c r="B58" s="22" t="s">
        <v>49</v>
      </c>
      <c r="Q58" s="22" t="s">
        <v>48</v>
      </c>
      <c r="R58" s="22" t="s">
        <v>49</v>
      </c>
      <c r="AG58" s="22" t="s">
        <v>48</v>
      </c>
      <c r="AH58" s="22" t="s">
        <v>49</v>
      </c>
      <c r="AW58" s="22" t="s">
        <v>48</v>
      </c>
      <c r="AX58" s="22" t="s">
        <v>49</v>
      </c>
      <c r="BM58" s="22" t="s">
        <v>48</v>
      </c>
      <c r="BN58" s="22" t="s">
        <v>49</v>
      </c>
    </row>
    <row r="59" spans="1:66" x14ac:dyDescent="0.2">
      <c r="A59" s="22" t="s">
        <v>55</v>
      </c>
      <c r="L59" s="17"/>
      <c r="Q59" s="22" t="s">
        <v>55</v>
      </c>
      <c r="AG59" s="22" t="s">
        <v>55</v>
      </c>
      <c r="AW59" s="22" t="s">
        <v>55</v>
      </c>
      <c r="BM59" s="22" t="s">
        <v>55</v>
      </c>
    </row>
  </sheetData>
  <pageMargins left="0.75" right="0.49" top="1" bottom="1" header="0.5" footer="0.5"/>
  <pageSetup scale="60" fitToWidth="2" orientation="portrait" r:id="rId1"/>
  <headerFooter alignWithMargins="0"/>
  <colBreaks count="4" manualBreakCount="4">
    <brk id="16" min="4" max="54" man="1"/>
    <brk id="32" min="4" max="54" man="1"/>
    <brk id="48" min="4" max="54" man="1"/>
    <brk id="64" min="4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sqref="A1:XFD1048576"/>
    </sheetView>
  </sheetViews>
  <sheetFormatPr defaultRowHeight="12.75" x14ac:dyDescent="0.2"/>
  <cols>
    <col min="1" max="1" width="30.7109375" style="66" customWidth="1"/>
    <col min="2" max="2" width="26.140625" style="66" bestFit="1" customWidth="1"/>
    <col min="3" max="3" width="24.42578125" style="66" bestFit="1" customWidth="1"/>
    <col min="4" max="4" width="13.42578125" style="66" bestFit="1" customWidth="1"/>
    <col min="5" max="5" width="11.7109375" style="66" bestFit="1" customWidth="1"/>
    <col min="6" max="6" width="10.7109375" style="66" bestFit="1" customWidth="1"/>
    <col min="7" max="7" width="13.42578125" style="66" bestFit="1" customWidth="1"/>
    <col min="8" max="16384" width="9.140625" style="66"/>
  </cols>
  <sheetData>
    <row r="1" spans="1:7" x14ac:dyDescent="0.2">
      <c r="A1" s="73" t="s">
        <v>64</v>
      </c>
    </row>
    <row r="2" spans="1:7" x14ac:dyDescent="0.2">
      <c r="A2" s="73" t="s">
        <v>65</v>
      </c>
    </row>
    <row r="3" spans="1:7" x14ac:dyDescent="0.2">
      <c r="A3" s="73" t="s">
        <v>66</v>
      </c>
    </row>
    <row r="4" spans="1:7" x14ac:dyDescent="0.2">
      <c r="A4" s="73" t="s">
        <v>67</v>
      </c>
    </row>
    <row r="5" spans="1:7" x14ac:dyDescent="0.2">
      <c r="A5" s="73" t="s">
        <v>113</v>
      </c>
    </row>
    <row r="6" spans="1:7" x14ac:dyDescent="0.2">
      <c r="A6" s="73" t="s">
        <v>112</v>
      </c>
    </row>
    <row r="8" spans="1:7" x14ac:dyDescent="0.2">
      <c r="A8" s="73" t="s">
        <v>111</v>
      </c>
    </row>
    <row r="10" spans="1:7" x14ac:dyDescent="0.2">
      <c r="A10" s="74" t="s">
        <v>110</v>
      </c>
      <c r="B10" s="74" t="s">
        <v>109</v>
      </c>
      <c r="C10" s="75" t="s">
        <v>108</v>
      </c>
      <c r="D10" s="75" t="s">
        <v>107</v>
      </c>
      <c r="E10" s="75" t="s">
        <v>106</v>
      </c>
      <c r="F10" s="75" t="s">
        <v>105</v>
      </c>
      <c r="G10" s="74" t="s">
        <v>74</v>
      </c>
    </row>
    <row r="11" spans="1:7" x14ac:dyDescent="0.2">
      <c r="A11" s="73" t="s">
        <v>104</v>
      </c>
      <c r="B11" s="66" t="s">
        <v>97</v>
      </c>
      <c r="C11" s="71"/>
      <c r="D11" s="71">
        <v>3901.71</v>
      </c>
      <c r="E11" s="71"/>
      <c r="F11" s="71"/>
      <c r="G11" s="71">
        <v>3901.71</v>
      </c>
    </row>
    <row r="12" spans="1:7" x14ac:dyDescent="0.2">
      <c r="A12" s="73"/>
      <c r="B12" s="66" t="s">
        <v>103</v>
      </c>
      <c r="C12" s="71">
        <v>15618.61</v>
      </c>
      <c r="D12" s="71"/>
      <c r="E12" s="71"/>
      <c r="F12" s="71"/>
      <c r="G12" s="71">
        <v>15618.61</v>
      </c>
    </row>
    <row r="13" spans="1:7" x14ac:dyDescent="0.2">
      <c r="A13" s="72"/>
      <c r="B13" s="66" t="s">
        <v>102</v>
      </c>
      <c r="C13" s="71">
        <v>60020.71</v>
      </c>
      <c r="D13" s="71"/>
      <c r="E13" s="71"/>
      <c r="F13" s="71"/>
      <c r="G13" s="71">
        <v>60020.71</v>
      </c>
    </row>
    <row r="14" spans="1:7" x14ac:dyDescent="0.2">
      <c r="A14" s="70" t="s">
        <v>101</v>
      </c>
      <c r="B14" s="70"/>
      <c r="C14" s="69">
        <v>75639.320000000007</v>
      </c>
      <c r="D14" s="69">
        <v>3901.71</v>
      </c>
      <c r="E14" s="69"/>
      <c r="F14" s="69"/>
      <c r="G14" s="69">
        <v>79541.03</v>
      </c>
    </row>
    <row r="15" spans="1:7" x14ac:dyDescent="0.2">
      <c r="A15" s="73" t="s">
        <v>100</v>
      </c>
      <c r="B15" s="66" t="s">
        <v>89</v>
      </c>
      <c r="C15" s="71"/>
      <c r="D15" s="71">
        <v>1777.15</v>
      </c>
      <c r="E15" s="71"/>
      <c r="F15" s="71"/>
      <c r="G15" s="71">
        <v>1777.15</v>
      </c>
    </row>
    <row r="16" spans="1:7" x14ac:dyDescent="0.2">
      <c r="A16" s="73"/>
      <c r="B16" s="66" t="s">
        <v>97</v>
      </c>
      <c r="C16" s="71"/>
      <c r="D16" s="71">
        <v>877.52</v>
      </c>
      <c r="E16" s="71"/>
      <c r="F16" s="71"/>
      <c r="G16" s="71">
        <v>877.52</v>
      </c>
    </row>
    <row r="17" spans="1:7" x14ac:dyDescent="0.2">
      <c r="A17" s="73"/>
      <c r="B17" s="66" t="s">
        <v>88</v>
      </c>
      <c r="C17" s="71"/>
      <c r="D17" s="71">
        <v>15307.03</v>
      </c>
      <c r="E17" s="71"/>
      <c r="F17" s="71"/>
      <c r="G17" s="71">
        <v>15307.03</v>
      </c>
    </row>
    <row r="18" spans="1:7" x14ac:dyDescent="0.2">
      <c r="A18" s="73"/>
      <c r="B18" s="66" t="s">
        <v>87</v>
      </c>
      <c r="C18" s="71"/>
      <c r="D18" s="71">
        <v>1048.53</v>
      </c>
      <c r="E18" s="71"/>
      <c r="F18" s="71"/>
      <c r="G18" s="71">
        <v>1048.53</v>
      </c>
    </row>
    <row r="19" spans="1:7" x14ac:dyDescent="0.2">
      <c r="A19" s="72"/>
      <c r="B19" s="66" t="s">
        <v>80</v>
      </c>
      <c r="C19" s="71"/>
      <c r="D19" s="71">
        <v>155339.5</v>
      </c>
      <c r="E19" s="71"/>
      <c r="F19" s="71"/>
      <c r="G19" s="71">
        <v>155339.5</v>
      </c>
    </row>
    <row r="20" spans="1:7" x14ac:dyDescent="0.2">
      <c r="A20" s="70" t="s">
        <v>99</v>
      </c>
      <c r="B20" s="70"/>
      <c r="C20" s="69"/>
      <c r="D20" s="69">
        <v>174349.73</v>
      </c>
      <c r="E20" s="69"/>
      <c r="F20" s="69"/>
      <c r="G20" s="69">
        <v>174349.73</v>
      </c>
    </row>
    <row r="21" spans="1:7" x14ac:dyDescent="0.2">
      <c r="A21" s="73" t="s">
        <v>98</v>
      </c>
      <c r="B21" s="66" t="s">
        <v>89</v>
      </c>
      <c r="C21" s="71"/>
      <c r="D21" s="71">
        <v>27122.16</v>
      </c>
      <c r="E21" s="71"/>
      <c r="F21" s="71"/>
      <c r="G21" s="71">
        <v>27122.16</v>
      </c>
    </row>
    <row r="22" spans="1:7" x14ac:dyDescent="0.2">
      <c r="A22" s="73"/>
      <c r="B22" s="66" t="s">
        <v>97</v>
      </c>
      <c r="C22" s="71"/>
      <c r="D22" s="71">
        <v>48.26</v>
      </c>
      <c r="E22" s="71"/>
      <c r="F22" s="71"/>
      <c r="G22" s="71">
        <v>48.26</v>
      </c>
    </row>
    <row r="23" spans="1:7" x14ac:dyDescent="0.2">
      <c r="A23" s="73"/>
      <c r="B23" s="66" t="s">
        <v>88</v>
      </c>
      <c r="C23" s="71"/>
      <c r="D23" s="71">
        <v>233610.33</v>
      </c>
      <c r="E23" s="71"/>
      <c r="F23" s="71"/>
      <c r="G23" s="71">
        <v>233610.33</v>
      </c>
    </row>
    <row r="24" spans="1:7" x14ac:dyDescent="0.2">
      <c r="A24" s="73"/>
      <c r="B24" s="66" t="s">
        <v>87</v>
      </c>
      <c r="C24" s="71"/>
      <c r="D24" s="71">
        <v>16002.31</v>
      </c>
      <c r="E24" s="71"/>
      <c r="F24" s="71"/>
      <c r="G24" s="71">
        <v>16002.31</v>
      </c>
    </row>
    <row r="25" spans="1:7" x14ac:dyDescent="0.2">
      <c r="A25" s="72"/>
      <c r="B25" s="66" t="s">
        <v>80</v>
      </c>
      <c r="C25" s="71"/>
      <c r="D25" s="71">
        <v>452607.66</v>
      </c>
      <c r="E25" s="71"/>
      <c r="F25" s="71"/>
      <c r="G25" s="71">
        <v>452607.66</v>
      </c>
    </row>
    <row r="26" spans="1:7" x14ac:dyDescent="0.2">
      <c r="A26" s="70" t="s">
        <v>96</v>
      </c>
      <c r="B26" s="70"/>
      <c r="C26" s="69"/>
      <c r="D26" s="69">
        <v>729390.72</v>
      </c>
      <c r="E26" s="69"/>
      <c r="F26" s="69"/>
      <c r="G26" s="69">
        <v>729390.72</v>
      </c>
    </row>
    <row r="27" spans="1:7" x14ac:dyDescent="0.2">
      <c r="A27" s="73" t="s">
        <v>95</v>
      </c>
      <c r="B27" s="66" t="s">
        <v>89</v>
      </c>
      <c r="C27" s="71"/>
      <c r="D27" s="71">
        <v>86664.1</v>
      </c>
      <c r="E27" s="71"/>
      <c r="F27" s="71"/>
      <c r="G27" s="71">
        <v>86664.1</v>
      </c>
    </row>
    <row r="28" spans="1:7" x14ac:dyDescent="0.2">
      <c r="A28" s="73"/>
      <c r="B28" s="66" t="s">
        <v>88</v>
      </c>
      <c r="C28" s="71"/>
      <c r="D28" s="71">
        <v>746460.89999999991</v>
      </c>
      <c r="E28" s="71"/>
      <c r="F28" s="71"/>
      <c r="G28" s="71">
        <v>746460.89999999991</v>
      </c>
    </row>
    <row r="29" spans="1:7" x14ac:dyDescent="0.2">
      <c r="A29" s="73"/>
      <c r="B29" s="66" t="s">
        <v>87</v>
      </c>
      <c r="C29" s="71"/>
      <c r="D29" s="71">
        <v>51132.570000000007</v>
      </c>
      <c r="E29" s="71"/>
      <c r="F29" s="71"/>
      <c r="G29" s="71">
        <v>51132.570000000007</v>
      </c>
    </row>
    <row r="30" spans="1:7" x14ac:dyDescent="0.2">
      <c r="A30" s="73"/>
      <c r="B30" s="66" t="s">
        <v>80</v>
      </c>
      <c r="C30" s="71"/>
      <c r="D30" s="71">
        <v>715970.27</v>
      </c>
      <c r="E30" s="71"/>
      <c r="F30" s="71"/>
      <c r="G30" s="71">
        <v>715970.27</v>
      </c>
    </row>
    <row r="31" spans="1:7" x14ac:dyDescent="0.2">
      <c r="A31" s="72"/>
      <c r="B31" s="66" t="s">
        <v>94</v>
      </c>
      <c r="C31" s="71"/>
      <c r="D31" s="71">
        <v>0</v>
      </c>
      <c r="E31" s="71"/>
      <c r="F31" s="71"/>
      <c r="G31" s="71">
        <v>0</v>
      </c>
    </row>
    <row r="32" spans="1:7" x14ac:dyDescent="0.2">
      <c r="A32" s="70" t="s">
        <v>93</v>
      </c>
      <c r="B32" s="70"/>
      <c r="C32" s="69"/>
      <c r="D32" s="69">
        <v>1600227.8399999999</v>
      </c>
      <c r="E32" s="69"/>
      <c r="F32" s="69"/>
      <c r="G32" s="69">
        <v>1600227.8399999999</v>
      </c>
    </row>
    <row r="33" spans="1:7" x14ac:dyDescent="0.2">
      <c r="A33" s="73" t="s">
        <v>92</v>
      </c>
      <c r="B33" s="66" t="s">
        <v>89</v>
      </c>
      <c r="C33" s="71"/>
      <c r="D33" s="71">
        <v>15320.24</v>
      </c>
      <c r="E33" s="71"/>
      <c r="F33" s="71"/>
      <c r="G33" s="71">
        <v>15320.24</v>
      </c>
    </row>
    <row r="34" spans="1:7" x14ac:dyDescent="0.2">
      <c r="A34" s="73"/>
      <c r="B34" s="66" t="s">
        <v>88</v>
      </c>
      <c r="C34" s="71"/>
      <c r="D34" s="71">
        <v>165803.51</v>
      </c>
      <c r="E34" s="71"/>
      <c r="F34" s="71"/>
      <c r="G34" s="71">
        <v>165803.51</v>
      </c>
    </row>
    <row r="35" spans="1:7" x14ac:dyDescent="0.2">
      <c r="A35" s="73"/>
      <c r="B35" s="66" t="s">
        <v>87</v>
      </c>
      <c r="C35" s="71"/>
      <c r="D35" s="71">
        <v>11357.53</v>
      </c>
      <c r="E35" s="71"/>
      <c r="F35" s="71"/>
      <c r="G35" s="71">
        <v>11357.53</v>
      </c>
    </row>
    <row r="36" spans="1:7" x14ac:dyDescent="0.2">
      <c r="A36" s="72"/>
      <c r="B36" s="66" t="s">
        <v>80</v>
      </c>
      <c r="C36" s="71"/>
      <c r="D36" s="71">
        <v>456797.67</v>
      </c>
      <c r="E36" s="71"/>
      <c r="F36" s="71"/>
      <c r="G36" s="71">
        <v>456797.67</v>
      </c>
    </row>
    <row r="37" spans="1:7" x14ac:dyDescent="0.2">
      <c r="A37" s="70" t="s">
        <v>91</v>
      </c>
      <c r="B37" s="70"/>
      <c r="C37" s="69"/>
      <c r="D37" s="69">
        <v>649278.94999999995</v>
      </c>
      <c r="E37" s="69"/>
      <c r="F37" s="69"/>
      <c r="G37" s="69">
        <v>649278.94999999995</v>
      </c>
    </row>
    <row r="38" spans="1:7" x14ac:dyDescent="0.2">
      <c r="A38" s="73" t="s">
        <v>90</v>
      </c>
      <c r="B38" s="66" t="s">
        <v>89</v>
      </c>
      <c r="C38" s="71"/>
      <c r="D38" s="71"/>
      <c r="E38" s="71">
        <v>12796.019999999999</v>
      </c>
      <c r="F38" s="71"/>
      <c r="G38" s="71">
        <v>12796.019999999999</v>
      </c>
    </row>
    <row r="39" spans="1:7" x14ac:dyDescent="0.2">
      <c r="A39" s="73"/>
      <c r="B39" s="66" t="s">
        <v>88</v>
      </c>
      <c r="C39" s="71"/>
      <c r="D39" s="71"/>
      <c r="E39" s="71">
        <v>100282.32</v>
      </c>
      <c r="F39" s="71"/>
      <c r="G39" s="71">
        <v>100282.32</v>
      </c>
    </row>
    <row r="40" spans="1:7" x14ac:dyDescent="0.2">
      <c r="A40" s="73"/>
      <c r="B40" s="66" t="s">
        <v>87</v>
      </c>
      <c r="C40" s="71"/>
      <c r="D40" s="71"/>
      <c r="E40" s="71">
        <v>6809.1699999999992</v>
      </c>
      <c r="F40" s="71"/>
      <c r="G40" s="71">
        <v>6809.1699999999992</v>
      </c>
    </row>
    <row r="41" spans="1:7" x14ac:dyDescent="0.2">
      <c r="A41" s="72"/>
      <c r="B41" s="66" t="s">
        <v>80</v>
      </c>
      <c r="C41" s="71"/>
      <c r="D41" s="71"/>
      <c r="E41" s="71">
        <v>187403.99</v>
      </c>
      <c r="F41" s="71"/>
      <c r="G41" s="71">
        <v>187403.99</v>
      </c>
    </row>
    <row r="42" spans="1:7" x14ac:dyDescent="0.2">
      <c r="A42" s="70" t="s">
        <v>86</v>
      </c>
      <c r="B42" s="70"/>
      <c r="C42" s="69"/>
      <c r="D42" s="69"/>
      <c r="E42" s="69">
        <v>307291.5</v>
      </c>
      <c r="F42" s="69"/>
      <c r="G42" s="69">
        <v>307291.5</v>
      </c>
    </row>
    <row r="43" spans="1:7" x14ac:dyDescent="0.2">
      <c r="A43" s="73" t="s">
        <v>85</v>
      </c>
      <c r="B43" s="66" t="s">
        <v>84</v>
      </c>
      <c r="C43" s="71"/>
      <c r="D43" s="71"/>
      <c r="E43" s="71"/>
      <c r="F43" s="71">
        <v>22901</v>
      </c>
      <c r="G43" s="71">
        <v>22901</v>
      </c>
    </row>
    <row r="44" spans="1:7" x14ac:dyDescent="0.2">
      <c r="A44" s="73"/>
      <c r="B44" s="66" t="s">
        <v>83</v>
      </c>
      <c r="C44" s="71"/>
      <c r="D44" s="71"/>
      <c r="E44" s="71"/>
      <c r="F44" s="71">
        <v>5034.13</v>
      </c>
      <c r="G44" s="71">
        <v>5034.13</v>
      </c>
    </row>
    <row r="45" spans="1:7" x14ac:dyDescent="0.2">
      <c r="A45" s="73"/>
      <c r="B45" s="66" t="s">
        <v>82</v>
      </c>
      <c r="C45" s="71"/>
      <c r="D45" s="71"/>
      <c r="E45" s="71"/>
      <c r="F45" s="71">
        <v>2691.16</v>
      </c>
      <c r="G45" s="71">
        <v>2691.16</v>
      </c>
    </row>
    <row r="46" spans="1:7" x14ac:dyDescent="0.2">
      <c r="A46" s="73"/>
      <c r="B46" s="66" t="s">
        <v>81</v>
      </c>
      <c r="C46" s="71"/>
      <c r="D46" s="71"/>
      <c r="E46" s="71"/>
      <c r="F46" s="71">
        <v>1904.26</v>
      </c>
      <c r="G46" s="71">
        <v>1904.26</v>
      </c>
    </row>
    <row r="47" spans="1:7" x14ac:dyDescent="0.2">
      <c r="A47" s="73"/>
      <c r="B47" s="66" t="s">
        <v>80</v>
      </c>
      <c r="C47" s="71"/>
      <c r="D47" s="71"/>
      <c r="E47" s="71"/>
      <c r="F47" s="71">
        <v>4305</v>
      </c>
      <c r="G47" s="71">
        <v>4305</v>
      </c>
    </row>
    <row r="48" spans="1:7" x14ac:dyDescent="0.2">
      <c r="A48" s="73"/>
      <c r="B48" s="66" t="s">
        <v>79</v>
      </c>
      <c r="C48" s="71"/>
      <c r="D48" s="71"/>
      <c r="E48" s="71"/>
      <c r="F48" s="71">
        <v>2821.35</v>
      </c>
      <c r="G48" s="71">
        <v>2821.35</v>
      </c>
    </row>
    <row r="49" spans="1:7" x14ac:dyDescent="0.2">
      <c r="A49" s="73"/>
      <c r="B49" s="66" t="s">
        <v>78</v>
      </c>
      <c r="C49" s="71"/>
      <c r="D49" s="71"/>
      <c r="E49" s="71"/>
      <c r="F49" s="71">
        <v>222.02</v>
      </c>
      <c r="G49" s="71">
        <v>222.02</v>
      </c>
    </row>
    <row r="50" spans="1:7" x14ac:dyDescent="0.2">
      <c r="A50" s="73"/>
      <c r="B50" s="66" t="s">
        <v>77</v>
      </c>
      <c r="C50" s="71"/>
      <c r="D50" s="71"/>
      <c r="E50" s="71"/>
      <c r="F50" s="71">
        <v>1723.86</v>
      </c>
      <c r="G50" s="71">
        <v>1723.86</v>
      </c>
    </row>
    <row r="51" spans="1:7" x14ac:dyDescent="0.2">
      <c r="A51" s="72"/>
      <c r="B51" s="66" t="s">
        <v>76</v>
      </c>
      <c r="C51" s="71"/>
      <c r="D51" s="71"/>
      <c r="E51" s="71"/>
      <c r="F51" s="71">
        <v>-3152.77</v>
      </c>
      <c r="G51" s="71">
        <v>-3152.77</v>
      </c>
    </row>
    <row r="52" spans="1:7" x14ac:dyDescent="0.2">
      <c r="A52" s="70" t="s">
        <v>75</v>
      </c>
      <c r="B52" s="70"/>
      <c r="C52" s="69"/>
      <c r="D52" s="69"/>
      <c r="E52" s="69"/>
      <c r="F52" s="69">
        <v>38450.01</v>
      </c>
      <c r="G52" s="69">
        <v>38450.01</v>
      </c>
    </row>
    <row r="53" spans="1:7" x14ac:dyDescent="0.2">
      <c r="A53" s="68" t="s">
        <v>74</v>
      </c>
      <c r="B53" s="68"/>
      <c r="C53" s="67">
        <v>75639.320000000007</v>
      </c>
      <c r="D53" s="67">
        <v>3157148.9499999997</v>
      </c>
      <c r="E53" s="67">
        <v>307291.5</v>
      </c>
      <c r="F53" s="67">
        <v>38450.01</v>
      </c>
      <c r="G53" s="67">
        <v>3578529.7799999993</v>
      </c>
    </row>
  </sheetData>
  <pageMargins left="0.7" right="0.7" top="0.75" bottom="0.75" header="0.3" footer="0.3"/>
  <pageSetup scale="76" orientation="landscape" r:id="rId1"/>
  <headerFooter>
    <oddFooter>&amp;LFILE: &amp;F
TAB: &amp;A&amp;R&amp;D &amp;T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7E04F34850D446B9A4FC78C4815544" ma:contentTypeVersion="" ma:contentTypeDescription="Create a new document." ma:contentTypeScope="" ma:versionID="9fdb976436f06fd9d8f8b033f0524a5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E0063-8467-4C1A-AAD8-1DF66AB62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7F9A6-EF22-412C-84AE-A6F17B2D346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c85253b9-0a55-49a1-98ad-b5b6252d707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8E3B62-C322-4536-8E4D-758F7715C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 Storm Reserve Detail</vt:lpstr>
      <vt:lpstr>Sheet1</vt:lpstr>
      <vt:lpstr>O&amp;M Expenses</vt:lpstr>
      <vt:lpstr>'Total Storm Reserve Detail'!Print_Area</vt:lpstr>
      <vt:lpstr>'Total Storm Reserve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 Cornelius</dc:creator>
  <cp:lastModifiedBy>Shari Cornelius</cp:lastModifiedBy>
  <dcterms:created xsi:type="dcterms:W3CDTF">2016-04-19T13:07:42Z</dcterms:created>
  <dcterms:modified xsi:type="dcterms:W3CDTF">2016-04-19T13:07:42Z</dcterms:modified>
</cp:coreProperties>
</file>