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20" windowWidth="14940" windowHeight="9228"/>
  </bookViews>
  <sheets>
    <sheet name="Data" sheetId="1" r:id="rId1"/>
    <sheet name="Graphs" sheetId="2" r:id="rId2"/>
    <sheet name="Complete Global Data Jun2015" sheetId="6" r:id="rId3"/>
    <sheet name="Complete Global Data Nov2014" sheetId="4" r:id="rId4"/>
  </sheets>
  <calcPr calcId="145621"/>
</workbook>
</file>

<file path=xl/calcChain.xml><?xml version="1.0" encoding="utf-8"?>
<calcChain xmlns="http://schemas.openxmlformats.org/spreadsheetml/2006/main">
  <c r="P37" i="1" l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36" i="1"/>
  <c r="P35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11" i="1"/>
  <c r="L14" i="6"/>
  <c r="M14" i="6"/>
  <c r="N14" i="6"/>
  <c r="O14" i="6"/>
  <c r="P14" i="6"/>
  <c r="Q14" i="6"/>
  <c r="R14" i="6"/>
  <c r="L15" i="6"/>
  <c r="M15" i="6"/>
  <c r="N15" i="6"/>
  <c r="O15" i="6"/>
  <c r="P15" i="6"/>
  <c r="Q15" i="6"/>
  <c r="R15" i="6"/>
  <c r="L16" i="6"/>
  <c r="M16" i="6"/>
  <c r="N16" i="6"/>
  <c r="O16" i="6"/>
  <c r="P16" i="6"/>
  <c r="Q16" i="6"/>
  <c r="R16" i="6"/>
  <c r="L17" i="6"/>
  <c r="M17" i="6"/>
  <c r="N17" i="6"/>
  <c r="O17" i="6"/>
  <c r="P17" i="6"/>
  <c r="Q17" i="6"/>
  <c r="R17" i="6"/>
  <c r="L18" i="6"/>
  <c r="M18" i="6"/>
  <c r="N18" i="6"/>
  <c r="O18" i="6"/>
  <c r="P18" i="6"/>
  <c r="Q18" i="6"/>
  <c r="R18" i="6"/>
  <c r="L19" i="6"/>
  <c r="M19" i="6"/>
  <c r="N19" i="6"/>
  <c r="O19" i="6"/>
  <c r="P19" i="6"/>
  <c r="Q19" i="6"/>
  <c r="R19" i="6"/>
  <c r="L20" i="6"/>
  <c r="M20" i="6"/>
  <c r="N20" i="6"/>
  <c r="O20" i="6"/>
  <c r="P20" i="6"/>
  <c r="Q20" i="6"/>
  <c r="R20" i="6"/>
  <c r="L21" i="6"/>
  <c r="M21" i="6"/>
  <c r="N21" i="6"/>
  <c r="O21" i="6"/>
  <c r="P21" i="6"/>
  <c r="Q21" i="6"/>
  <c r="R21" i="6"/>
  <c r="L22" i="6"/>
  <c r="M22" i="6"/>
  <c r="N22" i="6"/>
  <c r="O22" i="6"/>
  <c r="P22" i="6"/>
  <c r="Q22" i="6"/>
  <c r="R22" i="6"/>
  <c r="L23" i="6"/>
  <c r="M23" i="6"/>
  <c r="N23" i="6"/>
  <c r="O23" i="6"/>
  <c r="P23" i="6"/>
  <c r="Q23" i="6"/>
  <c r="R23" i="6"/>
  <c r="L24" i="6"/>
  <c r="M24" i="6"/>
  <c r="N24" i="6"/>
  <c r="O24" i="6"/>
  <c r="P24" i="6"/>
  <c r="Q24" i="6"/>
  <c r="R24" i="6"/>
  <c r="L25" i="6"/>
  <c r="M25" i="6"/>
  <c r="N25" i="6"/>
  <c r="O25" i="6"/>
  <c r="P25" i="6"/>
  <c r="Q25" i="6"/>
  <c r="R25" i="6"/>
  <c r="L26" i="6"/>
  <c r="M26" i="6"/>
  <c r="N26" i="6"/>
  <c r="O26" i="6"/>
  <c r="P26" i="6"/>
  <c r="Q26" i="6"/>
  <c r="R26" i="6"/>
  <c r="L27" i="6"/>
  <c r="M27" i="6"/>
  <c r="N27" i="6"/>
  <c r="O27" i="6"/>
  <c r="P27" i="6"/>
  <c r="Q27" i="6"/>
  <c r="R27" i="6"/>
  <c r="L28" i="6"/>
  <c r="M28" i="6"/>
  <c r="N28" i="6"/>
  <c r="O28" i="6"/>
  <c r="P28" i="6"/>
  <c r="Q28" i="6"/>
  <c r="R28" i="6"/>
  <c r="L29" i="6"/>
  <c r="M29" i="6"/>
  <c r="N29" i="6"/>
  <c r="O29" i="6"/>
  <c r="P29" i="6"/>
  <c r="Q29" i="6"/>
  <c r="R29" i="6"/>
  <c r="L30" i="6"/>
  <c r="M30" i="6"/>
  <c r="N30" i="6"/>
  <c r="O30" i="6"/>
  <c r="P30" i="6"/>
  <c r="Q30" i="6"/>
  <c r="R30" i="6"/>
  <c r="L31" i="6"/>
  <c r="M31" i="6"/>
  <c r="N31" i="6"/>
  <c r="O31" i="6"/>
  <c r="P31" i="6"/>
  <c r="Q31" i="6"/>
  <c r="R31" i="6"/>
  <c r="L32" i="6"/>
  <c r="M32" i="6"/>
  <c r="N32" i="6"/>
  <c r="O32" i="6"/>
  <c r="P32" i="6"/>
  <c r="Q32" i="6"/>
  <c r="R32" i="6"/>
  <c r="L33" i="6"/>
  <c r="M33" i="6"/>
  <c r="N33" i="6"/>
  <c r="O33" i="6"/>
  <c r="P33" i="6"/>
  <c r="Q33" i="6"/>
  <c r="R33" i="6"/>
  <c r="L34" i="6"/>
  <c r="M34" i="6"/>
  <c r="N34" i="6"/>
  <c r="O34" i="6"/>
  <c r="P34" i="6"/>
  <c r="Q34" i="6"/>
  <c r="R34" i="6"/>
  <c r="L35" i="6"/>
  <c r="M35" i="6"/>
  <c r="N35" i="6"/>
  <c r="O35" i="6"/>
  <c r="P35" i="6"/>
  <c r="Q35" i="6"/>
  <c r="R35" i="6"/>
  <c r="L36" i="6"/>
  <c r="M36" i="6"/>
  <c r="N36" i="6"/>
  <c r="O36" i="6"/>
  <c r="P36" i="6"/>
  <c r="Q36" i="6"/>
  <c r="R36" i="6"/>
  <c r="L37" i="6"/>
  <c r="M37" i="6"/>
  <c r="N37" i="6"/>
  <c r="O37" i="6"/>
  <c r="P37" i="6"/>
  <c r="Q37" i="6"/>
  <c r="R37" i="6"/>
  <c r="L38" i="6"/>
  <c r="M38" i="6"/>
  <c r="N38" i="6"/>
  <c r="O38" i="6"/>
  <c r="P38" i="6"/>
  <c r="Q38" i="6"/>
  <c r="R38" i="6"/>
  <c r="L39" i="6"/>
  <c r="M39" i="6"/>
  <c r="N39" i="6"/>
  <c r="O39" i="6"/>
  <c r="P39" i="6"/>
  <c r="Q39" i="6"/>
  <c r="R39" i="6"/>
  <c r="L40" i="6"/>
  <c r="M40" i="6"/>
  <c r="N40" i="6"/>
  <c r="O40" i="6"/>
  <c r="P40" i="6"/>
  <c r="Q40" i="6"/>
  <c r="R40" i="6"/>
  <c r="L41" i="6"/>
  <c r="M41" i="6"/>
  <c r="N41" i="6"/>
  <c r="O41" i="6"/>
  <c r="P41" i="6"/>
  <c r="Q41" i="6"/>
  <c r="R41" i="6"/>
  <c r="L42" i="6"/>
  <c r="M42" i="6"/>
  <c r="N42" i="6"/>
  <c r="O42" i="6"/>
  <c r="P42" i="6"/>
  <c r="Q42" i="6"/>
  <c r="R42" i="6"/>
  <c r="L43" i="6"/>
  <c r="M43" i="6"/>
  <c r="N43" i="6"/>
  <c r="O43" i="6"/>
  <c r="P43" i="6"/>
  <c r="Q43" i="6"/>
  <c r="R43" i="6"/>
  <c r="L44" i="6"/>
  <c r="M44" i="6"/>
  <c r="N44" i="6"/>
  <c r="O44" i="6"/>
  <c r="P44" i="6"/>
  <c r="Q44" i="6"/>
  <c r="R44" i="6"/>
  <c r="L45" i="6"/>
  <c r="M45" i="6"/>
  <c r="N45" i="6"/>
  <c r="O45" i="6"/>
  <c r="P45" i="6"/>
  <c r="Q45" i="6"/>
  <c r="R45" i="6"/>
  <c r="L46" i="6"/>
  <c r="M46" i="6"/>
  <c r="N46" i="6"/>
  <c r="O46" i="6"/>
  <c r="P46" i="6"/>
  <c r="Q46" i="6"/>
  <c r="R46" i="6"/>
  <c r="L47" i="6"/>
  <c r="M47" i="6"/>
  <c r="N47" i="6"/>
  <c r="O47" i="6"/>
  <c r="P47" i="6"/>
  <c r="Q47" i="6"/>
  <c r="R47" i="6"/>
  <c r="L48" i="6"/>
  <c r="M48" i="6"/>
  <c r="N48" i="6"/>
  <c r="O48" i="6"/>
  <c r="P48" i="6"/>
  <c r="Q48" i="6"/>
  <c r="R48" i="6"/>
  <c r="L49" i="6"/>
  <c r="M49" i="6"/>
  <c r="N49" i="6"/>
  <c r="O49" i="6"/>
  <c r="P49" i="6"/>
  <c r="Q49" i="6"/>
  <c r="R49" i="6"/>
  <c r="L50" i="6"/>
  <c r="M50" i="6"/>
  <c r="N50" i="6"/>
  <c r="O50" i="6"/>
  <c r="P50" i="6"/>
  <c r="Q50" i="6"/>
  <c r="R50" i="6"/>
  <c r="L51" i="6"/>
  <c r="M51" i="6"/>
  <c r="N51" i="6"/>
  <c r="O51" i="6"/>
  <c r="P51" i="6"/>
  <c r="Q51" i="6"/>
  <c r="R51" i="6"/>
  <c r="L52" i="6"/>
  <c r="M52" i="6"/>
  <c r="N52" i="6"/>
  <c r="O52" i="6"/>
  <c r="P52" i="6"/>
  <c r="Q52" i="6"/>
  <c r="R52" i="6"/>
  <c r="L53" i="6"/>
  <c r="M53" i="6"/>
  <c r="N53" i="6"/>
  <c r="O53" i="6"/>
  <c r="P53" i="6"/>
  <c r="Q53" i="6"/>
  <c r="R53" i="6"/>
  <c r="L54" i="6"/>
  <c r="M54" i="6"/>
  <c r="N54" i="6"/>
  <c r="O54" i="6"/>
  <c r="P54" i="6"/>
  <c r="Q54" i="6"/>
  <c r="R54" i="6"/>
  <c r="R13" i="6"/>
  <c r="Q13" i="6"/>
  <c r="P13" i="6"/>
  <c r="O13" i="6"/>
  <c r="N13" i="6"/>
  <c r="M13" i="6"/>
  <c r="L13" i="6"/>
  <c r="K45" i="6"/>
  <c r="K46" i="6"/>
  <c r="K47" i="6"/>
  <c r="K48" i="6"/>
  <c r="K49" i="6"/>
  <c r="K50" i="6"/>
  <c r="K51" i="6"/>
  <c r="K52" i="6"/>
  <c r="K53" i="6"/>
  <c r="K54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13" i="6"/>
  <c r="C19" i="4" l="1"/>
  <c r="B12" i="1"/>
  <c r="B13" i="1"/>
  <c r="B14" i="1"/>
  <c r="B15" i="1"/>
  <c r="B16" i="1"/>
  <c r="B17" i="1"/>
  <c r="B18" i="1"/>
  <c r="B19" i="1"/>
  <c r="B20" i="1"/>
  <c r="B21" i="1"/>
  <c r="B22" i="1"/>
  <c r="T22" i="1" s="1"/>
  <c r="B23" i="1"/>
  <c r="T23" i="1" s="1"/>
  <c r="B24" i="1"/>
  <c r="T24" i="1" s="1"/>
  <c r="B25" i="1"/>
  <c r="T25" i="1" s="1"/>
  <c r="B26" i="1"/>
  <c r="T26" i="1" s="1"/>
  <c r="B27" i="1"/>
  <c r="T27" i="1" s="1"/>
  <c r="B28" i="1"/>
  <c r="T28" i="1" s="1"/>
  <c r="B29" i="1"/>
  <c r="T29" i="1" s="1"/>
  <c r="B30" i="1"/>
  <c r="T30" i="1" s="1"/>
  <c r="B31" i="1"/>
  <c r="T31" i="1" s="1"/>
  <c r="B32" i="1"/>
  <c r="T32" i="1" s="1"/>
  <c r="B33" i="1"/>
  <c r="T33" i="1" s="1"/>
  <c r="B34" i="1"/>
  <c r="B35" i="1"/>
  <c r="B36" i="1"/>
  <c r="I36" i="1" s="1"/>
  <c r="B37" i="1"/>
  <c r="D37" i="1" s="1"/>
  <c r="B38" i="1"/>
  <c r="D38" i="1" s="1"/>
  <c r="B39" i="1"/>
  <c r="D39" i="1" s="1"/>
  <c r="K39" i="1" s="1"/>
  <c r="B40" i="1"/>
  <c r="D40" i="1" s="1"/>
  <c r="K40" i="1" s="1"/>
  <c r="B41" i="1"/>
  <c r="D41" i="1" s="1"/>
  <c r="K41" i="1" s="1"/>
  <c r="B42" i="1"/>
  <c r="D42" i="1" s="1"/>
  <c r="B43" i="1"/>
  <c r="D43" i="1" s="1"/>
  <c r="K43" i="1" s="1"/>
  <c r="B44" i="1"/>
  <c r="D44" i="1" s="1"/>
  <c r="K44" i="1" s="1"/>
  <c r="B45" i="1"/>
  <c r="D45" i="1" s="1"/>
  <c r="K45" i="1" s="1"/>
  <c r="B46" i="1"/>
  <c r="D46" i="1" s="1"/>
  <c r="B47" i="1"/>
  <c r="D47" i="1" s="1"/>
  <c r="K47" i="1" s="1"/>
  <c r="B48" i="1"/>
  <c r="D48" i="1" s="1"/>
  <c r="B49" i="1"/>
  <c r="D49" i="1" s="1"/>
  <c r="K49" i="1" s="1"/>
  <c r="B50" i="1"/>
  <c r="D50" i="1" s="1"/>
  <c r="B51" i="1"/>
  <c r="D51" i="1" s="1"/>
  <c r="B52" i="1"/>
  <c r="D52" i="1" s="1"/>
  <c r="B11" i="1"/>
  <c r="D12" i="1"/>
  <c r="D13" i="1"/>
  <c r="K13" i="1" s="1"/>
  <c r="D14" i="1"/>
  <c r="K14" i="1" s="1"/>
  <c r="D15" i="1"/>
  <c r="K15" i="1" s="1"/>
  <c r="D16" i="1"/>
  <c r="D17" i="1"/>
  <c r="K17" i="1" s="1"/>
  <c r="D18" i="1"/>
  <c r="K18" i="1" s="1"/>
  <c r="D19" i="1"/>
  <c r="K19" i="1" s="1"/>
  <c r="D20" i="1"/>
  <c r="D21" i="1"/>
  <c r="K21" i="1" s="1"/>
  <c r="D24" i="1"/>
  <c r="D28" i="1"/>
  <c r="K20" i="1" l="1"/>
  <c r="K16" i="1"/>
  <c r="K52" i="1"/>
  <c r="K51" i="1"/>
  <c r="K48" i="1"/>
  <c r="K50" i="1"/>
  <c r="K46" i="1"/>
  <c r="K42" i="1"/>
  <c r="K38" i="1"/>
  <c r="F36" i="1"/>
  <c r="D36" i="1"/>
  <c r="K37" i="1" s="1"/>
  <c r="T35" i="1"/>
  <c r="T34" i="1"/>
  <c r="I34" i="1"/>
  <c r="I33" i="1"/>
  <c r="M12" i="1"/>
  <c r="U30" i="1"/>
  <c r="D30" i="1"/>
  <c r="K30" i="1" s="1"/>
  <c r="U26" i="1"/>
  <c r="D26" i="1"/>
  <c r="U22" i="1"/>
  <c r="D22" i="1"/>
  <c r="K22" i="1" s="1"/>
  <c r="U29" i="1"/>
  <c r="D29" i="1"/>
  <c r="K29" i="1" s="1"/>
  <c r="U25" i="1"/>
  <c r="D25" i="1"/>
  <c r="K25" i="1" s="1"/>
  <c r="U31" i="1"/>
  <c r="D31" i="1"/>
  <c r="U27" i="1"/>
  <c r="D27" i="1"/>
  <c r="K27" i="1" s="1"/>
  <c r="U23" i="1"/>
  <c r="D23" i="1"/>
  <c r="N14" i="1"/>
  <c r="M17" i="1"/>
  <c r="N28" i="1"/>
  <c r="U28" i="1"/>
  <c r="N24" i="1"/>
  <c r="U24" i="1"/>
  <c r="N20" i="1"/>
  <c r="N16" i="1"/>
  <c r="M18" i="1"/>
  <c r="N15" i="1"/>
  <c r="M16" i="1"/>
  <c r="I13" i="1"/>
  <c r="I49" i="1"/>
  <c r="I45" i="1"/>
  <c r="I41" i="1"/>
  <c r="I37" i="1"/>
  <c r="I29" i="1"/>
  <c r="I25" i="1"/>
  <c r="I21" i="1"/>
  <c r="I17" i="1"/>
  <c r="N29" i="1"/>
  <c r="N25" i="1"/>
  <c r="N21" i="1"/>
  <c r="N17" i="1"/>
  <c r="N13" i="1"/>
  <c r="I51" i="1"/>
  <c r="I47" i="1"/>
  <c r="I43" i="1"/>
  <c r="I39" i="1"/>
  <c r="I35" i="1"/>
  <c r="I31" i="1"/>
  <c r="I27" i="1"/>
  <c r="I23" i="1"/>
  <c r="I19" i="1"/>
  <c r="I15" i="1"/>
  <c r="N30" i="1"/>
  <c r="N26" i="1"/>
  <c r="N22" i="1"/>
  <c r="N18" i="1"/>
  <c r="N19" i="1"/>
  <c r="N23" i="1"/>
  <c r="N27" i="1"/>
  <c r="N31" i="1"/>
  <c r="G31" i="1"/>
  <c r="G27" i="1"/>
  <c r="G23" i="1"/>
  <c r="G19" i="1"/>
  <c r="G15" i="1"/>
  <c r="G30" i="1"/>
  <c r="G26" i="1"/>
  <c r="G22" i="1"/>
  <c r="G18" i="1"/>
  <c r="G14" i="1"/>
  <c r="I52" i="1"/>
  <c r="I48" i="1"/>
  <c r="I44" i="1"/>
  <c r="I40" i="1"/>
  <c r="I32" i="1"/>
  <c r="I28" i="1"/>
  <c r="I24" i="1"/>
  <c r="I20" i="1"/>
  <c r="I16" i="1"/>
  <c r="C20" i="4"/>
  <c r="C22" i="4"/>
  <c r="C23" i="4"/>
  <c r="C21" i="4"/>
  <c r="C14" i="4"/>
  <c r="C15" i="4"/>
  <c r="C16" i="4"/>
  <c r="C17" i="4"/>
  <c r="C18" i="4"/>
  <c r="C25" i="4"/>
  <c r="C29" i="4"/>
  <c r="C33" i="4"/>
  <c r="C37" i="4"/>
  <c r="C41" i="4"/>
  <c r="C45" i="4"/>
  <c r="C49" i="4"/>
  <c r="C53" i="4"/>
  <c r="C24" i="4"/>
  <c r="C28" i="4"/>
  <c r="C32" i="4"/>
  <c r="C36" i="4"/>
  <c r="C40" i="4"/>
  <c r="C44" i="4"/>
  <c r="C48" i="4"/>
  <c r="C52" i="4"/>
  <c r="C27" i="4"/>
  <c r="C31" i="4"/>
  <c r="C35" i="4"/>
  <c r="C39" i="4"/>
  <c r="C43" i="4"/>
  <c r="C47" i="4"/>
  <c r="C51" i="4"/>
  <c r="C26" i="4"/>
  <c r="C30" i="4"/>
  <c r="C34" i="4"/>
  <c r="C38" i="4"/>
  <c r="C42" i="4"/>
  <c r="C46" i="4"/>
  <c r="C50" i="4"/>
  <c r="C54" i="4"/>
  <c r="I50" i="1"/>
  <c r="I46" i="1"/>
  <c r="I42" i="1"/>
  <c r="I38" i="1"/>
  <c r="I30" i="1"/>
  <c r="I26" i="1"/>
  <c r="I22" i="1"/>
  <c r="I18" i="1"/>
  <c r="I14" i="1"/>
  <c r="F29" i="1"/>
  <c r="F25" i="1"/>
  <c r="F21" i="1"/>
  <c r="F17" i="1"/>
  <c r="F13" i="1"/>
  <c r="G28" i="1"/>
  <c r="F24" i="1"/>
  <c r="F20" i="1"/>
  <c r="F16" i="1"/>
  <c r="G12" i="1"/>
  <c r="J24" i="1"/>
  <c r="J20" i="1"/>
  <c r="J16" i="1"/>
  <c r="J31" i="1"/>
  <c r="J27" i="1"/>
  <c r="J23" i="1"/>
  <c r="J19" i="1"/>
  <c r="J15" i="1"/>
  <c r="G17" i="1"/>
  <c r="J30" i="1"/>
  <c r="J26" i="1"/>
  <c r="J22" i="1"/>
  <c r="J18" i="1"/>
  <c r="J14" i="1"/>
  <c r="J13" i="1"/>
  <c r="J29" i="1"/>
  <c r="J25" i="1"/>
  <c r="J21" i="1"/>
  <c r="J17" i="1"/>
  <c r="J28" i="1"/>
  <c r="G29" i="1"/>
  <c r="G13" i="1"/>
  <c r="G25" i="1"/>
  <c r="G21" i="1"/>
  <c r="F28" i="1"/>
  <c r="F31" i="1"/>
  <c r="F27" i="1"/>
  <c r="F23" i="1"/>
  <c r="F19" i="1"/>
  <c r="F15" i="1"/>
  <c r="G24" i="1"/>
  <c r="G20" i="1"/>
  <c r="G16" i="1"/>
  <c r="F30" i="1"/>
  <c r="F26" i="1"/>
  <c r="F22" i="1"/>
  <c r="F18" i="1"/>
  <c r="F14" i="1"/>
  <c r="F12" i="1"/>
  <c r="K23" i="1" l="1"/>
  <c r="K31" i="1"/>
  <c r="K26" i="1"/>
  <c r="K24" i="1"/>
  <c r="K28" i="1"/>
  <c r="J35" i="1" l="1"/>
  <c r="F35" i="1"/>
  <c r="U34" i="1"/>
  <c r="J34" i="1"/>
  <c r="F34" i="1"/>
  <c r="G33" i="1"/>
  <c r="F33" i="1"/>
  <c r="U33" i="1"/>
  <c r="D33" i="1"/>
  <c r="K33" i="1" s="1"/>
  <c r="U32" i="1"/>
  <c r="D32" i="1"/>
  <c r="K32" i="1" s="1"/>
  <c r="U35" i="1"/>
  <c r="D35" i="1"/>
  <c r="K36" i="1" s="1"/>
  <c r="D34" i="1"/>
  <c r="N42" i="1"/>
  <c r="N38" i="1"/>
  <c r="N34" i="1"/>
  <c r="N51" i="1"/>
  <c r="N47" i="1"/>
  <c r="J43" i="1"/>
  <c r="N43" i="1"/>
  <c r="J39" i="1"/>
  <c r="N39" i="1"/>
  <c r="N35" i="1"/>
  <c r="J52" i="1"/>
  <c r="N52" i="1"/>
  <c r="J48" i="1"/>
  <c r="N48" i="1"/>
  <c r="J41" i="1"/>
  <c r="N41" i="1"/>
  <c r="J37" i="1"/>
  <c r="N37" i="1"/>
  <c r="J33" i="1"/>
  <c r="N33" i="1"/>
  <c r="J50" i="1"/>
  <c r="N50" i="1"/>
  <c r="J46" i="1"/>
  <c r="N46" i="1"/>
  <c r="J44" i="1"/>
  <c r="N44" i="1"/>
  <c r="J40" i="1"/>
  <c r="N40" i="1"/>
  <c r="J36" i="1"/>
  <c r="N36" i="1"/>
  <c r="J32" i="1"/>
  <c r="N32" i="1"/>
  <c r="J49" i="1"/>
  <c r="N49" i="1"/>
  <c r="N45" i="1"/>
  <c r="J45" i="1"/>
  <c r="J42" i="1"/>
  <c r="J38" i="1"/>
  <c r="J51" i="1"/>
  <c r="J47" i="1"/>
  <c r="F44" i="1"/>
  <c r="G44" i="1"/>
  <c r="G40" i="1"/>
  <c r="F40" i="1"/>
  <c r="G36" i="1"/>
  <c r="F32" i="1"/>
  <c r="G32" i="1"/>
  <c r="G49" i="1"/>
  <c r="F49" i="1"/>
  <c r="G45" i="1"/>
  <c r="F45" i="1"/>
  <c r="G43" i="1"/>
  <c r="F43" i="1"/>
  <c r="G39" i="1"/>
  <c r="F39" i="1"/>
  <c r="G35" i="1"/>
  <c r="G52" i="1"/>
  <c r="F52" i="1"/>
  <c r="G48" i="1"/>
  <c r="F48" i="1"/>
  <c r="G42" i="1"/>
  <c r="F42" i="1"/>
  <c r="G38" i="1"/>
  <c r="F38" i="1"/>
  <c r="G34" i="1"/>
  <c r="G51" i="1"/>
  <c r="F51" i="1"/>
  <c r="G47" i="1"/>
  <c r="F47" i="1"/>
  <c r="G41" i="1"/>
  <c r="F41" i="1"/>
  <c r="G37" i="1"/>
  <c r="F37" i="1"/>
  <c r="G50" i="1"/>
  <c r="F50" i="1"/>
  <c r="G46" i="1"/>
  <c r="F4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13" i="1"/>
  <c r="M14" i="1"/>
  <c r="M15" i="1"/>
  <c r="M19" i="1"/>
  <c r="M20" i="1"/>
  <c r="M21" i="1"/>
  <c r="M22" i="1"/>
  <c r="M23" i="1"/>
  <c r="M24" i="1"/>
  <c r="M25" i="1"/>
  <c r="M26" i="1"/>
  <c r="K34" i="1" l="1"/>
  <c r="K35" i="1"/>
</calcChain>
</file>

<file path=xl/sharedStrings.xml><?xml version="1.0" encoding="utf-8"?>
<sst xmlns="http://schemas.openxmlformats.org/spreadsheetml/2006/main" count="121" uniqueCount="46">
  <si>
    <t>U.S. Regional</t>
  </si>
  <si>
    <t>Created on Wed 26 Nov 2014, 10:41 AM EST (15:41 GMT)</t>
  </si>
  <si>
    <t/>
  </si>
  <si>
    <t>Frequency: Annual</t>
  </si>
  <si>
    <t>Geography</t>
  </si>
  <si>
    <t>Florida</t>
  </si>
  <si>
    <t>Concept</t>
  </si>
  <si>
    <t>Births</t>
  </si>
  <si>
    <t>Deaths</t>
  </si>
  <si>
    <t>Net International Migration</t>
  </si>
  <si>
    <t>Net Domestic Migration</t>
  </si>
  <si>
    <t>Population Residual</t>
  </si>
  <si>
    <t>Population</t>
  </si>
  <si>
    <t>Net Migration</t>
  </si>
  <si>
    <t>Population Growth</t>
  </si>
  <si>
    <t>Household Average Size</t>
  </si>
  <si>
    <t>Households, Total</t>
  </si>
  <si>
    <t>Unit</t>
  </si>
  <si>
    <t>(Forecast) Thousand</t>
  </si>
  <si>
    <t>(Forecast) %</t>
  </si>
  <si>
    <t>(Forecast) Persons</t>
  </si>
  <si>
    <t>Difference</t>
  </si>
  <si>
    <t>Global - BEBR</t>
  </si>
  <si>
    <t>% Difference</t>
  </si>
  <si>
    <t>BEBR July 2014</t>
  </si>
  <si>
    <t xml:space="preserve">(Forecast) </t>
  </si>
  <si>
    <t>Annual Change</t>
  </si>
  <si>
    <t>Global</t>
  </si>
  <si>
    <t>BEBR</t>
  </si>
  <si>
    <t>Annual % Change</t>
  </si>
  <si>
    <t>Vs. Global</t>
  </si>
  <si>
    <t>Census</t>
  </si>
  <si>
    <t>Vs. BEBR</t>
  </si>
  <si>
    <t>April 1, 2000</t>
  </si>
  <si>
    <t>April 1, 2005</t>
  </si>
  <si>
    <t>April 1, 2010</t>
  </si>
  <si>
    <t>Census projections are July 1 except where noted</t>
  </si>
  <si>
    <t>Hybrid BEBR/Global</t>
  </si>
  <si>
    <t>Hybrid</t>
  </si>
  <si>
    <t>Created on Fri 5 Jun 2015, 3:01 PM EST (20:01 GMT)</t>
  </si>
  <si>
    <t>Comparison with November 2014 forecast</t>
  </si>
  <si>
    <t>OPC 025397</t>
  </si>
  <si>
    <t>FPL RC-16</t>
  </si>
  <si>
    <t>OPC 025398</t>
  </si>
  <si>
    <t>OPC 025399</t>
  </si>
  <si>
    <t>OPC 025400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</si>
</sst>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"/>
    <numFmt numFmtId="165" formatCode="#,##0.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66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EBB7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/>
    <xf numFmtId="164" fontId="3" fillId="0" borderId="0" xfId="0" applyNumberFormat="1" applyFont="1" applyAlignment="1"/>
    <xf numFmtId="4" fontId="0" fillId="0" borderId="0" xfId="0" applyNumberFormat="1" applyFont="1" applyAlignment="1"/>
    <xf numFmtId="4" fontId="0" fillId="2" borderId="0" xfId="0" applyNumberFormat="1" applyFont="1" applyFill="1" applyAlignment="1"/>
    <xf numFmtId="0" fontId="0" fillId="0" borderId="0" xfId="0" applyAlignment="1">
      <alignment horizontal="center" wrapText="1"/>
    </xf>
    <xf numFmtId="10" fontId="0" fillId="0" borderId="0" xfId="1" applyNumberFormat="1" applyFont="1" applyAlignment="1"/>
    <xf numFmtId="3" fontId="0" fillId="0" borderId="0" xfId="0" applyNumberFormat="1"/>
    <xf numFmtId="10" fontId="0" fillId="0" borderId="0" xfId="0" applyNumberFormat="1"/>
    <xf numFmtId="0" fontId="0" fillId="0" borderId="0" xfId="0" quotePrefix="1" applyAlignment="1">
      <alignment horizontal="center" wrapText="1"/>
    </xf>
    <xf numFmtId="3" fontId="0" fillId="0" borderId="0" xfId="0" applyNumberFormat="1" applyFont="1" applyAlignment="1"/>
    <xf numFmtId="3" fontId="0" fillId="2" borderId="0" xfId="0" applyNumberFormat="1" applyFont="1" applyFill="1" applyAlignment="1"/>
    <xf numFmtId="2" fontId="0" fillId="0" borderId="0" xfId="0" applyNumberFormat="1"/>
    <xf numFmtId="0" fontId="0" fillId="0" borderId="0" xfId="0" quotePrefix="1" applyAlignment="1">
      <alignment horizontal="left"/>
    </xf>
    <xf numFmtId="15" fontId="0" fillId="0" borderId="0" xfId="0" quotePrefix="1" applyNumberForma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quotePrefix="1" applyAlignment="1">
      <alignment horizontal="center" wrapText="1"/>
    </xf>
    <xf numFmtId="0" fontId="0" fillId="0" borderId="0" xfId="0" applyAlignment="1">
      <alignment horizontal="center" wrapText="1"/>
    </xf>
    <xf numFmtId="3" fontId="4" fillId="0" borderId="0" xfId="0" applyNumberFormat="1" applyFont="1"/>
    <xf numFmtId="165" fontId="0" fillId="0" borderId="0" xfId="0" applyNumberFormat="1"/>
    <xf numFmtId="165" fontId="0" fillId="2" borderId="0" xfId="0" applyNumberFormat="1" applyFont="1" applyFill="1" applyAlignment="1"/>
    <xf numFmtId="3" fontId="6" fillId="0" borderId="0" xfId="0" applyNumberFormat="1" applyFont="1"/>
    <xf numFmtId="3" fontId="5" fillId="0" borderId="0" xfId="0" applyNumberFormat="1" applyFont="1" applyFill="1"/>
    <xf numFmtId="0" fontId="0" fillId="0" borderId="0" xfId="0" applyAlignment="1">
      <alignment horizontal="center" wrapText="1"/>
    </xf>
    <xf numFmtId="0" fontId="0" fillId="0" borderId="0" xfId="0" quotePrefix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Florida Annual Population Change</a:t>
            </a:r>
          </a:p>
        </c:rich>
      </c:tx>
      <c:layout>
        <c:manualLayout>
          <c:xMode val="edge"/>
          <c:yMode val="edge"/>
          <c:x val="0.320619434765776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53768888645016E-2"/>
          <c:y val="0.10136151013910147"/>
          <c:w val="0.86118405930965947"/>
          <c:h val="0.74527454559983286"/>
        </c:manualLayout>
      </c:layout>
      <c:lineChart>
        <c:grouping val="standard"/>
        <c:varyColors val="0"/>
        <c:ser>
          <c:idx val="0"/>
          <c:order val="0"/>
          <c:tx>
            <c:strRef>
              <c:f>Data!$I$10</c:f>
              <c:strCache>
                <c:ptCount val="1"/>
                <c:pt idx="0">
                  <c:v>Global</c:v>
                </c:pt>
              </c:strCache>
            </c:strRef>
          </c:tx>
          <c:cat>
            <c:numRef>
              <c:f>Data!$A$13:$A$52</c:f>
              <c:numCache>
                <c:formatCode>yyyy</c:formatCode>
                <c:ptCount val="40"/>
                <c:pt idx="0">
                  <c:v>33239</c:v>
                </c:pt>
                <c:pt idx="1">
                  <c:v>33604</c:v>
                </c:pt>
                <c:pt idx="2">
                  <c:v>33970</c:v>
                </c:pt>
                <c:pt idx="3">
                  <c:v>34335</c:v>
                </c:pt>
                <c:pt idx="4">
                  <c:v>34700</c:v>
                </c:pt>
                <c:pt idx="5">
                  <c:v>35065</c:v>
                </c:pt>
                <c:pt idx="6">
                  <c:v>35431</c:v>
                </c:pt>
                <c:pt idx="7">
                  <c:v>35796</c:v>
                </c:pt>
                <c:pt idx="8">
                  <c:v>36161</c:v>
                </c:pt>
                <c:pt idx="9">
                  <c:v>36526</c:v>
                </c:pt>
                <c:pt idx="10">
                  <c:v>36892</c:v>
                </c:pt>
                <c:pt idx="11">
                  <c:v>37257</c:v>
                </c:pt>
                <c:pt idx="12">
                  <c:v>37622</c:v>
                </c:pt>
                <c:pt idx="13">
                  <c:v>37987</c:v>
                </c:pt>
                <c:pt idx="14">
                  <c:v>38353</c:v>
                </c:pt>
                <c:pt idx="15">
                  <c:v>38718</c:v>
                </c:pt>
                <c:pt idx="16">
                  <c:v>39083</c:v>
                </c:pt>
                <c:pt idx="17">
                  <c:v>39448</c:v>
                </c:pt>
                <c:pt idx="18">
                  <c:v>39814</c:v>
                </c:pt>
                <c:pt idx="19">
                  <c:v>40179</c:v>
                </c:pt>
                <c:pt idx="20">
                  <c:v>40544</c:v>
                </c:pt>
                <c:pt idx="21">
                  <c:v>40909</c:v>
                </c:pt>
                <c:pt idx="22">
                  <c:v>41275</c:v>
                </c:pt>
                <c:pt idx="23">
                  <c:v>41640</c:v>
                </c:pt>
                <c:pt idx="24">
                  <c:v>42005</c:v>
                </c:pt>
                <c:pt idx="25">
                  <c:v>42370</c:v>
                </c:pt>
                <c:pt idx="26">
                  <c:v>42736</c:v>
                </c:pt>
                <c:pt idx="27">
                  <c:v>43101</c:v>
                </c:pt>
                <c:pt idx="28">
                  <c:v>43466</c:v>
                </c:pt>
                <c:pt idx="29">
                  <c:v>43831</c:v>
                </c:pt>
                <c:pt idx="30">
                  <c:v>44197</c:v>
                </c:pt>
                <c:pt idx="31">
                  <c:v>44562</c:v>
                </c:pt>
                <c:pt idx="32">
                  <c:v>44927</c:v>
                </c:pt>
                <c:pt idx="33">
                  <c:v>45292</c:v>
                </c:pt>
                <c:pt idx="34">
                  <c:v>45658</c:v>
                </c:pt>
                <c:pt idx="35">
                  <c:v>46023</c:v>
                </c:pt>
                <c:pt idx="36">
                  <c:v>46388</c:v>
                </c:pt>
                <c:pt idx="37">
                  <c:v>46753</c:v>
                </c:pt>
                <c:pt idx="38">
                  <c:v>47119</c:v>
                </c:pt>
                <c:pt idx="39">
                  <c:v>47484</c:v>
                </c:pt>
              </c:numCache>
            </c:numRef>
          </c:cat>
          <c:val>
            <c:numRef>
              <c:f>Data!$I$13:$I$52</c:f>
              <c:numCache>
                <c:formatCode>#,##0</c:formatCode>
                <c:ptCount val="40"/>
                <c:pt idx="0">
                  <c:v>329968.96806969866</c:v>
                </c:pt>
                <c:pt idx="1">
                  <c:v>283545.45157860033</c:v>
                </c:pt>
                <c:pt idx="2">
                  <c:v>283501.39353829995</c:v>
                </c:pt>
                <c:pt idx="3">
                  <c:v>307447.36634589918</c:v>
                </c:pt>
                <c:pt idx="4">
                  <c:v>302478.2647403013</c:v>
                </c:pt>
                <c:pt idx="5">
                  <c:v>317645.79512810148</c:v>
                </c:pt>
                <c:pt idx="6">
                  <c:v>325791.40004679933</c:v>
                </c:pt>
                <c:pt idx="7">
                  <c:v>297257.96702579968</c:v>
                </c:pt>
                <c:pt idx="8">
                  <c:v>279486.54411939904</c:v>
                </c:pt>
                <c:pt idx="9">
                  <c:v>290935.29118560068</c:v>
                </c:pt>
                <c:pt idx="10">
                  <c:v>310468.81103770062</c:v>
                </c:pt>
                <c:pt idx="11">
                  <c:v>327678.6362747997</c:v>
                </c:pt>
                <c:pt idx="12">
                  <c:v>333721.03184459917</c:v>
                </c:pt>
                <c:pt idx="13">
                  <c:v>407984.21318219975</c:v>
                </c:pt>
                <c:pt idx="14">
                  <c:v>406902.62878160179</c:v>
                </c:pt>
                <c:pt idx="15">
                  <c:v>308348.48051929846</c:v>
                </c:pt>
                <c:pt idx="16">
                  <c:v>200979.03823720291</c:v>
                </c:pt>
                <c:pt idx="17">
                  <c:v>155700.19473249838</c:v>
                </c:pt>
                <c:pt idx="18">
                  <c:v>142024.15389799699</c:v>
                </c:pt>
                <c:pt idx="19">
                  <c:v>205475.50506190211</c:v>
                </c:pt>
                <c:pt idx="20">
                  <c:v>249864.776659403</c:v>
                </c:pt>
                <c:pt idx="21">
                  <c:v>247376.10679399967</c:v>
                </c:pt>
                <c:pt idx="22">
                  <c:v>254118.42248869687</c:v>
                </c:pt>
                <c:pt idx="23">
                  <c:v>289772.57980260253</c:v>
                </c:pt>
                <c:pt idx="24">
                  <c:v>291604.56746839732</c:v>
                </c:pt>
                <c:pt idx="25">
                  <c:v>288579.81502820179</c:v>
                </c:pt>
                <c:pt idx="26">
                  <c:v>292166.40236600116</c:v>
                </c:pt>
                <c:pt idx="27">
                  <c:v>295422.85810649768</c:v>
                </c:pt>
                <c:pt idx="28">
                  <c:v>294782.48874710128</c:v>
                </c:pt>
                <c:pt idx="29">
                  <c:v>293824.82320389897</c:v>
                </c:pt>
                <c:pt idx="30">
                  <c:v>293871.1114531979</c:v>
                </c:pt>
                <c:pt idx="31">
                  <c:v>295359.76080010086</c:v>
                </c:pt>
                <c:pt idx="32">
                  <c:v>296871.45353690162</c:v>
                </c:pt>
                <c:pt idx="33">
                  <c:v>298265.23456520215</c:v>
                </c:pt>
                <c:pt idx="34">
                  <c:v>299556.42133959755</c:v>
                </c:pt>
                <c:pt idx="35">
                  <c:v>300878.88013909757</c:v>
                </c:pt>
                <c:pt idx="36">
                  <c:v>302064.30297990143</c:v>
                </c:pt>
                <c:pt idx="37">
                  <c:v>303229.86010170355</c:v>
                </c:pt>
                <c:pt idx="38">
                  <c:v>302878.18518959731</c:v>
                </c:pt>
                <c:pt idx="39">
                  <c:v>302124.56970649958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Data!$J$10</c:f>
              <c:strCache>
                <c:ptCount val="1"/>
                <c:pt idx="0">
                  <c:v>BEBR</c:v>
                </c:pt>
              </c:strCache>
            </c:strRef>
          </c:tx>
          <c:cat>
            <c:numRef>
              <c:f>Data!$A$13:$A$52</c:f>
              <c:numCache>
                <c:formatCode>yyyy</c:formatCode>
                <c:ptCount val="40"/>
                <c:pt idx="0">
                  <c:v>33239</c:v>
                </c:pt>
                <c:pt idx="1">
                  <c:v>33604</c:v>
                </c:pt>
                <c:pt idx="2">
                  <c:v>33970</c:v>
                </c:pt>
                <c:pt idx="3">
                  <c:v>34335</c:v>
                </c:pt>
                <c:pt idx="4">
                  <c:v>34700</c:v>
                </c:pt>
                <c:pt idx="5">
                  <c:v>35065</c:v>
                </c:pt>
                <c:pt idx="6">
                  <c:v>35431</c:v>
                </c:pt>
                <c:pt idx="7">
                  <c:v>35796</c:v>
                </c:pt>
                <c:pt idx="8">
                  <c:v>36161</c:v>
                </c:pt>
                <c:pt idx="9">
                  <c:v>36526</c:v>
                </c:pt>
                <c:pt idx="10">
                  <c:v>36892</c:v>
                </c:pt>
                <c:pt idx="11">
                  <c:v>37257</c:v>
                </c:pt>
                <c:pt idx="12">
                  <c:v>37622</c:v>
                </c:pt>
                <c:pt idx="13">
                  <c:v>37987</c:v>
                </c:pt>
                <c:pt idx="14">
                  <c:v>38353</c:v>
                </c:pt>
                <c:pt idx="15">
                  <c:v>38718</c:v>
                </c:pt>
                <c:pt idx="16">
                  <c:v>39083</c:v>
                </c:pt>
                <c:pt idx="17">
                  <c:v>39448</c:v>
                </c:pt>
                <c:pt idx="18">
                  <c:v>39814</c:v>
                </c:pt>
                <c:pt idx="19">
                  <c:v>40179</c:v>
                </c:pt>
                <c:pt idx="20">
                  <c:v>40544</c:v>
                </c:pt>
                <c:pt idx="21">
                  <c:v>40909</c:v>
                </c:pt>
                <c:pt idx="22">
                  <c:v>41275</c:v>
                </c:pt>
                <c:pt idx="23">
                  <c:v>41640</c:v>
                </c:pt>
                <c:pt idx="24">
                  <c:v>42005</c:v>
                </c:pt>
                <c:pt idx="25">
                  <c:v>42370</c:v>
                </c:pt>
                <c:pt idx="26">
                  <c:v>42736</c:v>
                </c:pt>
                <c:pt idx="27">
                  <c:v>43101</c:v>
                </c:pt>
                <c:pt idx="28">
                  <c:v>43466</c:v>
                </c:pt>
                <c:pt idx="29">
                  <c:v>43831</c:v>
                </c:pt>
                <c:pt idx="30">
                  <c:v>44197</c:v>
                </c:pt>
                <c:pt idx="31">
                  <c:v>44562</c:v>
                </c:pt>
                <c:pt idx="32">
                  <c:v>44927</c:v>
                </c:pt>
                <c:pt idx="33">
                  <c:v>45292</c:v>
                </c:pt>
                <c:pt idx="34">
                  <c:v>45658</c:v>
                </c:pt>
                <c:pt idx="35">
                  <c:v>46023</c:v>
                </c:pt>
                <c:pt idx="36">
                  <c:v>46388</c:v>
                </c:pt>
                <c:pt idx="37">
                  <c:v>46753</c:v>
                </c:pt>
                <c:pt idx="38">
                  <c:v>47119</c:v>
                </c:pt>
                <c:pt idx="39">
                  <c:v>47484</c:v>
                </c:pt>
              </c:numCache>
            </c:numRef>
          </c:cat>
          <c:val>
            <c:numRef>
              <c:f>Data!$J$13:$J$52</c:f>
              <c:numCache>
                <c:formatCode>#,##0</c:formatCode>
                <c:ptCount val="40"/>
                <c:pt idx="0">
                  <c:v>320661</c:v>
                </c:pt>
                <c:pt idx="1">
                  <c:v>238809</c:v>
                </c:pt>
                <c:pt idx="2">
                  <c:v>232574</c:v>
                </c:pt>
                <c:pt idx="3">
                  <c:v>313642</c:v>
                </c:pt>
                <c:pt idx="4">
                  <c:v>292235</c:v>
                </c:pt>
                <c:pt idx="5">
                  <c:v>287429</c:v>
                </c:pt>
                <c:pt idx="6">
                  <c:v>314893</c:v>
                </c:pt>
                <c:pt idx="7">
                  <c:v>292107</c:v>
                </c:pt>
                <c:pt idx="8">
                  <c:v>349823</c:v>
                </c:pt>
                <c:pt idx="9">
                  <c:v>402580</c:v>
                </c:pt>
                <c:pt idx="10">
                  <c:v>322276</c:v>
                </c:pt>
                <c:pt idx="11">
                  <c:v>329156</c:v>
                </c:pt>
                <c:pt idx="12">
                  <c:v>345450</c:v>
                </c:pt>
                <c:pt idx="13">
                  <c:v>395118</c:v>
                </c:pt>
                <c:pt idx="14">
                  <c:v>403332</c:v>
                </c:pt>
                <c:pt idx="15">
                  <c:v>376319</c:v>
                </c:pt>
                <c:pt idx="16">
                  <c:v>292293</c:v>
                </c:pt>
                <c:pt idx="17">
                  <c:v>167137</c:v>
                </c:pt>
                <c:pt idx="18">
                  <c:v>73520</c:v>
                </c:pt>
                <c:pt idx="19">
                  <c:v>113907</c:v>
                </c:pt>
                <c:pt idx="20">
                  <c:v>103738</c:v>
                </c:pt>
                <c:pt idx="21">
                  <c:v>169364</c:v>
                </c:pt>
                <c:pt idx="22">
                  <c:v>185109</c:v>
                </c:pt>
                <c:pt idx="23">
                  <c:v>247826</c:v>
                </c:pt>
                <c:pt idx="24">
                  <c:v>261641</c:v>
                </c:pt>
                <c:pt idx="25">
                  <c:v>282537</c:v>
                </c:pt>
                <c:pt idx="26">
                  <c:v>286897</c:v>
                </c:pt>
                <c:pt idx="27">
                  <c:v>284113</c:v>
                </c:pt>
                <c:pt idx="28">
                  <c:v>284113</c:v>
                </c:pt>
                <c:pt idx="29">
                  <c:v>278806</c:v>
                </c:pt>
                <c:pt idx="30">
                  <c:v>274784.08933962137</c:v>
                </c:pt>
                <c:pt idx="31">
                  <c:v>270837.05774956197</c:v>
                </c:pt>
                <c:pt idx="32">
                  <c:v>267735.80049948394</c:v>
                </c:pt>
                <c:pt idx="33">
                  <c:v>265534.70431074873</c:v>
                </c:pt>
                <c:pt idx="34">
                  <c:v>264295.348100584</c:v>
                </c:pt>
                <c:pt idx="35">
                  <c:v>259393.54621297121</c:v>
                </c:pt>
                <c:pt idx="36">
                  <c:v>254404.36667723581</c:v>
                </c:pt>
                <c:pt idx="37">
                  <c:v>250331.78204495087</c:v>
                </c:pt>
                <c:pt idx="38">
                  <c:v>247228.17191082984</c:v>
                </c:pt>
                <c:pt idx="39">
                  <c:v>245153.13315401226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97984"/>
        <c:axId val="77372032"/>
      </c:lineChart>
      <c:dateAx>
        <c:axId val="77097984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77372032"/>
        <c:crosses val="autoZero"/>
        <c:auto val="1"/>
        <c:lblOffset val="100"/>
        <c:baseTimeUnit val="years"/>
      </c:dateAx>
      <c:valAx>
        <c:axId val="773720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77097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494400699912507"/>
          <c:y val="0.56443095654709829"/>
          <c:w val="8.833944537420628E-2"/>
          <c:h val="0.1693949731693374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Florida Annual Population</a:t>
            </a:r>
          </a:p>
        </c:rich>
      </c:tx>
      <c:layout>
        <c:manualLayout>
          <c:xMode val="edge"/>
          <c:yMode val="edge"/>
          <c:x val="0.320619434765776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53768888645016E-2"/>
          <c:y val="0.10136151013910147"/>
          <c:w val="0.86118405930965947"/>
          <c:h val="0.74527454559983286"/>
        </c:manualLayout>
      </c:layout>
      <c:lineChart>
        <c:grouping val="standard"/>
        <c:varyColors val="0"/>
        <c:ser>
          <c:idx val="0"/>
          <c:order val="0"/>
          <c:tx>
            <c:strRef>
              <c:f>Data!$I$10</c:f>
              <c:strCache>
                <c:ptCount val="1"/>
                <c:pt idx="0">
                  <c:v>Global</c:v>
                </c:pt>
              </c:strCache>
            </c:strRef>
          </c:tx>
          <c:marker>
            <c:symbol val="diamond"/>
            <c:size val="4"/>
          </c:marker>
          <c:cat>
            <c:numRef>
              <c:f>Data!$A$13:$A$52</c:f>
              <c:numCache>
                <c:formatCode>yyyy</c:formatCode>
                <c:ptCount val="40"/>
                <c:pt idx="0">
                  <c:v>33239</c:v>
                </c:pt>
                <c:pt idx="1">
                  <c:v>33604</c:v>
                </c:pt>
                <c:pt idx="2">
                  <c:v>33970</c:v>
                </c:pt>
                <c:pt idx="3">
                  <c:v>34335</c:v>
                </c:pt>
                <c:pt idx="4">
                  <c:v>34700</c:v>
                </c:pt>
                <c:pt idx="5">
                  <c:v>35065</c:v>
                </c:pt>
                <c:pt idx="6">
                  <c:v>35431</c:v>
                </c:pt>
                <c:pt idx="7">
                  <c:v>35796</c:v>
                </c:pt>
                <c:pt idx="8">
                  <c:v>36161</c:v>
                </c:pt>
                <c:pt idx="9">
                  <c:v>36526</c:v>
                </c:pt>
                <c:pt idx="10">
                  <c:v>36892</c:v>
                </c:pt>
                <c:pt idx="11">
                  <c:v>37257</c:v>
                </c:pt>
                <c:pt idx="12">
                  <c:v>37622</c:v>
                </c:pt>
                <c:pt idx="13">
                  <c:v>37987</c:v>
                </c:pt>
                <c:pt idx="14">
                  <c:v>38353</c:v>
                </c:pt>
                <c:pt idx="15">
                  <c:v>38718</c:v>
                </c:pt>
                <c:pt idx="16">
                  <c:v>39083</c:v>
                </c:pt>
                <c:pt idx="17">
                  <c:v>39448</c:v>
                </c:pt>
                <c:pt idx="18">
                  <c:v>39814</c:v>
                </c:pt>
                <c:pt idx="19">
                  <c:v>40179</c:v>
                </c:pt>
                <c:pt idx="20">
                  <c:v>40544</c:v>
                </c:pt>
                <c:pt idx="21">
                  <c:v>40909</c:v>
                </c:pt>
                <c:pt idx="22">
                  <c:v>41275</c:v>
                </c:pt>
                <c:pt idx="23">
                  <c:v>41640</c:v>
                </c:pt>
                <c:pt idx="24">
                  <c:v>42005</c:v>
                </c:pt>
                <c:pt idx="25">
                  <c:v>42370</c:v>
                </c:pt>
                <c:pt idx="26">
                  <c:v>42736</c:v>
                </c:pt>
                <c:pt idx="27">
                  <c:v>43101</c:v>
                </c:pt>
                <c:pt idx="28">
                  <c:v>43466</c:v>
                </c:pt>
                <c:pt idx="29">
                  <c:v>43831</c:v>
                </c:pt>
                <c:pt idx="30">
                  <c:v>44197</c:v>
                </c:pt>
                <c:pt idx="31">
                  <c:v>44562</c:v>
                </c:pt>
                <c:pt idx="32">
                  <c:v>44927</c:v>
                </c:pt>
                <c:pt idx="33">
                  <c:v>45292</c:v>
                </c:pt>
                <c:pt idx="34">
                  <c:v>45658</c:v>
                </c:pt>
                <c:pt idx="35">
                  <c:v>46023</c:v>
                </c:pt>
                <c:pt idx="36">
                  <c:v>46388</c:v>
                </c:pt>
                <c:pt idx="37">
                  <c:v>46753</c:v>
                </c:pt>
                <c:pt idx="38">
                  <c:v>47119</c:v>
                </c:pt>
                <c:pt idx="39">
                  <c:v>47484</c:v>
                </c:pt>
              </c:numCache>
            </c:numRef>
          </c:cat>
          <c:val>
            <c:numRef>
              <c:f>Data!$B$13:$B$52</c:f>
              <c:numCache>
                <c:formatCode>#,##0</c:formatCode>
                <c:ptCount val="40"/>
                <c:pt idx="0">
                  <c:v>13400888.582721399</c:v>
                </c:pt>
                <c:pt idx="1">
                  <c:v>13684434.034299999</c:v>
                </c:pt>
                <c:pt idx="2">
                  <c:v>13967935.427838299</c:v>
                </c:pt>
                <c:pt idx="3">
                  <c:v>14275382.794184199</c:v>
                </c:pt>
                <c:pt idx="4">
                  <c:v>14577861.0589245</c:v>
                </c:pt>
                <c:pt idx="5">
                  <c:v>14895506.854052601</c:v>
                </c:pt>
                <c:pt idx="6">
                  <c:v>15221298.254099401</c:v>
                </c:pt>
                <c:pt idx="7">
                  <c:v>15518556.2211252</c:v>
                </c:pt>
                <c:pt idx="8">
                  <c:v>15798042.765244599</c:v>
                </c:pt>
                <c:pt idx="9">
                  <c:v>16088978.0564302</c:v>
                </c:pt>
                <c:pt idx="10">
                  <c:v>16399446.867467901</c:v>
                </c:pt>
                <c:pt idx="11">
                  <c:v>16727125.5037427</c:v>
                </c:pt>
                <c:pt idx="12">
                  <c:v>17060846.5355873</c:v>
                </c:pt>
                <c:pt idx="13">
                  <c:v>17468830.748769499</c:v>
                </c:pt>
                <c:pt idx="14">
                  <c:v>17875733.377551101</c:v>
                </c:pt>
                <c:pt idx="15">
                  <c:v>18184081.8580704</c:v>
                </c:pt>
                <c:pt idx="16">
                  <c:v>18385060.896307603</c:v>
                </c:pt>
                <c:pt idx="17">
                  <c:v>18540761.091040101</c:v>
                </c:pt>
                <c:pt idx="18">
                  <c:v>18682785.244938098</c:v>
                </c:pt>
                <c:pt idx="19">
                  <c:v>18888260.75</c:v>
                </c:pt>
                <c:pt idx="20">
                  <c:v>19138125.526659403</c:v>
                </c:pt>
                <c:pt idx="21">
                  <c:v>19385501.633453403</c:v>
                </c:pt>
                <c:pt idx="22">
                  <c:v>19639620.0559421</c:v>
                </c:pt>
                <c:pt idx="23">
                  <c:v>19929392.635744702</c:v>
                </c:pt>
                <c:pt idx="24">
                  <c:v>20220997.203213099</c:v>
                </c:pt>
                <c:pt idx="25">
                  <c:v>20509577.018241301</c:v>
                </c:pt>
                <c:pt idx="26">
                  <c:v>20801743.420607302</c:v>
                </c:pt>
                <c:pt idx="27">
                  <c:v>21097166.2787138</c:v>
                </c:pt>
                <c:pt idx="28">
                  <c:v>21391948.767460901</c:v>
                </c:pt>
                <c:pt idx="29">
                  <c:v>21685773.5906648</c:v>
                </c:pt>
                <c:pt idx="30">
                  <c:v>21979644.702117998</c:v>
                </c:pt>
                <c:pt idx="31">
                  <c:v>22275004.462918099</c:v>
                </c:pt>
                <c:pt idx="32">
                  <c:v>22571875.916455001</c:v>
                </c:pt>
                <c:pt idx="33">
                  <c:v>22870141.151020203</c:v>
                </c:pt>
                <c:pt idx="34">
                  <c:v>23169697.5723598</c:v>
                </c:pt>
                <c:pt idx="35">
                  <c:v>23470576.452498898</c:v>
                </c:pt>
                <c:pt idx="36">
                  <c:v>23772640.755478799</c:v>
                </c:pt>
                <c:pt idx="37">
                  <c:v>24075870.615580503</c:v>
                </c:pt>
                <c:pt idx="38">
                  <c:v>24378748.8007701</c:v>
                </c:pt>
                <c:pt idx="39">
                  <c:v>24680873.3704766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Data!$J$10</c:f>
              <c:strCache>
                <c:ptCount val="1"/>
                <c:pt idx="0">
                  <c:v>BEBR</c:v>
                </c:pt>
              </c:strCache>
            </c:strRef>
          </c:tx>
          <c:marker>
            <c:symbol val="square"/>
            <c:size val="3"/>
          </c:marker>
          <c:cat>
            <c:numRef>
              <c:f>Data!$A$13:$A$52</c:f>
              <c:numCache>
                <c:formatCode>yyyy</c:formatCode>
                <c:ptCount val="40"/>
                <c:pt idx="0">
                  <c:v>33239</c:v>
                </c:pt>
                <c:pt idx="1">
                  <c:v>33604</c:v>
                </c:pt>
                <c:pt idx="2">
                  <c:v>33970</c:v>
                </c:pt>
                <c:pt idx="3">
                  <c:v>34335</c:v>
                </c:pt>
                <c:pt idx="4">
                  <c:v>34700</c:v>
                </c:pt>
                <c:pt idx="5">
                  <c:v>35065</c:v>
                </c:pt>
                <c:pt idx="6">
                  <c:v>35431</c:v>
                </c:pt>
                <c:pt idx="7">
                  <c:v>35796</c:v>
                </c:pt>
                <c:pt idx="8">
                  <c:v>36161</c:v>
                </c:pt>
                <c:pt idx="9">
                  <c:v>36526</c:v>
                </c:pt>
                <c:pt idx="10">
                  <c:v>36892</c:v>
                </c:pt>
                <c:pt idx="11">
                  <c:v>37257</c:v>
                </c:pt>
                <c:pt idx="12">
                  <c:v>37622</c:v>
                </c:pt>
                <c:pt idx="13">
                  <c:v>37987</c:v>
                </c:pt>
                <c:pt idx="14">
                  <c:v>38353</c:v>
                </c:pt>
                <c:pt idx="15">
                  <c:v>38718</c:v>
                </c:pt>
                <c:pt idx="16">
                  <c:v>39083</c:v>
                </c:pt>
                <c:pt idx="17">
                  <c:v>39448</c:v>
                </c:pt>
                <c:pt idx="18">
                  <c:v>39814</c:v>
                </c:pt>
                <c:pt idx="19">
                  <c:v>40179</c:v>
                </c:pt>
                <c:pt idx="20">
                  <c:v>40544</c:v>
                </c:pt>
                <c:pt idx="21">
                  <c:v>40909</c:v>
                </c:pt>
                <c:pt idx="22">
                  <c:v>41275</c:v>
                </c:pt>
                <c:pt idx="23">
                  <c:v>41640</c:v>
                </c:pt>
                <c:pt idx="24">
                  <c:v>42005</c:v>
                </c:pt>
                <c:pt idx="25">
                  <c:v>42370</c:v>
                </c:pt>
                <c:pt idx="26">
                  <c:v>42736</c:v>
                </c:pt>
                <c:pt idx="27">
                  <c:v>43101</c:v>
                </c:pt>
                <c:pt idx="28">
                  <c:v>43466</c:v>
                </c:pt>
                <c:pt idx="29">
                  <c:v>43831</c:v>
                </c:pt>
                <c:pt idx="30">
                  <c:v>44197</c:v>
                </c:pt>
                <c:pt idx="31">
                  <c:v>44562</c:v>
                </c:pt>
                <c:pt idx="32">
                  <c:v>44927</c:v>
                </c:pt>
                <c:pt idx="33">
                  <c:v>45292</c:v>
                </c:pt>
                <c:pt idx="34">
                  <c:v>45658</c:v>
                </c:pt>
                <c:pt idx="35">
                  <c:v>46023</c:v>
                </c:pt>
                <c:pt idx="36">
                  <c:v>46388</c:v>
                </c:pt>
                <c:pt idx="37">
                  <c:v>46753</c:v>
                </c:pt>
                <c:pt idx="38">
                  <c:v>47119</c:v>
                </c:pt>
                <c:pt idx="39">
                  <c:v>47484</c:v>
                </c:pt>
              </c:numCache>
            </c:numRef>
          </c:cat>
          <c:val>
            <c:numRef>
              <c:f>Data!$C$13:$C$52</c:f>
              <c:numCache>
                <c:formatCode>#,##0</c:formatCode>
                <c:ptCount val="40"/>
                <c:pt idx="0">
                  <c:v>13258732</c:v>
                </c:pt>
                <c:pt idx="1">
                  <c:v>13497541</c:v>
                </c:pt>
                <c:pt idx="2">
                  <c:v>13730115</c:v>
                </c:pt>
                <c:pt idx="3">
                  <c:v>14043757</c:v>
                </c:pt>
                <c:pt idx="4">
                  <c:v>14335992</c:v>
                </c:pt>
                <c:pt idx="5">
                  <c:v>14623421</c:v>
                </c:pt>
                <c:pt idx="6">
                  <c:v>14938314</c:v>
                </c:pt>
                <c:pt idx="7">
                  <c:v>15230421</c:v>
                </c:pt>
                <c:pt idx="8">
                  <c:v>15580244</c:v>
                </c:pt>
                <c:pt idx="9">
                  <c:v>15982824</c:v>
                </c:pt>
                <c:pt idx="10">
                  <c:v>16305100</c:v>
                </c:pt>
                <c:pt idx="11">
                  <c:v>16634256</c:v>
                </c:pt>
                <c:pt idx="12">
                  <c:v>16979706</c:v>
                </c:pt>
                <c:pt idx="13">
                  <c:v>17374824</c:v>
                </c:pt>
                <c:pt idx="14">
                  <c:v>17778156</c:v>
                </c:pt>
                <c:pt idx="15">
                  <c:v>18154475</c:v>
                </c:pt>
                <c:pt idx="16">
                  <c:v>18446768</c:v>
                </c:pt>
                <c:pt idx="17">
                  <c:v>18613905</c:v>
                </c:pt>
                <c:pt idx="18">
                  <c:v>18687425</c:v>
                </c:pt>
                <c:pt idx="19">
                  <c:v>18801332</c:v>
                </c:pt>
                <c:pt idx="20">
                  <c:v>18905070</c:v>
                </c:pt>
                <c:pt idx="21">
                  <c:v>19074434</c:v>
                </c:pt>
                <c:pt idx="22">
                  <c:v>19259543</c:v>
                </c:pt>
                <c:pt idx="23">
                  <c:v>19507369</c:v>
                </c:pt>
                <c:pt idx="24">
                  <c:v>19769010</c:v>
                </c:pt>
                <c:pt idx="25">
                  <c:v>20051547</c:v>
                </c:pt>
                <c:pt idx="26">
                  <c:v>20338444</c:v>
                </c:pt>
                <c:pt idx="27">
                  <c:v>20622557</c:v>
                </c:pt>
                <c:pt idx="28">
                  <c:v>20906670</c:v>
                </c:pt>
                <c:pt idx="29">
                  <c:v>21185476</c:v>
                </c:pt>
                <c:pt idx="30">
                  <c:v>21460260.089339621</c:v>
                </c:pt>
                <c:pt idx="31">
                  <c:v>21731097.147089183</c:v>
                </c:pt>
                <c:pt idx="32">
                  <c:v>21998832.947588667</c:v>
                </c:pt>
                <c:pt idx="33">
                  <c:v>22264367.651899416</c:v>
                </c:pt>
                <c:pt idx="34">
                  <c:v>22528663</c:v>
                </c:pt>
                <c:pt idx="35">
                  <c:v>22788056.546212971</c:v>
                </c:pt>
                <c:pt idx="36">
                  <c:v>23042460.912890207</c:v>
                </c:pt>
                <c:pt idx="37">
                  <c:v>23292792.694935158</c:v>
                </c:pt>
                <c:pt idx="38">
                  <c:v>23540020.866845988</c:v>
                </c:pt>
                <c:pt idx="39">
                  <c:v>23785174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84512"/>
        <c:axId val="78751232"/>
      </c:lineChart>
      <c:dateAx>
        <c:axId val="78384512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78751232"/>
        <c:crosses val="autoZero"/>
        <c:auto val="1"/>
        <c:lblOffset val="100"/>
        <c:baseTimeUnit val="years"/>
      </c:dateAx>
      <c:valAx>
        <c:axId val="78751232"/>
        <c:scaling>
          <c:orientation val="minMax"/>
          <c:min val="130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78384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494400699912507"/>
          <c:y val="0.56443095654709829"/>
          <c:w val="8.1001344480502238E-2"/>
          <c:h val="0.155551943103886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Florida Annual Population Difference</a:t>
            </a:r>
          </a:p>
          <a:p>
            <a:pPr>
              <a:defRPr/>
            </a:pPr>
            <a:r>
              <a:rPr lang="en-US"/>
              <a:t>Global</a:t>
            </a:r>
            <a:r>
              <a:rPr lang="en-US" baseline="0"/>
              <a:t> - BEBR</a:t>
            </a:r>
            <a:endParaRPr lang="en-US"/>
          </a:p>
        </c:rich>
      </c:tx>
      <c:layout>
        <c:manualLayout>
          <c:xMode val="edge"/>
          <c:yMode val="edge"/>
          <c:x val="0.320619434765776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53768888645016E-2"/>
          <c:y val="0.15117833347754608"/>
          <c:w val="0.86118405930965947"/>
          <c:h val="0.69545776008768134"/>
        </c:manualLayout>
      </c:layout>
      <c:lineChart>
        <c:grouping val="standard"/>
        <c:varyColors val="0"/>
        <c:ser>
          <c:idx val="0"/>
          <c:order val="0"/>
          <c:tx>
            <c:strRef>
              <c:f>Data!$F$10</c:f>
              <c:strCache>
                <c:ptCount val="1"/>
                <c:pt idx="0">
                  <c:v>Difference</c:v>
                </c:pt>
              </c:strCache>
            </c:strRef>
          </c:tx>
          <c:cat>
            <c:numRef>
              <c:f>Data!$A$13:$A$52</c:f>
              <c:numCache>
                <c:formatCode>yyyy</c:formatCode>
                <c:ptCount val="40"/>
                <c:pt idx="0">
                  <c:v>33239</c:v>
                </c:pt>
                <c:pt idx="1">
                  <c:v>33604</c:v>
                </c:pt>
                <c:pt idx="2">
                  <c:v>33970</c:v>
                </c:pt>
                <c:pt idx="3">
                  <c:v>34335</c:v>
                </c:pt>
                <c:pt idx="4">
                  <c:v>34700</c:v>
                </c:pt>
                <c:pt idx="5">
                  <c:v>35065</c:v>
                </c:pt>
                <c:pt idx="6">
                  <c:v>35431</c:v>
                </c:pt>
                <c:pt idx="7">
                  <c:v>35796</c:v>
                </c:pt>
                <c:pt idx="8">
                  <c:v>36161</c:v>
                </c:pt>
                <c:pt idx="9">
                  <c:v>36526</c:v>
                </c:pt>
                <c:pt idx="10">
                  <c:v>36892</c:v>
                </c:pt>
                <c:pt idx="11">
                  <c:v>37257</c:v>
                </c:pt>
                <c:pt idx="12">
                  <c:v>37622</c:v>
                </c:pt>
                <c:pt idx="13">
                  <c:v>37987</c:v>
                </c:pt>
                <c:pt idx="14">
                  <c:v>38353</c:v>
                </c:pt>
                <c:pt idx="15">
                  <c:v>38718</c:v>
                </c:pt>
                <c:pt idx="16">
                  <c:v>39083</c:v>
                </c:pt>
                <c:pt idx="17">
                  <c:v>39448</c:v>
                </c:pt>
                <c:pt idx="18">
                  <c:v>39814</c:v>
                </c:pt>
                <c:pt idx="19">
                  <c:v>40179</c:v>
                </c:pt>
                <c:pt idx="20">
                  <c:v>40544</c:v>
                </c:pt>
                <c:pt idx="21">
                  <c:v>40909</c:v>
                </c:pt>
                <c:pt idx="22">
                  <c:v>41275</c:v>
                </c:pt>
                <c:pt idx="23">
                  <c:v>41640</c:v>
                </c:pt>
                <c:pt idx="24">
                  <c:v>42005</c:v>
                </c:pt>
                <c:pt idx="25">
                  <c:v>42370</c:v>
                </c:pt>
                <c:pt idx="26">
                  <c:v>42736</c:v>
                </c:pt>
                <c:pt idx="27">
                  <c:v>43101</c:v>
                </c:pt>
                <c:pt idx="28">
                  <c:v>43466</c:v>
                </c:pt>
                <c:pt idx="29">
                  <c:v>43831</c:v>
                </c:pt>
                <c:pt idx="30">
                  <c:v>44197</c:v>
                </c:pt>
                <c:pt idx="31">
                  <c:v>44562</c:v>
                </c:pt>
                <c:pt idx="32">
                  <c:v>44927</c:v>
                </c:pt>
                <c:pt idx="33">
                  <c:v>45292</c:v>
                </c:pt>
                <c:pt idx="34">
                  <c:v>45658</c:v>
                </c:pt>
                <c:pt idx="35">
                  <c:v>46023</c:v>
                </c:pt>
                <c:pt idx="36">
                  <c:v>46388</c:v>
                </c:pt>
                <c:pt idx="37">
                  <c:v>46753</c:v>
                </c:pt>
                <c:pt idx="38">
                  <c:v>47119</c:v>
                </c:pt>
                <c:pt idx="39">
                  <c:v>47484</c:v>
                </c:pt>
              </c:numCache>
            </c:numRef>
          </c:cat>
          <c:val>
            <c:numRef>
              <c:f>Data!$F$13:$F$52</c:f>
              <c:numCache>
                <c:formatCode>#,##0</c:formatCode>
                <c:ptCount val="40"/>
                <c:pt idx="0">
                  <c:v>142156.58272139914</c:v>
                </c:pt>
                <c:pt idx="1">
                  <c:v>186893.03429999948</c:v>
                </c:pt>
                <c:pt idx="2">
                  <c:v>237820.42783829942</c:v>
                </c:pt>
                <c:pt idx="3">
                  <c:v>231625.7941841986</c:v>
                </c:pt>
                <c:pt idx="4">
                  <c:v>241869.0589244999</c:v>
                </c:pt>
                <c:pt idx="5">
                  <c:v>272085.85405260138</c:v>
                </c:pt>
                <c:pt idx="6">
                  <c:v>282984.25409940071</c:v>
                </c:pt>
                <c:pt idx="7">
                  <c:v>288135.22112520039</c:v>
                </c:pt>
                <c:pt idx="8">
                  <c:v>217798.76524459943</c:v>
                </c:pt>
                <c:pt idx="9">
                  <c:v>106154.05643020011</c:v>
                </c:pt>
                <c:pt idx="10">
                  <c:v>94346.867467900738</c:v>
                </c:pt>
                <c:pt idx="11">
                  <c:v>92869.503742700443</c:v>
                </c:pt>
                <c:pt idx="12">
                  <c:v>81140.535587299615</c:v>
                </c:pt>
                <c:pt idx="13">
                  <c:v>94006.748769499362</c:v>
                </c:pt>
                <c:pt idx="14">
                  <c:v>97577.377551101148</c:v>
                </c:pt>
                <c:pt idx="15">
                  <c:v>29606.858070399612</c:v>
                </c:pt>
                <c:pt idx="16">
                  <c:v>-61707.103692397475</c:v>
                </c:pt>
                <c:pt idx="17">
                  <c:v>-73143.908959899098</c:v>
                </c:pt>
                <c:pt idx="18">
                  <c:v>-4639.7550619021058</c:v>
                </c:pt>
                <c:pt idx="19">
                  <c:v>86928.75</c:v>
                </c:pt>
                <c:pt idx="20">
                  <c:v>233055.526659403</c:v>
                </c:pt>
                <c:pt idx="21">
                  <c:v>311067.63345340267</c:v>
                </c:pt>
                <c:pt idx="22">
                  <c:v>380077.05594209954</c:v>
                </c:pt>
                <c:pt idx="23">
                  <c:v>422023.63574470207</c:v>
                </c:pt>
                <c:pt idx="24">
                  <c:v>451987.20321309939</c:v>
                </c:pt>
                <c:pt idx="25">
                  <c:v>458030.01824130118</c:v>
                </c:pt>
                <c:pt idx="26">
                  <c:v>463299.42060730234</c:v>
                </c:pt>
                <c:pt idx="27">
                  <c:v>474609.27871380001</c:v>
                </c:pt>
                <c:pt idx="28">
                  <c:v>485278.76746090129</c:v>
                </c:pt>
                <c:pt idx="29">
                  <c:v>500297.59066480026</c:v>
                </c:pt>
                <c:pt idx="30">
                  <c:v>519384.61277837679</c:v>
                </c:pt>
                <c:pt idx="31">
                  <c:v>543907.31582891569</c:v>
                </c:pt>
                <c:pt idx="32">
                  <c:v>573042.96886633337</c:v>
                </c:pt>
                <c:pt idx="33">
                  <c:v>605773.49912078679</c:v>
                </c:pt>
                <c:pt idx="34">
                  <c:v>641034.57235980034</c:v>
                </c:pt>
                <c:pt idx="35">
                  <c:v>682519.9062859267</c:v>
                </c:pt>
                <c:pt idx="36">
                  <c:v>730179.84258859232</c:v>
                </c:pt>
                <c:pt idx="37">
                  <c:v>783077.920645345</c:v>
                </c:pt>
                <c:pt idx="38">
                  <c:v>838727.93392411247</c:v>
                </c:pt>
                <c:pt idx="39">
                  <c:v>895699.37047659978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19808"/>
        <c:axId val="79321344"/>
      </c:lineChart>
      <c:dateAx>
        <c:axId val="79319808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low"/>
        <c:txPr>
          <a:bodyPr rot="-2700000"/>
          <a:lstStyle/>
          <a:p>
            <a:pPr>
              <a:defRPr/>
            </a:pPr>
            <a:endParaRPr lang="en-US"/>
          </a:p>
        </c:txPr>
        <c:crossAx val="79321344"/>
        <c:crosses val="autoZero"/>
        <c:auto val="1"/>
        <c:lblOffset val="100"/>
        <c:baseTimeUnit val="years"/>
      </c:dateAx>
      <c:valAx>
        <c:axId val="793213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79319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Florida Annual Population Percent Difference</a:t>
            </a:r>
          </a:p>
          <a:p>
            <a:pPr>
              <a:defRPr/>
            </a:pPr>
            <a:r>
              <a:rPr lang="en-US"/>
              <a:t>Global</a:t>
            </a:r>
            <a:r>
              <a:rPr lang="en-US" baseline="0"/>
              <a:t> - BEBR</a:t>
            </a:r>
            <a:endParaRPr lang="en-US"/>
          </a:p>
        </c:rich>
      </c:tx>
      <c:layout>
        <c:manualLayout>
          <c:xMode val="edge"/>
          <c:yMode val="edge"/>
          <c:x val="0.320619434765776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53768888645016E-2"/>
          <c:y val="0.15117833347754608"/>
          <c:w val="0.86118405930965947"/>
          <c:h val="0.69545776008768134"/>
        </c:manualLayout>
      </c:layout>
      <c:lineChart>
        <c:grouping val="standard"/>
        <c:varyColors val="0"/>
        <c:ser>
          <c:idx val="0"/>
          <c:order val="0"/>
          <c:tx>
            <c:strRef>
              <c:f>Data!$F$10</c:f>
              <c:strCache>
                <c:ptCount val="1"/>
                <c:pt idx="0">
                  <c:v>Difference</c:v>
                </c:pt>
              </c:strCache>
            </c:strRef>
          </c:tx>
          <c:cat>
            <c:numRef>
              <c:f>Data!$A$13:$A$52</c:f>
              <c:numCache>
                <c:formatCode>yyyy</c:formatCode>
                <c:ptCount val="40"/>
                <c:pt idx="0">
                  <c:v>33239</c:v>
                </c:pt>
                <c:pt idx="1">
                  <c:v>33604</c:v>
                </c:pt>
                <c:pt idx="2">
                  <c:v>33970</c:v>
                </c:pt>
                <c:pt idx="3">
                  <c:v>34335</c:v>
                </c:pt>
                <c:pt idx="4">
                  <c:v>34700</c:v>
                </c:pt>
                <c:pt idx="5">
                  <c:v>35065</c:v>
                </c:pt>
                <c:pt idx="6">
                  <c:v>35431</c:v>
                </c:pt>
                <c:pt idx="7">
                  <c:v>35796</c:v>
                </c:pt>
                <c:pt idx="8">
                  <c:v>36161</c:v>
                </c:pt>
                <c:pt idx="9">
                  <c:v>36526</c:v>
                </c:pt>
                <c:pt idx="10">
                  <c:v>36892</c:v>
                </c:pt>
                <c:pt idx="11">
                  <c:v>37257</c:v>
                </c:pt>
                <c:pt idx="12">
                  <c:v>37622</c:v>
                </c:pt>
                <c:pt idx="13">
                  <c:v>37987</c:v>
                </c:pt>
                <c:pt idx="14">
                  <c:v>38353</c:v>
                </c:pt>
                <c:pt idx="15">
                  <c:v>38718</c:v>
                </c:pt>
                <c:pt idx="16">
                  <c:v>39083</c:v>
                </c:pt>
                <c:pt idx="17">
                  <c:v>39448</c:v>
                </c:pt>
                <c:pt idx="18">
                  <c:v>39814</c:v>
                </c:pt>
                <c:pt idx="19">
                  <c:v>40179</c:v>
                </c:pt>
                <c:pt idx="20">
                  <c:v>40544</c:v>
                </c:pt>
                <c:pt idx="21">
                  <c:v>40909</c:v>
                </c:pt>
                <c:pt idx="22">
                  <c:v>41275</c:v>
                </c:pt>
                <c:pt idx="23">
                  <c:v>41640</c:v>
                </c:pt>
                <c:pt idx="24">
                  <c:v>42005</c:v>
                </c:pt>
                <c:pt idx="25">
                  <c:v>42370</c:v>
                </c:pt>
                <c:pt idx="26">
                  <c:v>42736</c:v>
                </c:pt>
                <c:pt idx="27">
                  <c:v>43101</c:v>
                </c:pt>
                <c:pt idx="28">
                  <c:v>43466</c:v>
                </c:pt>
                <c:pt idx="29">
                  <c:v>43831</c:v>
                </c:pt>
                <c:pt idx="30">
                  <c:v>44197</c:v>
                </c:pt>
                <c:pt idx="31">
                  <c:v>44562</c:v>
                </c:pt>
                <c:pt idx="32">
                  <c:v>44927</c:v>
                </c:pt>
                <c:pt idx="33">
                  <c:v>45292</c:v>
                </c:pt>
                <c:pt idx="34">
                  <c:v>45658</c:v>
                </c:pt>
                <c:pt idx="35">
                  <c:v>46023</c:v>
                </c:pt>
                <c:pt idx="36">
                  <c:v>46388</c:v>
                </c:pt>
                <c:pt idx="37">
                  <c:v>46753</c:v>
                </c:pt>
                <c:pt idx="38">
                  <c:v>47119</c:v>
                </c:pt>
                <c:pt idx="39">
                  <c:v>47484</c:v>
                </c:pt>
              </c:numCache>
            </c:numRef>
          </c:cat>
          <c:val>
            <c:numRef>
              <c:f>Data!$G$13:$G$52</c:f>
              <c:numCache>
                <c:formatCode>0.00%</c:formatCode>
                <c:ptCount val="40"/>
                <c:pt idx="0">
                  <c:v>1.0721732871695311E-2</c:v>
                </c:pt>
                <c:pt idx="1">
                  <c:v>1.3846450571996849E-2</c:v>
                </c:pt>
                <c:pt idx="2">
                  <c:v>1.7321080547271439E-2</c:v>
                </c:pt>
                <c:pt idx="3">
                  <c:v>1.649315024349951E-2</c:v>
                </c:pt>
                <c:pt idx="4">
                  <c:v>1.6871456047443445E-2</c:v>
                </c:pt>
                <c:pt idx="5">
                  <c:v>1.8606169791090643E-2</c:v>
                </c:pt>
                <c:pt idx="6">
                  <c:v>1.8943520272729719E-2</c:v>
                </c:pt>
                <c:pt idx="7">
                  <c:v>1.8918401607230795E-2</c:v>
                </c:pt>
                <c:pt idx="8">
                  <c:v>1.397916266552679E-2</c:v>
                </c:pt>
                <c:pt idx="9">
                  <c:v>6.6417584545885866E-3</c:v>
                </c:pt>
                <c:pt idx="10">
                  <c:v>5.7863409281697642E-3</c:v>
                </c:pt>
                <c:pt idx="11">
                  <c:v>5.5830272025811922E-3</c:v>
                </c:pt>
                <c:pt idx="12">
                  <c:v>4.7786772979048209E-3</c:v>
                </c:pt>
                <c:pt idx="13">
                  <c:v>5.4105151666283824E-3</c:v>
                </c:pt>
                <c:pt idx="14">
                  <c:v>5.4886107170564191E-3</c:v>
                </c:pt>
                <c:pt idx="15">
                  <c:v>1.6308297579743503E-3</c:v>
                </c:pt>
                <c:pt idx="16">
                  <c:v>-3.3451444552453635E-3</c:v>
                </c:pt>
                <c:pt idx="17">
                  <c:v>-3.9295305826423377E-3</c:v>
                </c:pt>
                <c:pt idx="18">
                  <c:v>-2.4828220377615118E-4</c:v>
                </c:pt>
                <c:pt idx="19">
                  <c:v>4.6235420979747754E-3</c:v>
                </c:pt>
                <c:pt idx="20">
                  <c:v>1.2327673299247444E-2</c:v>
                </c:pt>
                <c:pt idx="21">
                  <c:v>1.6308092468348079E-2</c:v>
                </c:pt>
                <c:pt idx="22">
                  <c:v>1.9734479470364441E-2</c:v>
                </c:pt>
                <c:pt idx="23">
                  <c:v>2.1634062273836241E-2</c:v>
                </c:pt>
                <c:pt idx="24">
                  <c:v>2.2863421244316173E-2</c:v>
                </c:pt>
                <c:pt idx="25">
                  <c:v>2.2842627466165055E-2</c:v>
                </c:pt>
                <c:pt idx="26">
                  <c:v>2.2779491912326311E-2</c:v>
                </c:pt>
                <c:pt idx="27">
                  <c:v>2.3014084951434421E-2</c:v>
                </c:pt>
                <c:pt idx="28">
                  <c:v>2.3211672038679687E-2</c:v>
                </c:pt>
                <c:pt idx="29">
                  <c:v>2.3615121541984641E-2</c:v>
                </c:pt>
                <c:pt idx="30">
                  <c:v>2.4202158343662461E-2</c:v>
                </c:pt>
                <c:pt idx="31">
                  <c:v>2.5028985520032521E-2</c:v>
                </c:pt>
                <c:pt idx="32">
                  <c:v>2.6048789507679082E-2</c:v>
                </c:pt>
                <c:pt idx="33">
                  <c:v>2.7208205891673165E-2</c:v>
                </c:pt>
                <c:pt idx="34">
                  <c:v>2.8454177345535347E-2</c:v>
                </c:pt>
                <c:pt idx="35">
                  <c:v>2.99507728928885E-2</c:v>
                </c:pt>
                <c:pt idx="36">
                  <c:v>3.1688448788042445E-2</c:v>
                </c:pt>
                <c:pt idx="37">
                  <c:v>3.3618893659566274E-2</c:v>
                </c:pt>
                <c:pt idx="38">
                  <c:v>3.5629872151276887E-2</c:v>
                </c:pt>
                <c:pt idx="39">
                  <c:v>3.7657885978744643E-2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34848"/>
        <c:axId val="80336768"/>
      </c:lineChart>
      <c:dateAx>
        <c:axId val="80334848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low"/>
        <c:txPr>
          <a:bodyPr rot="-2700000"/>
          <a:lstStyle/>
          <a:p>
            <a:pPr>
              <a:defRPr/>
            </a:pPr>
            <a:endParaRPr lang="en-US"/>
          </a:p>
        </c:txPr>
        <c:crossAx val="80336768"/>
        <c:crosses val="autoZero"/>
        <c:auto val="1"/>
        <c:lblOffset val="100"/>
        <c:baseTimeUnit val="years"/>
      </c:dateAx>
      <c:valAx>
        <c:axId val="8033676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0334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Florida Annual Historical Population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Global</c:v>
          </c:tx>
          <c:cat>
            <c:numRef>
              <c:f>Data!$A$22:$A$35</c:f>
              <c:numCache>
                <c:formatCode>yyyy</c:formatCode>
                <c:ptCount val="14"/>
                <c:pt idx="0">
                  <c:v>36526</c:v>
                </c:pt>
                <c:pt idx="1">
                  <c:v>36892</c:v>
                </c:pt>
                <c:pt idx="2">
                  <c:v>37257</c:v>
                </c:pt>
                <c:pt idx="3">
                  <c:v>37622</c:v>
                </c:pt>
                <c:pt idx="4">
                  <c:v>37987</c:v>
                </c:pt>
                <c:pt idx="5">
                  <c:v>38353</c:v>
                </c:pt>
                <c:pt idx="6">
                  <c:v>38718</c:v>
                </c:pt>
                <c:pt idx="7">
                  <c:v>39083</c:v>
                </c:pt>
                <c:pt idx="8">
                  <c:v>39448</c:v>
                </c:pt>
                <c:pt idx="9">
                  <c:v>39814</c:v>
                </c:pt>
                <c:pt idx="10">
                  <c:v>40179</c:v>
                </c:pt>
                <c:pt idx="11">
                  <c:v>40544</c:v>
                </c:pt>
                <c:pt idx="12">
                  <c:v>40909</c:v>
                </c:pt>
                <c:pt idx="13">
                  <c:v>41275</c:v>
                </c:pt>
              </c:numCache>
            </c:numRef>
          </c:cat>
          <c:val>
            <c:numRef>
              <c:f>Data!$B$22:$B$35</c:f>
              <c:numCache>
                <c:formatCode>#,##0</c:formatCode>
                <c:ptCount val="14"/>
                <c:pt idx="0">
                  <c:v>16088978.0564302</c:v>
                </c:pt>
                <c:pt idx="1">
                  <c:v>16399446.867467901</c:v>
                </c:pt>
                <c:pt idx="2">
                  <c:v>16727125.5037427</c:v>
                </c:pt>
                <c:pt idx="3">
                  <c:v>17060846.5355873</c:v>
                </c:pt>
                <c:pt idx="4">
                  <c:v>17468830.748769499</c:v>
                </c:pt>
                <c:pt idx="5">
                  <c:v>17875733.377551101</c:v>
                </c:pt>
                <c:pt idx="6">
                  <c:v>18184081.8580704</c:v>
                </c:pt>
                <c:pt idx="7">
                  <c:v>18385060.896307603</c:v>
                </c:pt>
                <c:pt idx="8">
                  <c:v>18540761.091040101</c:v>
                </c:pt>
                <c:pt idx="9">
                  <c:v>18682785.244938098</c:v>
                </c:pt>
                <c:pt idx="10">
                  <c:v>18888260.75</c:v>
                </c:pt>
                <c:pt idx="11">
                  <c:v>19138125.526659403</c:v>
                </c:pt>
                <c:pt idx="12">
                  <c:v>19385501.633453403</c:v>
                </c:pt>
                <c:pt idx="13">
                  <c:v>19639620.0559421</c:v>
                </c:pt>
              </c:numCache>
            </c:numRef>
          </c:val>
          <c:smooth val="0"/>
        </c:ser>
        <c:ser>
          <c:idx val="1"/>
          <c:order val="1"/>
          <c:tx>
            <c:v>BEBR</c:v>
          </c:tx>
          <c:cat>
            <c:numRef>
              <c:f>Data!$A$22:$A$35</c:f>
              <c:numCache>
                <c:formatCode>yyyy</c:formatCode>
                <c:ptCount val="14"/>
                <c:pt idx="0">
                  <c:v>36526</c:v>
                </c:pt>
                <c:pt idx="1">
                  <c:v>36892</c:v>
                </c:pt>
                <c:pt idx="2">
                  <c:v>37257</c:v>
                </c:pt>
                <c:pt idx="3">
                  <c:v>37622</c:v>
                </c:pt>
                <c:pt idx="4">
                  <c:v>37987</c:v>
                </c:pt>
                <c:pt idx="5">
                  <c:v>38353</c:v>
                </c:pt>
                <c:pt idx="6">
                  <c:v>38718</c:v>
                </c:pt>
                <c:pt idx="7">
                  <c:v>39083</c:v>
                </c:pt>
                <c:pt idx="8">
                  <c:v>39448</c:v>
                </c:pt>
                <c:pt idx="9">
                  <c:v>39814</c:v>
                </c:pt>
                <c:pt idx="10">
                  <c:v>40179</c:v>
                </c:pt>
                <c:pt idx="11">
                  <c:v>40544</c:v>
                </c:pt>
                <c:pt idx="12">
                  <c:v>40909</c:v>
                </c:pt>
                <c:pt idx="13">
                  <c:v>41275</c:v>
                </c:pt>
              </c:numCache>
            </c:numRef>
          </c:cat>
          <c:val>
            <c:numRef>
              <c:f>Data!$C$22:$C$35</c:f>
              <c:numCache>
                <c:formatCode>#,##0</c:formatCode>
                <c:ptCount val="14"/>
                <c:pt idx="0">
                  <c:v>15982824</c:v>
                </c:pt>
                <c:pt idx="1">
                  <c:v>16305100</c:v>
                </c:pt>
                <c:pt idx="2">
                  <c:v>16634256</c:v>
                </c:pt>
                <c:pt idx="3">
                  <c:v>16979706</c:v>
                </c:pt>
                <c:pt idx="4">
                  <c:v>17374824</c:v>
                </c:pt>
                <c:pt idx="5">
                  <c:v>17778156</c:v>
                </c:pt>
                <c:pt idx="6">
                  <c:v>18154475</c:v>
                </c:pt>
                <c:pt idx="7">
                  <c:v>18446768</c:v>
                </c:pt>
                <c:pt idx="8">
                  <c:v>18613905</c:v>
                </c:pt>
                <c:pt idx="9">
                  <c:v>18687425</c:v>
                </c:pt>
                <c:pt idx="10">
                  <c:v>18801332</c:v>
                </c:pt>
                <c:pt idx="11">
                  <c:v>18905070</c:v>
                </c:pt>
                <c:pt idx="12">
                  <c:v>19074434</c:v>
                </c:pt>
                <c:pt idx="13">
                  <c:v>19259543</c:v>
                </c:pt>
              </c:numCache>
            </c:numRef>
          </c:val>
          <c:smooth val="0"/>
        </c:ser>
        <c:ser>
          <c:idx val="2"/>
          <c:order val="2"/>
          <c:tx>
            <c:v>Census</c:v>
          </c:tx>
          <c:cat>
            <c:numRef>
              <c:f>Data!$A$22:$A$35</c:f>
              <c:numCache>
                <c:formatCode>yyyy</c:formatCode>
                <c:ptCount val="14"/>
                <c:pt idx="0">
                  <c:v>36526</c:v>
                </c:pt>
                <c:pt idx="1">
                  <c:v>36892</c:v>
                </c:pt>
                <c:pt idx="2">
                  <c:v>37257</c:v>
                </c:pt>
                <c:pt idx="3">
                  <c:v>37622</c:v>
                </c:pt>
                <c:pt idx="4">
                  <c:v>37987</c:v>
                </c:pt>
                <c:pt idx="5">
                  <c:v>38353</c:v>
                </c:pt>
                <c:pt idx="6">
                  <c:v>38718</c:v>
                </c:pt>
                <c:pt idx="7">
                  <c:v>39083</c:v>
                </c:pt>
                <c:pt idx="8">
                  <c:v>39448</c:v>
                </c:pt>
                <c:pt idx="9">
                  <c:v>39814</c:v>
                </c:pt>
                <c:pt idx="10">
                  <c:v>40179</c:v>
                </c:pt>
                <c:pt idx="11">
                  <c:v>40544</c:v>
                </c:pt>
                <c:pt idx="12">
                  <c:v>40909</c:v>
                </c:pt>
                <c:pt idx="13">
                  <c:v>41275</c:v>
                </c:pt>
              </c:numCache>
            </c:numRef>
          </c:cat>
          <c:val>
            <c:numRef>
              <c:f>Data!$S$22:$S$35</c:f>
              <c:numCache>
                <c:formatCode>#,##0</c:formatCode>
                <c:ptCount val="14"/>
                <c:pt idx="0">
                  <c:v>15982571</c:v>
                </c:pt>
                <c:pt idx="1">
                  <c:v>16356966</c:v>
                </c:pt>
                <c:pt idx="2">
                  <c:v>16689370</c:v>
                </c:pt>
                <c:pt idx="3">
                  <c:v>17004085</c:v>
                </c:pt>
                <c:pt idx="4">
                  <c:v>17415318</c:v>
                </c:pt>
                <c:pt idx="5">
                  <c:v>17509827</c:v>
                </c:pt>
                <c:pt idx="6">
                  <c:v>18166990</c:v>
                </c:pt>
                <c:pt idx="7">
                  <c:v>18367842</c:v>
                </c:pt>
                <c:pt idx="8">
                  <c:v>18527305</c:v>
                </c:pt>
                <c:pt idx="9">
                  <c:v>18652644</c:v>
                </c:pt>
                <c:pt idx="10">
                  <c:v>18849890</c:v>
                </c:pt>
                <c:pt idx="11">
                  <c:v>19105533</c:v>
                </c:pt>
                <c:pt idx="12">
                  <c:v>19352021</c:v>
                </c:pt>
                <c:pt idx="13">
                  <c:v>19594467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79072"/>
        <c:axId val="82990592"/>
      </c:lineChart>
      <c:dateAx>
        <c:axId val="82979072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crossAx val="82990592"/>
        <c:crosses val="autoZero"/>
        <c:auto val="1"/>
        <c:lblOffset val="100"/>
        <c:baseTimeUnit val="years"/>
      </c:dateAx>
      <c:valAx>
        <c:axId val="82990592"/>
        <c:scaling>
          <c:orientation val="minMax"/>
          <c:min val="150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29790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93134</xdr:colOff>
      <xdr:row>0</xdr:row>
      <xdr:rowOff>0</xdr:rowOff>
    </xdr:from>
    <xdr:to>
      <xdr:col>5</xdr:col>
      <xdr:colOff>243417</xdr:colOff>
      <xdr:row>2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2583" y="0"/>
          <a:ext cx="421217" cy="419100"/>
        </a:xfrm>
        <a:prstGeom prst="rect">
          <a:avLst/>
        </a:prstGeom>
        <a:solidFill>
          <a:srgbClr val="FFFFFF"/>
        </a:solidFill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2</xdr:row>
      <xdr:rowOff>137159</xdr:rowOff>
    </xdr:from>
    <xdr:to>
      <xdr:col>14</xdr:col>
      <xdr:colOff>276224</xdr:colOff>
      <xdr:row>25</xdr:row>
      <xdr:rowOff>20954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15</xdr:col>
      <xdr:colOff>409575</xdr:colOff>
      <xdr:row>50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15</xdr:col>
      <xdr:colOff>314325</xdr:colOff>
      <xdr:row>74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77</xdr:row>
      <xdr:rowOff>0</xdr:rowOff>
    </xdr:from>
    <xdr:to>
      <xdr:col>15</xdr:col>
      <xdr:colOff>314325</xdr:colOff>
      <xdr:row>99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101</xdr:row>
      <xdr:rowOff>0</xdr:rowOff>
    </xdr:from>
    <xdr:to>
      <xdr:col>15</xdr:col>
      <xdr:colOff>152400</xdr:colOff>
      <xdr:row>125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0.61324</cdr:x>
      <cdr:y>0.1007</cdr:y>
    </cdr:from>
    <cdr:to>
      <cdr:x>0.6144</cdr:x>
      <cdr:y>0.84543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 flipV="1">
          <a:off x="5029201" y="409576"/>
          <a:ext cx="9525" cy="30289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0.61324</cdr:x>
      <cdr:y>0.1007</cdr:y>
    </cdr:from>
    <cdr:to>
      <cdr:x>0.6144</cdr:x>
      <cdr:y>0.84543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 flipV="1">
          <a:off x="5029201" y="409576"/>
          <a:ext cx="9525" cy="30289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0.6144</cdr:x>
      <cdr:y>0.15165</cdr:y>
    </cdr:from>
    <cdr:to>
      <cdr:x>0.61464</cdr:x>
      <cdr:y>0.84543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5436658" y="657225"/>
          <a:ext cx="2117" cy="300676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0.6144</cdr:x>
      <cdr:y>0.15165</cdr:y>
    </cdr:from>
    <cdr:to>
      <cdr:x>0.61464</cdr:x>
      <cdr:y>0.84543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5436658" y="657225"/>
          <a:ext cx="2117" cy="300676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187325" y="482600"/>
    <xdr:ext cx="419100" cy="4191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325" y="482600"/>
          <a:ext cx="419100" cy="419100"/>
        </a:xfrm>
        <a:prstGeom prst="rect">
          <a:avLst/>
        </a:prstGeom>
        <a:solidFill>
          <a:srgbClr val="FFFFFF"/>
        </a:solidFill>
        <a:ln w="9525" cmpd="sng">
          <a:noFill/>
        </a:ln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165100</xdr:colOff>
      <xdr:row>2</xdr:row>
      <xdr:rowOff>143934</xdr:rowOff>
    </xdr:from>
    <xdr:to>
      <xdr:col>0</xdr:col>
      <xdr:colOff>586317</xdr:colOff>
      <xdr:row>4</xdr:row>
      <xdr:rowOff>182033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" y="516467"/>
          <a:ext cx="421217" cy="410633"/>
        </a:xfrm>
        <a:prstGeom prst="rect">
          <a:avLst/>
        </a:prstGeom>
        <a:solidFill>
          <a:srgbClr val="FFFFFF"/>
        </a:solidFill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tabSelected="1" zoomScale="90" zoomScaleNormal="90" workbookViewId="0">
      <pane xSplit="1" ySplit="10" topLeftCell="B11" activePane="bottomRight" state="frozen"/>
      <selection pane="topRight" activeCell="C1" sqref="C1"/>
      <selection pane="bottomLeft" activeCell="A10" sqref="A10"/>
      <selection pane="bottomRight" activeCell="A3" sqref="A3"/>
    </sheetView>
  </sheetViews>
  <sheetFormatPr defaultColWidth="9.109375" defaultRowHeight="14.4" x14ac:dyDescent="0.3"/>
  <cols>
    <col min="1" max="1" width="13.44140625" customWidth="1"/>
    <col min="2" max="2" width="11" bestFit="1" customWidth="1"/>
    <col min="3" max="4" width="12" customWidth="1"/>
    <col min="5" max="5" width="3.88671875" customWidth="1"/>
    <col min="6" max="6" width="10.44140625" bestFit="1" customWidth="1"/>
    <col min="7" max="7" width="11.33203125" customWidth="1"/>
    <col min="8" max="8" width="3.44140625" customWidth="1"/>
    <col min="9" max="11" width="8.33203125" bestFit="1" customWidth="1"/>
    <col min="12" max="12" width="3" customWidth="1"/>
    <col min="13" max="14" width="9.88671875" bestFit="1" customWidth="1"/>
    <col min="15" max="15" width="4.109375" customWidth="1"/>
    <col min="16" max="16" width="10.6640625" bestFit="1" customWidth="1"/>
    <col min="17" max="17" width="4.6640625" customWidth="1"/>
    <col min="18" max="18" width="12.44140625" bestFit="1" customWidth="1"/>
    <col min="19" max="19" width="12.5546875" customWidth="1"/>
    <col min="20" max="20" width="10" bestFit="1" customWidth="1"/>
    <col min="21" max="21" width="8.88671875" bestFit="1" customWidth="1"/>
    <col min="22" max="22" width="15.109375" customWidth="1"/>
  </cols>
  <sheetData>
    <row r="1" spans="1:21" s="27" customFormat="1" x14ac:dyDescent="0.3">
      <c r="A1" s="27" t="s">
        <v>41</v>
      </c>
    </row>
    <row r="2" spans="1:21" s="27" customFormat="1" x14ac:dyDescent="0.3">
      <c r="A2" s="27" t="s">
        <v>42</v>
      </c>
    </row>
    <row r="3" spans="1:21" s="27" customFormat="1" x14ac:dyDescent="0.3"/>
    <row r="4" spans="1:21" x14ac:dyDescent="0.3">
      <c r="A4" t="s">
        <v>0</v>
      </c>
    </row>
    <row r="5" spans="1:21" x14ac:dyDescent="0.3">
      <c r="A5" t="s">
        <v>39</v>
      </c>
    </row>
    <row r="7" spans="1:21" x14ac:dyDescent="0.3">
      <c r="A7" t="s">
        <v>3</v>
      </c>
    </row>
    <row r="8" spans="1:21" x14ac:dyDescent="0.3">
      <c r="A8" s="2" t="s">
        <v>4</v>
      </c>
      <c r="B8" s="6" t="s">
        <v>5</v>
      </c>
      <c r="C8" s="6" t="s">
        <v>5</v>
      </c>
      <c r="D8" s="16"/>
      <c r="E8" s="6"/>
      <c r="F8" s="6"/>
      <c r="G8" s="6"/>
      <c r="I8" s="6"/>
      <c r="J8" s="6"/>
      <c r="K8" s="16"/>
      <c r="M8" s="6"/>
      <c r="N8" s="6"/>
      <c r="O8" s="6"/>
      <c r="P8" s="6" t="s">
        <v>5</v>
      </c>
    </row>
    <row r="9" spans="1:21" x14ac:dyDescent="0.3">
      <c r="A9" s="2" t="s">
        <v>6</v>
      </c>
      <c r="B9" s="6" t="s">
        <v>12</v>
      </c>
      <c r="C9" s="6" t="s">
        <v>12</v>
      </c>
      <c r="D9" s="16"/>
      <c r="E9" s="6"/>
      <c r="F9" s="24" t="s">
        <v>22</v>
      </c>
      <c r="G9" s="24"/>
      <c r="I9" s="24" t="s">
        <v>26</v>
      </c>
      <c r="J9" s="24"/>
      <c r="K9" s="16"/>
      <c r="M9" s="25" t="s">
        <v>29</v>
      </c>
      <c r="N9" s="24"/>
      <c r="O9" s="6"/>
      <c r="P9" s="6" t="s">
        <v>12</v>
      </c>
      <c r="S9" s="14" t="s">
        <v>36</v>
      </c>
    </row>
    <row r="10" spans="1:21" ht="28.8" x14ac:dyDescent="0.3">
      <c r="A10" s="2" t="s">
        <v>17</v>
      </c>
      <c r="B10" s="10" t="s">
        <v>25</v>
      </c>
      <c r="C10" s="10" t="s">
        <v>24</v>
      </c>
      <c r="D10" s="17" t="s">
        <v>37</v>
      </c>
      <c r="E10" s="6"/>
      <c r="F10" s="6" t="s">
        <v>21</v>
      </c>
      <c r="G10" s="6" t="s">
        <v>23</v>
      </c>
      <c r="H10" s="6"/>
      <c r="I10" s="6" t="s">
        <v>27</v>
      </c>
      <c r="J10" s="6" t="s">
        <v>28</v>
      </c>
      <c r="K10" s="16" t="s">
        <v>38</v>
      </c>
      <c r="M10" s="6" t="s">
        <v>19</v>
      </c>
      <c r="N10" s="6" t="s">
        <v>19</v>
      </c>
      <c r="O10" s="6"/>
      <c r="P10" s="6" t="s">
        <v>18</v>
      </c>
      <c r="S10" s="10" t="s">
        <v>31</v>
      </c>
      <c r="T10" s="6" t="s">
        <v>30</v>
      </c>
      <c r="U10" t="s">
        <v>32</v>
      </c>
    </row>
    <row r="11" spans="1:21" x14ac:dyDescent="0.3">
      <c r="A11" s="3">
        <v>32509</v>
      </c>
      <c r="B11" s="11">
        <f>P11*1000</f>
        <v>12690310.755678</v>
      </c>
      <c r="E11" s="7"/>
      <c r="M11" s="7">
        <v>2.7699999999999999E-2</v>
      </c>
      <c r="N11" s="7"/>
      <c r="O11" s="7"/>
      <c r="P11" s="4">
        <f>+'Complete Global Data Jun2015'!B13</f>
        <v>12690.310755678</v>
      </c>
    </row>
    <row r="12" spans="1:21" x14ac:dyDescent="0.3">
      <c r="A12" s="3">
        <v>32874</v>
      </c>
      <c r="B12" s="11">
        <f t="shared" ref="B12:B52" si="0">P12*1000</f>
        <v>13070919.6146517</v>
      </c>
      <c r="C12" s="8">
        <v>12938071</v>
      </c>
      <c r="D12" s="8">
        <f>+C12</f>
        <v>12938071</v>
      </c>
      <c r="E12" s="7"/>
      <c r="F12" s="8">
        <f t="shared" ref="F12:F52" si="1">+B12-C12</f>
        <v>132848.61465170048</v>
      </c>
      <c r="G12" s="9">
        <f t="shared" ref="G12:G52" si="2">B12/C12-1</f>
        <v>1.0268038771135135E-2</v>
      </c>
      <c r="H12" s="9"/>
      <c r="I12" s="9"/>
      <c r="J12" s="9"/>
      <c r="K12" s="9"/>
      <c r="M12" s="7">
        <f t="shared" ref="M12:M52" si="3">+B12/B11-1</f>
        <v>2.9992083432898164E-2</v>
      </c>
      <c r="N12" s="7"/>
      <c r="O12" s="7"/>
      <c r="P12" s="4">
        <f>+'Complete Global Data Jun2015'!B14</f>
        <v>13070.919614651701</v>
      </c>
    </row>
    <row r="13" spans="1:21" x14ac:dyDescent="0.3">
      <c r="A13" s="3">
        <v>33239</v>
      </c>
      <c r="B13" s="11">
        <f t="shared" si="0"/>
        <v>13400888.582721399</v>
      </c>
      <c r="C13" s="8">
        <v>13258732</v>
      </c>
      <c r="D13" s="8">
        <f t="shared" ref="D13:D32" si="4">+C13</f>
        <v>13258732</v>
      </c>
      <c r="E13" s="7"/>
      <c r="F13" s="8">
        <f t="shared" si="1"/>
        <v>142156.58272139914</v>
      </c>
      <c r="G13" s="9">
        <f t="shared" si="2"/>
        <v>1.0721732871695311E-2</v>
      </c>
      <c r="H13" s="9"/>
      <c r="I13" s="8">
        <f t="shared" ref="I13:I52" si="5">+B13-B12</f>
        <v>329968.96806969866</v>
      </c>
      <c r="J13" s="8">
        <f t="shared" ref="J13:J52" si="6">+C13-C12</f>
        <v>320661</v>
      </c>
      <c r="K13" s="8">
        <f>+D13-D12</f>
        <v>320661</v>
      </c>
      <c r="M13" s="7">
        <f t="shared" si="3"/>
        <v>2.5244510546895471E-2</v>
      </c>
      <c r="N13" s="7">
        <f t="shared" ref="N13:N52" si="7">+C13/C12-1</f>
        <v>2.4784297442794978E-2</v>
      </c>
      <c r="O13" s="7"/>
      <c r="P13" s="4">
        <f>+'Complete Global Data Jun2015'!B15</f>
        <v>13400.8885827214</v>
      </c>
    </row>
    <row r="14" spans="1:21" x14ac:dyDescent="0.3">
      <c r="A14" s="3">
        <v>33604</v>
      </c>
      <c r="B14" s="11">
        <f t="shared" si="0"/>
        <v>13684434.034299999</v>
      </c>
      <c r="C14" s="8">
        <v>13497541</v>
      </c>
      <c r="D14" s="8">
        <f t="shared" si="4"/>
        <v>13497541</v>
      </c>
      <c r="E14" s="7"/>
      <c r="F14" s="8">
        <f t="shared" si="1"/>
        <v>186893.03429999948</v>
      </c>
      <c r="G14" s="9">
        <f t="shared" si="2"/>
        <v>1.3846450571996849E-2</v>
      </c>
      <c r="H14" s="9"/>
      <c r="I14" s="8">
        <f t="shared" si="5"/>
        <v>283545.45157860033</v>
      </c>
      <c r="J14" s="8">
        <f t="shared" si="6"/>
        <v>238809</v>
      </c>
      <c r="K14" s="8">
        <f t="shared" ref="K14:K52" si="8">+D14-D13</f>
        <v>238809</v>
      </c>
      <c r="M14" s="7">
        <f t="shared" si="3"/>
        <v>2.1158705247664944E-2</v>
      </c>
      <c r="N14" s="7">
        <f t="shared" si="7"/>
        <v>1.8011450868755885E-2</v>
      </c>
      <c r="O14" s="7"/>
      <c r="P14" s="4">
        <f>+'Complete Global Data Jun2015'!B16</f>
        <v>13684.4340343</v>
      </c>
    </row>
    <row r="15" spans="1:21" x14ac:dyDescent="0.3">
      <c r="A15" s="3">
        <v>33970</v>
      </c>
      <c r="B15" s="11">
        <f t="shared" si="0"/>
        <v>13967935.427838299</v>
      </c>
      <c r="C15" s="8">
        <v>13730115</v>
      </c>
      <c r="D15" s="8">
        <f t="shared" si="4"/>
        <v>13730115</v>
      </c>
      <c r="E15" s="7"/>
      <c r="F15" s="8">
        <f t="shared" si="1"/>
        <v>237820.42783829942</v>
      </c>
      <c r="G15" s="9">
        <f t="shared" si="2"/>
        <v>1.7321080547271439E-2</v>
      </c>
      <c r="H15" s="9"/>
      <c r="I15" s="8">
        <f t="shared" si="5"/>
        <v>283501.39353829995</v>
      </c>
      <c r="J15" s="8">
        <f t="shared" si="6"/>
        <v>232574</v>
      </c>
      <c r="K15" s="8">
        <f t="shared" si="8"/>
        <v>232574</v>
      </c>
      <c r="M15" s="7">
        <f t="shared" si="3"/>
        <v>2.0717071150162525E-2</v>
      </c>
      <c r="N15" s="7">
        <f t="shared" si="7"/>
        <v>1.7230842269714275E-2</v>
      </c>
      <c r="O15" s="7"/>
      <c r="P15" s="4">
        <f>+'Complete Global Data Jun2015'!B17</f>
        <v>13967.9354278383</v>
      </c>
    </row>
    <row r="16" spans="1:21" x14ac:dyDescent="0.3">
      <c r="A16" s="3">
        <v>34335</v>
      </c>
      <c r="B16" s="11">
        <f t="shared" si="0"/>
        <v>14275382.794184199</v>
      </c>
      <c r="C16" s="8">
        <v>14043757</v>
      </c>
      <c r="D16" s="8">
        <f t="shared" si="4"/>
        <v>14043757</v>
      </c>
      <c r="E16" s="7"/>
      <c r="F16" s="8">
        <f t="shared" si="1"/>
        <v>231625.7941841986</v>
      </c>
      <c r="G16" s="9">
        <f t="shared" si="2"/>
        <v>1.649315024349951E-2</v>
      </c>
      <c r="H16" s="9"/>
      <c r="I16" s="8">
        <f t="shared" si="5"/>
        <v>307447.36634589918</v>
      </c>
      <c r="J16" s="8">
        <f t="shared" si="6"/>
        <v>313642</v>
      </c>
      <c r="K16" s="8">
        <f t="shared" si="8"/>
        <v>313642</v>
      </c>
      <c r="M16" s="7">
        <f t="shared" si="3"/>
        <v>2.2010938404909197E-2</v>
      </c>
      <c r="N16" s="7">
        <f t="shared" si="7"/>
        <v>2.2843362928861133E-2</v>
      </c>
      <c r="O16" s="7"/>
      <c r="P16" s="4">
        <f>+'Complete Global Data Jun2015'!B18</f>
        <v>14275.382794184199</v>
      </c>
    </row>
    <row r="17" spans="1:22" x14ac:dyDescent="0.3">
      <c r="A17" s="3">
        <v>34700</v>
      </c>
      <c r="B17" s="11">
        <f t="shared" si="0"/>
        <v>14577861.0589245</v>
      </c>
      <c r="C17" s="8">
        <v>14335992</v>
      </c>
      <c r="D17" s="8">
        <f>+C17</f>
        <v>14335992</v>
      </c>
      <c r="E17" s="7"/>
      <c r="F17" s="8">
        <f t="shared" si="1"/>
        <v>241869.0589244999</v>
      </c>
      <c r="G17" s="9">
        <f t="shared" si="2"/>
        <v>1.6871456047443445E-2</v>
      </c>
      <c r="H17" s="9"/>
      <c r="I17" s="8">
        <f t="shared" si="5"/>
        <v>302478.2647403013</v>
      </c>
      <c r="J17" s="8">
        <f t="shared" si="6"/>
        <v>292235</v>
      </c>
      <c r="K17" s="8">
        <f t="shared" si="8"/>
        <v>292235</v>
      </c>
      <c r="M17" s="7">
        <f t="shared" si="3"/>
        <v>2.1188802367074322E-2</v>
      </c>
      <c r="N17" s="7">
        <f t="shared" si="7"/>
        <v>2.080889038453182E-2</v>
      </c>
      <c r="O17" s="7"/>
      <c r="P17" s="4">
        <f>+'Complete Global Data Jun2015'!B19</f>
        <v>14577.8610589245</v>
      </c>
    </row>
    <row r="18" spans="1:22" x14ac:dyDescent="0.3">
      <c r="A18" s="3">
        <v>35065</v>
      </c>
      <c r="B18" s="11">
        <f t="shared" si="0"/>
        <v>14895506.854052601</v>
      </c>
      <c r="C18" s="8">
        <v>14623421</v>
      </c>
      <c r="D18" s="8">
        <f t="shared" si="4"/>
        <v>14623421</v>
      </c>
      <c r="E18" s="7"/>
      <c r="F18" s="8">
        <f t="shared" si="1"/>
        <v>272085.85405260138</v>
      </c>
      <c r="G18" s="9">
        <f t="shared" si="2"/>
        <v>1.8606169791090643E-2</v>
      </c>
      <c r="H18" s="9"/>
      <c r="I18" s="8">
        <f t="shared" si="5"/>
        <v>317645.79512810148</v>
      </c>
      <c r="J18" s="8">
        <f t="shared" si="6"/>
        <v>287429</v>
      </c>
      <c r="K18" s="8">
        <f t="shared" si="8"/>
        <v>287429</v>
      </c>
      <c r="M18" s="7">
        <f t="shared" si="3"/>
        <v>2.178960231848559E-2</v>
      </c>
      <c r="N18" s="7">
        <f t="shared" si="7"/>
        <v>2.0049467103497198E-2</v>
      </c>
      <c r="O18" s="7"/>
      <c r="P18" s="4">
        <f>+'Complete Global Data Jun2015'!B20</f>
        <v>14895.506854052601</v>
      </c>
    </row>
    <row r="19" spans="1:22" x14ac:dyDescent="0.3">
      <c r="A19" s="3">
        <v>35431</v>
      </c>
      <c r="B19" s="11">
        <f t="shared" si="0"/>
        <v>15221298.254099401</v>
      </c>
      <c r="C19" s="8">
        <v>14938314</v>
      </c>
      <c r="D19" s="8">
        <f t="shared" si="4"/>
        <v>14938314</v>
      </c>
      <c r="E19" s="7"/>
      <c r="F19" s="8">
        <f t="shared" si="1"/>
        <v>282984.25409940071</v>
      </c>
      <c r="G19" s="9">
        <f t="shared" si="2"/>
        <v>1.8943520272729719E-2</v>
      </c>
      <c r="H19" s="9"/>
      <c r="I19" s="8">
        <f t="shared" si="5"/>
        <v>325791.40004679933</v>
      </c>
      <c r="J19" s="8">
        <f t="shared" si="6"/>
        <v>314893</v>
      </c>
      <c r="K19" s="8">
        <f t="shared" si="8"/>
        <v>314893</v>
      </c>
      <c r="M19" s="7">
        <f t="shared" si="3"/>
        <v>2.1871790147118153E-2</v>
      </c>
      <c r="N19" s="7">
        <f t="shared" si="7"/>
        <v>2.1533470177737435E-2</v>
      </c>
      <c r="O19" s="7"/>
      <c r="P19" s="4">
        <f>+'Complete Global Data Jun2015'!B21</f>
        <v>15221.2982540994</v>
      </c>
    </row>
    <row r="20" spans="1:22" x14ac:dyDescent="0.3">
      <c r="A20" s="3">
        <v>35796</v>
      </c>
      <c r="B20" s="11">
        <f t="shared" si="0"/>
        <v>15518556.2211252</v>
      </c>
      <c r="C20" s="8">
        <v>15230421</v>
      </c>
      <c r="D20" s="8">
        <f t="shared" si="4"/>
        <v>15230421</v>
      </c>
      <c r="E20" s="7"/>
      <c r="F20" s="8">
        <f t="shared" si="1"/>
        <v>288135.22112520039</v>
      </c>
      <c r="G20" s="9">
        <f t="shared" si="2"/>
        <v>1.8918401607230795E-2</v>
      </c>
      <c r="H20" s="9"/>
      <c r="I20" s="8">
        <f t="shared" si="5"/>
        <v>297257.96702579968</v>
      </c>
      <c r="J20" s="8">
        <f t="shared" si="6"/>
        <v>292107</v>
      </c>
      <c r="K20" s="8">
        <f t="shared" si="8"/>
        <v>292107</v>
      </c>
      <c r="M20" s="7">
        <f t="shared" si="3"/>
        <v>1.9529081032607865E-2</v>
      </c>
      <c r="N20" s="7">
        <f t="shared" si="7"/>
        <v>1.9554214752749211E-2</v>
      </c>
      <c r="O20" s="7"/>
      <c r="P20" s="4">
        <f>+'Complete Global Data Jun2015'!B22</f>
        <v>15518.5562211252</v>
      </c>
    </row>
    <row r="21" spans="1:22" x14ac:dyDescent="0.3">
      <c r="A21" s="3">
        <v>36161</v>
      </c>
      <c r="B21" s="11">
        <f t="shared" si="0"/>
        <v>15798042.765244599</v>
      </c>
      <c r="C21" s="8">
        <v>15580244</v>
      </c>
      <c r="D21" s="8">
        <f t="shared" si="4"/>
        <v>15580244</v>
      </c>
      <c r="E21" s="7"/>
      <c r="F21" s="8">
        <f t="shared" si="1"/>
        <v>217798.76524459943</v>
      </c>
      <c r="G21" s="9">
        <f t="shared" si="2"/>
        <v>1.397916266552679E-2</v>
      </c>
      <c r="H21" s="9"/>
      <c r="I21" s="8">
        <f t="shared" si="5"/>
        <v>279486.54411939904</v>
      </c>
      <c r="J21" s="8">
        <f t="shared" si="6"/>
        <v>349823</v>
      </c>
      <c r="K21" s="8">
        <f t="shared" si="8"/>
        <v>349823</v>
      </c>
      <c r="M21" s="7">
        <f t="shared" si="3"/>
        <v>1.8009829016112811E-2</v>
      </c>
      <c r="N21" s="7">
        <f t="shared" si="7"/>
        <v>2.2968701915725198E-2</v>
      </c>
      <c r="O21" s="7"/>
      <c r="P21" s="4">
        <f>+'Complete Global Data Jun2015'!B23</f>
        <v>15798.0427652446</v>
      </c>
      <c r="R21" s="14" t="s">
        <v>31</v>
      </c>
    </row>
    <row r="22" spans="1:22" x14ac:dyDescent="0.3">
      <c r="A22" s="3">
        <v>36526</v>
      </c>
      <c r="B22" s="11">
        <f t="shared" si="0"/>
        <v>16088978.0564302</v>
      </c>
      <c r="C22" s="8">
        <v>15982824</v>
      </c>
      <c r="D22" s="8">
        <f t="shared" si="4"/>
        <v>15982824</v>
      </c>
      <c r="E22" s="7"/>
      <c r="F22" s="8">
        <f t="shared" si="1"/>
        <v>106154.05643020011</v>
      </c>
      <c r="G22" s="9">
        <f t="shared" si="2"/>
        <v>6.6417584545885866E-3</v>
      </c>
      <c r="H22" s="9"/>
      <c r="I22" s="8">
        <f t="shared" si="5"/>
        <v>290935.29118560068</v>
      </c>
      <c r="J22" s="8">
        <f t="shared" si="6"/>
        <v>402580</v>
      </c>
      <c r="K22" s="8">
        <f t="shared" si="8"/>
        <v>402580</v>
      </c>
      <c r="M22" s="7">
        <f t="shared" si="3"/>
        <v>1.8415907306293278E-2</v>
      </c>
      <c r="N22" s="7">
        <f t="shared" si="7"/>
        <v>2.5839133199711206E-2</v>
      </c>
      <c r="O22" s="7"/>
      <c r="P22" s="4">
        <f>+'Complete Global Data Jun2015'!B24</f>
        <v>16088.9780564302</v>
      </c>
      <c r="R22" s="15" t="s">
        <v>33</v>
      </c>
      <c r="S22" s="8">
        <v>15982571</v>
      </c>
      <c r="T22" s="8">
        <f t="shared" ref="T22:T35" si="9">+B22-S22</f>
        <v>106407.05643020011</v>
      </c>
      <c r="U22" s="8">
        <f t="shared" ref="U22:U35" si="10">+C22-S22</f>
        <v>253</v>
      </c>
      <c r="V22" s="8"/>
    </row>
    <row r="23" spans="1:22" x14ac:dyDescent="0.3">
      <c r="A23" s="3">
        <v>36892</v>
      </c>
      <c r="B23" s="11">
        <f t="shared" si="0"/>
        <v>16399446.867467901</v>
      </c>
      <c r="C23" s="8">
        <v>16305100</v>
      </c>
      <c r="D23" s="8">
        <f t="shared" si="4"/>
        <v>16305100</v>
      </c>
      <c r="E23" s="7"/>
      <c r="F23" s="8">
        <f t="shared" si="1"/>
        <v>94346.867467900738</v>
      </c>
      <c r="G23" s="9">
        <f t="shared" si="2"/>
        <v>5.7863409281697642E-3</v>
      </c>
      <c r="H23" s="9"/>
      <c r="I23" s="8">
        <f t="shared" si="5"/>
        <v>310468.81103770062</v>
      </c>
      <c r="J23" s="8">
        <f t="shared" si="6"/>
        <v>322276</v>
      </c>
      <c r="K23" s="8">
        <f t="shared" si="8"/>
        <v>322276</v>
      </c>
      <c r="M23" s="7">
        <f t="shared" si="3"/>
        <v>1.9296987661290066E-2</v>
      </c>
      <c r="N23" s="7">
        <f t="shared" si="7"/>
        <v>2.0163895942294063E-2</v>
      </c>
      <c r="O23" s="7"/>
      <c r="P23" s="4">
        <f>+'Complete Global Data Jun2015'!B25</f>
        <v>16399.446867467901</v>
      </c>
      <c r="S23" s="8">
        <v>16356966</v>
      </c>
      <c r="T23" s="8">
        <f t="shared" si="9"/>
        <v>42480.867467900738</v>
      </c>
      <c r="U23" s="8">
        <f t="shared" si="10"/>
        <v>-51866</v>
      </c>
      <c r="V23" s="8"/>
    </row>
    <row r="24" spans="1:22" x14ac:dyDescent="0.3">
      <c r="A24" s="3">
        <v>37257</v>
      </c>
      <c r="B24" s="11">
        <f t="shared" si="0"/>
        <v>16727125.5037427</v>
      </c>
      <c r="C24" s="8">
        <v>16634256</v>
      </c>
      <c r="D24" s="8">
        <f t="shared" si="4"/>
        <v>16634256</v>
      </c>
      <c r="E24" s="7"/>
      <c r="F24" s="8">
        <f t="shared" si="1"/>
        <v>92869.503742700443</v>
      </c>
      <c r="G24" s="9">
        <f t="shared" si="2"/>
        <v>5.5830272025811922E-3</v>
      </c>
      <c r="H24" s="9"/>
      <c r="I24" s="8">
        <f t="shared" si="5"/>
        <v>327678.6362747997</v>
      </c>
      <c r="J24" s="8">
        <f t="shared" si="6"/>
        <v>329156</v>
      </c>
      <c r="K24" s="8">
        <f t="shared" si="8"/>
        <v>329156</v>
      </c>
      <c r="M24" s="7">
        <f t="shared" si="3"/>
        <v>1.9981078564596411E-2</v>
      </c>
      <c r="N24" s="7">
        <f t="shared" si="7"/>
        <v>2.0187303359071596E-2</v>
      </c>
      <c r="O24" s="7"/>
      <c r="P24" s="4">
        <f>+'Complete Global Data Jun2015'!B26</f>
        <v>16727.1255037427</v>
      </c>
      <c r="S24" s="8">
        <v>16689370</v>
      </c>
      <c r="T24" s="8">
        <f t="shared" si="9"/>
        <v>37755.503742700443</v>
      </c>
      <c r="U24" s="8">
        <f t="shared" si="10"/>
        <v>-55114</v>
      </c>
      <c r="V24" s="8"/>
    </row>
    <row r="25" spans="1:22" x14ac:dyDescent="0.3">
      <c r="A25" s="3">
        <v>37622</v>
      </c>
      <c r="B25" s="11">
        <f t="shared" si="0"/>
        <v>17060846.5355873</v>
      </c>
      <c r="C25" s="8">
        <v>16979706</v>
      </c>
      <c r="D25" s="8">
        <f t="shared" si="4"/>
        <v>16979706</v>
      </c>
      <c r="E25" s="7"/>
      <c r="F25" s="8">
        <f t="shared" si="1"/>
        <v>81140.535587299615</v>
      </c>
      <c r="G25" s="9">
        <f t="shared" si="2"/>
        <v>4.7786772979048209E-3</v>
      </c>
      <c r="H25" s="9"/>
      <c r="I25" s="8">
        <f t="shared" si="5"/>
        <v>333721.03184459917</v>
      </c>
      <c r="J25" s="8">
        <f t="shared" si="6"/>
        <v>345450</v>
      </c>
      <c r="K25" s="8">
        <f t="shared" si="8"/>
        <v>345450</v>
      </c>
      <c r="M25" s="7">
        <f t="shared" si="3"/>
        <v>1.9950889456166854E-2</v>
      </c>
      <c r="N25" s="7">
        <f t="shared" si="7"/>
        <v>2.0767385087737011E-2</v>
      </c>
      <c r="O25" s="7"/>
      <c r="P25" s="4">
        <f>+'Complete Global Data Jun2015'!B27</f>
        <v>17060.846535587301</v>
      </c>
      <c r="S25" s="8">
        <v>17004085</v>
      </c>
      <c r="T25" s="8">
        <f t="shared" si="9"/>
        <v>56761.535587299615</v>
      </c>
      <c r="U25" s="8">
        <f t="shared" si="10"/>
        <v>-24379</v>
      </c>
      <c r="V25" s="8"/>
    </row>
    <row r="26" spans="1:22" x14ac:dyDescent="0.3">
      <c r="A26" s="3">
        <v>37987</v>
      </c>
      <c r="B26" s="11">
        <f t="shared" si="0"/>
        <v>17468830.748769499</v>
      </c>
      <c r="C26" s="8">
        <v>17374824</v>
      </c>
      <c r="D26" s="8">
        <f t="shared" si="4"/>
        <v>17374824</v>
      </c>
      <c r="E26" s="7"/>
      <c r="F26" s="8">
        <f t="shared" si="1"/>
        <v>94006.748769499362</v>
      </c>
      <c r="G26" s="9">
        <f t="shared" si="2"/>
        <v>5.4105151666283824E-3</v>
      </c>
      <c r="H26" s="9"/>
      <c r="I26" s="8">
        <f t="shared" si="5"/>
        <v>407984.21318219975</v>
      </c>
      <c r="J26" s="8">
        <f t="shared" si="6"/>
        <v>395118</v>
      </c>
      <c r="K26" s="8">
        <f t="shared" si="8"/>
        <v>395118</v>
      </c>
      <c r="M26" s="7">
        <f t="shared" si="3"/>
        <v>2.3913480045153923E-2</v>
      </c>
      <c r="N26" s="7">
        <f t="shared" si="7"/>
        <v>2.3270014215793777E-2</v>
      </c>
      <c r="O26" s="7"/>
      <c r="P26" s="4">
        <f>+'Complete Global Data Jun2015'!B28</f>
        <v>17468.830748769498</v>
      </c>
      <c r="R26" s="14"/>
      <c r="S26" s="8">
        <v>17415318</v>
      </c>
      <c r="T26" s="8">
        <f t="shared" si="9"/>
        <v>53512.748769499362</v>
      </c>
      <c r="U26" s="8">
        <f t="shared" si="10"/>
        <v>-40494</v>
      </c>
      <c r="V26" s="8"/>
    </row>
    <row r="27" spans="1:22" x14ac:dyDescent="0.3">
      <c r="A27" s="3">
        <v>38353</v>
      </c>
      <c r="B27" s="11">
        <f t="shared" si="0"/>
        <v>17875733.377551101</v>
      </c>
      <c r="C27" s="8">
        <v>17778156</v>
      </c>
      <c r="D27" s="8">
        <f t="shared" si="4"/>
        <v>17778156</v>
      </c>
      <c r="E27" s="7"/>
      <c r="F27" s="8">
        <f t="shared" si="1"/>
        <v>97577.377551101148</v>
      </c>
      <c r="G27" s="9">
        <f t="shared" si="2"/>
        <v>5.4886107170564191E-3</v>
      </c>
      <c r="H27" s="9"/>
      <c r="I27" s="8">
        <f t="shared" si="5"/>
        <v>406902.62878160179</v>
      </c>
      <c r="J27" s="8">
        <f t="shared" si="6"/>
        <v>403332</v>
      </c>
      <c r="K27" s="8">
        <f t="shared" si="8"/>
        <v>403332</v>
      </c>
      <c r="M27" s="7">
        <f t="shared" si="3"/>
        <v>2.3293066069133728E-2</v>
      </c>
      <c r="N27" s="7">
        <f t="shared" si="7"/>
        <v>2.3213587659938417E-2</v>
      </c>
      <c r="O27" s="7"/>
      <c r="P27" s="4">
        <f>+'Complete Global Data Jun2015'!B29</f>
        <v>17875.7333775511</v>
      </c>
      <c r="R27" s="14" t="s">
        <v>34</v>
      </c>
      <c r="S27" s="8">
        <v>17509827</v>
      </c>
      <c r="T27" s="8">
        <f t="shared" si="9"/>
        <v>365906.37755110115</v>
      </c>
      <c r="U27" s="8">
        <f t="shared" si="10"/>
        <v>268329</v>
      </c>
      <c r="V27" s="8"/>
    </row>
    <row r="28" spans="1:22" x14ac:dyDescent="0.3">
      <c r="A28" s="3">
        <v>38718</v>
      </c>
      <c r="B28" s="11">
        <f t="shared" si="0"/>
        <v>18184081.8580704</v>
      </c>
      <c r="C28" s="8">
        <v>18154475</v>
      </c>
      <c r="D28" s="8">
        <f t="shared" si="4"/>
        <v>18154475</v>
      </c>
      <c r="E28" s="7"/>
      <c r="F28" s="8">
        <f t="shared" si="1"/>
        <v>29606.858070399612</v>
      </c>
      <c r="G28" s="9">
        <f t="shared" si="2"/>
        <v>1.6308297579743503E-3</v>
      </c>
      <c r="H28" s="9"/>
      <c r="I28" s="8">
        <f t="shared" si="5"/>
        <v>308348.48051929846</v>
      </c>
      <c r="J28" s="8">
        <f t="shared" si="6"/>
        <v>376319</v>
      </c>
      <c r="K28" s="8">
        <f t="shared" si="8"/>
        <v>376319</v>
      </c>
      <c r="M28" s="7">
        <f t="shared" si="3"/>
        <v>1.7249556927635412E-2</v>
      </c>
      <c r="N28" s="7">
        <f t="shared" si="7"/>
        <v>2.1167493411577754E-2</v>
      </c>
      <c r="O28" s="7"/>
      <c r="P28" s="4">
        <f>+'Complete Global Data Jun2015'!B30</f>
        <v>18184.0818580704</v>
      </c>
      <c r="S28" s="8">
        <v>18166990</v>
      </c>
      <c r="T28" s="8">
        <f t="shared" si="9"/>
        <v>17091.858070399612</v>
      </c>
      <c r="U28" s="8">
        <f t="shared" si="10"/>
        <v>-12515</v>
      </c>
      <c r="V28" s="8"/>
    </row>
    <row r="29" spans="1:22" x14ac:dyDescent="0.3">
      <c r="A29" s="3">
        <v>39083</v>
      </c>
      <c r="B29" s="11">
        <f t="shared" si="0"/>
        <v>18385060.896307603</v>
      </c>
      <c r="C29" s="8">
        <v>18446768</v>
      </c>
      <c r="D29" s="8">
        <f t="shared" si="4"/>
        <v>18446768</v>
      </c>
      <c r="E29" s="7"/>
      <c r="F29" s="8">
        <f t="shared" si="1"/>
        <v>-61707.103692397475</v>
      </c>
      <c r="G29" s="9">
        <f t="shared" si="2"/>
        <v>-3.3451444552453635E-3</v>
      </c>
      <c r="H29" s="9"/>
      <c r="I29" s="8">
        <f t="shared" si="5"/>
        <v>200979.03823720291</v>
      </c>
      <c r="J29" s="8">
        <f t="shared" si="6"/>
        <v>292293</v>
      </c>
      <c r="K29" s="8">
        <f t="shared" si="8"/>
        <v>292293</v>
      </c>
      <c r="M29" s="7">
        <f t="shared" si="3"/>
        <v>1.1052471046153256E-2</v>
      </c>
      <c r="N29" s="7">
        <f t="shared" si="7"/>
        <v>1.6100327880591347E-2</v>
      </c>
      <c r="O29" s="7"/>
      <c r="P29" s="4">
        <f>+'Complete Global Data Jun2015'!B31</f>
        <v>18385.060896307601</v>
      </c>
      <c r="S29" s="8">
        <v>18367842</v>
      </c>
      <c r="T29" s="8">
        <f t="shared" si="9"/>
        <v>17218.896307602525</v>
      </c>
      <c r="U29" s="8">
        <f t="shared" si="10"/>
        <v>78926</v>
      </c>
      <c r="V29" s="8"/>
    </row>
    <row r="30" spans="1:22" x14ac:dyDescent="0.3">
      <c r="A30" s="3">
        <v>39448</v>
      </c>
      <c r="B30" s="11">
        <f t="shared" si="0"/>
        <v>18540761.091040101</v>
      </c>
      <c r="C30" s="8">
        <v>18613905</v>
      </c>
      <c r="D30" s="8">
        <f t="shared" si="4"/>
        <v>18613905</v>
      </c>
      <c r="E30" s="7"/>
      <c r="F30" s="8">
        <f t="shared" si="1"/>
        <v>-73143.908959899098</v>
      </c>
      <c r="G30" s="9">
        <f t="shared" si="2"/>
        <v>-3.9295305826423377E-3</v>
      </c>
      <c r="H30" s="9"/>
      <c r="I30" s="8">
        <f t="shared" si="5"/>
        <v>155700.19473249838</v>
      </c>
      <c r="J30" s="8">
        <f t="shared" si="6"/>
        <v>167137</v>
      </c>
      <c r="K30" s="8">
        <f t="shared" si="8"/>
        <v>167137</v>
      </c>
      <c r="M30" s="7">
        <f t="shared" si="3"/>
        <v>8.4688430248152091E-3</v>
      </c>
      <c r="N30" s="7">
        <f t="shared" si="7"/>
        <v>9.0605031732386987E-3</v>
      </c>
      <c r="O30" s="7"/>
      <c r="P30" s="4">
        <f>+'Complete Global Data Jun2015'!B32</f>
        <v>18540.761091040102</v>
      </c>
      <c r="S30" s="8">
        <v>18527305</v>
      </c>
      <c r="T30" s="8">
        <f t="shared" si="9"/>
        <v>13456.091040100902</v>
      </c>
      <c r="U30" s="8">
        <f t="shared" si="10"/>
        <v>86600</v>
      </c>
      <c r="V30" s="8"/>
    </row>
    <row r="31" spans="1:22" x14ac:dyDescent="0.3">
      <c r="A31" s="3">
        <v>39814</v>
      </c>
      <c r="B31" s="11">
        <f t="shared" si="0"/>
        <v>18682785.244938098</v>
      </c>
      <c r="C31" s="8">
        <v>18687425</v>
      </c>
      <c r="D31" s="8">
        <f t="shared" si="4"/>
        <v>18687425</v>
      </c>
      <c r="E31" s="7"/>
      <c r="F31" s="8">
        <f t="shared" si="1"/>
        <v>-4639.7550619021058</v>
      </c>
      <c r="G31" s="9">
        <f t="shared" si="2"/>
        <v>-2.4828220377615118E-4</v>
      </c>
      <c r="H31" s="9"/>
      <c r="I31" s="8">
        <f t="shared" si="5"/>
        <v>142024.15389799699</v>
      </c>
      <c r="J31" s="8">
        <f t="shared" si="6"/>
        <v>73520</v>
      </c>
      <c r="K31" s="8">
        <f t="shared" si="8"/>
        <v>73520</v>
      </c>
      <c r="M31" s="7">
        <f t="shared" si="3"/>
        <v>7.6601037681582884E-3</v>
      </c>
      <c r="N31" s="7">
        <f t="shared" si="7"/>
        <v>3.9497354262847395E-3</v>
      </c>
      <c r="O31" s="7"/>
      <c r="P31" s="4">
        <f>+'Complete Global Data Jun2015'!B33</f>
        <v>18682.785244938099</v>
      </c>
      <c r="R31" s="14"/>
      <c r="S31" s="8">
        <v>18652644</v>
      </c>
      <c r="T31" s="8">
        <f t="shared" si="9"/>
        <v>30141.244938097894</v>
      </c>
      <c r="U31" s="8">
        <f t="shared" si="10"/>
        <v>34781</v>
      </c>
      <c r="V31" s="8"/>
    </row>
    <row r="32" spans="1:22" x14ac:dyDescent="0.3">
      <c r="A32" s="3">
        <v>40179</v>
      </c>
      <c r="B32" s="11">
        <f t="shared" si="0"/>
        <v>18888260.75</v>
      </c>
      <c r="C32" s="8">
        <v>18801332</v>
      </c>
      <c r="D32" s="8">
        <f t="shared" si="4"/>
        <v>18801332</v>
      </c>
      <c r="E32" s="7"/>
      <c r="F32" s="8">
        <f t="shared" si="1"/>
        <v>86928.75</v>
      </c>
      <c r="G32" s="9">
        <f t="shared" si="2"/>
        <v>4.6235420979747754E-3</v>
      </c>
      <c r="H32" s="9"/>
      <c r="I32" s="8">
        <f t="shared" si="5"/>
        <v>205475.50506190211</v>
      </c>
      <c r="J32" s="8">
        <f t="shared" si="6"/>
        <v>113907</v>
      </c>
      <c r="K32" s="8">
        <f t="shared" si="8"/>
        <v>113907</v>
      </c>
      <c r="M32" s="7">
        <f t="shared" si="3"/>
        <v>1.0998119518478733E-2</v>
      </c>
      <c r="N32" s="7">
        <f t="shared" si="7"/>
        <v>6.0953823226046477E-3</v>
      </c>
      <c r="O32" s="7"/>
      <c r="P32" s="4">
        <f>+'Complete Global Data Jun2015'!B34</f>
        <v>18888.260750000001</v>
      </c>
      <c r="R32" s="14" t="s">
        <v>35</v>
      </c>
      <c r="S32" s="8">
        <v>18849890</v>
      </c>
      <c r="T32" s="8">
        <f t="shared" si="9"/>
        <v>38370.75</v>
      </c>
      <c r="U32" s="8">
        <f t="shared" si="10"/>
        <v>-48558</v>
      </c>
      <c r="V32" s="8"/>
    </row>
    <row r="33" spans="1:22" x14ac:dyDescent="0.3">
      <c r="A33" s="3">
        <v>40544</v>
      </c>
      <c r="B33" s="11">
        <f t="shared" si="0"/>
        <v>19138125.526659403</v>
      </c>
      <c r="C33" s="8">
        <v>18905070</v>
      </c>
      <c r="D33" s="23">
        <f>(C33+B33)/2</f>
        <v>19021597.7633297</v>
      </c>
      <c r="E33" s="7"/>
      <c r="F33" s="8">
        <f>+B33-C33</f>
        <v>233055.526659403</v>
      </c>
      <c r="G33" s="9">
        <f>B33/C33-1</f>
        <v>1.2327673299247444E-2</v>
      </c>
      <c r="H33" s="9"/>
      <c r="I33" s="8">
        <f>+B33-B32</f>
        <v>249864.776659403</v>
      </c>
      <c r="J33" s="8">
        <f t="shared" si="6"/>
        <v>103738</v>
      </c>
      <c r="K33" s="8">
        <f>+D33-D32</f>
        <v>220265.76332969964</v>
      </c>
      <c r="M33" s="7">
        <f t="shared" si="3"/>
        <v>1.3228575143394483E-2</v>
      </c>
      <c r="N33" s="7">
        <f t="shared" si="7"/>
        <v>5.5175877964390718E-3</v>
      </c>
      <c r="O33" s="7"/>
      <c r="P33" s="4">
        <f>+'Complete Global Data Jun2015'!B35</f>
        <v>19138.125526659402</v>
      </c>
      <c r="S33" s="8">
        <v>19105533</v>
      </c>
      <c r="T33" s="8">
        <f t="shared" si="9"/>
        <v>32592.526659402996</v>
      </c>
      <c r="U33" s="8">
        <f t="shared" si="10"/>
        <v>-200463</v>
      </c>
      <c r="V33" s="8"/>
    </row>
    <row r="34" spans="1:22" x14ac:dyDescent="0.3">
      <c r="A34" s="3">
        <v>40909</v>
      </c>
      <c r="B34" s="11">
        <f t="shared" si="0"/>
        <v>19385501.633453403</v>
      </c>
      <c r="C34" s="8">
        <v>19074434</v>
      </c>
      <c r="D34" s="23">
        <f t="shared" ref="D34:D36" si="11">(C34+B34)/2</f>
        <v>19229967.816726699</v>
      </c>
      <c r="E34" s="7"/>
      <c r="F34" s="8">
        <f>+B34-C34</f>
        <v>311067.63345340267</v>
      </c>
      <c r="G34" s="9">
        <f t="shared" si="2"/>
        <v>1.6308092468348079E-2</v>
      </c>
      <c r="H34" s="9"/>
      <c r="I34" s="8">
        <f>+B34-B33</f>
        <v>247376.10679399967</v>
      </c>
      <c r="J34" s="8">
        <f>+C34-C33</f>
        <v>169364</v>
      </c>
      <c r="K34" s="8">
        <f>+D34-D33</f>
        <v>208370.05339699984</v>
      </c>
      <c r="M34" s="7">
        <f t="shared" si="3"/>
        <v>1.2925827372665344E-2</v>
      </c>
      <c r="N34" s="7">
        <f t="shared" si="7"/>
        <v>8.9586550063025516E-3</v>
      </c>
      <c r="O34" s="7"/>
      <c r="P34" s="4">
        <f>+'Complete Global Data Jun2015'!B36</f>
        <v>19385.501633453401</v>
      </c>
      <c r="S34" s="8">
        <v>19352021</v>
      </c>
      <c r="T34" s="8">
        <f t="shared" si="9"/>
        <v>33480.633453402668</v>
      </c>
      <c r="U34" s="8">
        <f t="shared" si="10"/>
        <v>-277587</v>
      </c>
      <c r="V34" s="8"/>
    </row>
    <row r="35" spans="1:22" x14ac:dyDescent="0.3">
      <c r="A35" s="3">
        <v>41275</v>
      </c>
      <c r="B35" s="11">
        <f t="shared" si="0"/>
        <v>19639620.0559421</v>
      </c>
      <c r="C35" s="8">
        <v>19259543</v>
      </c>
      <c r="D35" s="23">
        <f t="shared" si="11"/>
        <v>19449581.527971052</v>
      </c>
      <c r="E35" s="7"/>
      <c r="F35" s="8">
        <f>+B35-C35</f>
        <v>380077.05594209954</v>
      </c>
      <c r="G35" s="9">
        <f t="shared" si="2"/>
        <v>1.9734479470364441E-2</v>
      </c>
      <c r="H35" s="9"/>
      <c r="I35" s="8">
        <f t="shared" si="5"/>
        <v>254118.42248869687</v>
      </c>
      <c r="J35" s="8">
        <f>+C35-C34</f>
        <v>185109</v>
      </c>
      <c r="K35" s="8">
        <f t="shared" si="8"/>
        <v>219613.71124435216</v>
      </c>
      <c r="M35" s="7">
        <f t="shared" si="3"/>
        <v>1.31086843814332E-2</v>
      </c>
      <c r="N35" s="7">
        <f t="shared" si="7"/>
        <v>9.7045605652046341E-3</v>
      </c>
      <c r="O35" s="7"/>
      <c r="P35" s="4">
        <f>+'Complete Global Data Jun2015'!B37</f>
        <v>19639.620055942101</v>
      </c>
      <c r="S35" s="8">
        <v>19594467</v>
      </c>
      <c r="T35" s="8">
        <f t="shared" si="9"/>
        <v>45153.055942099541</v>
      </c>
      <c r="U35" s="8">
        <f t="shared" si="10"/>
        <v>-334924</v>
      </c>
      <c r="V35" s="8"/>
    </row>
    <row r="36" spans="1:22" x14ac:dyDescent="0.3">
      <c r="A36" s="3">
        <v>41640</v>
      </c>
      <c r="B36" s="11">
        <f t="shared" si="0"/>
        <v>19929392.635744702</v>
      </c>
      <c r="C36" s="19">
        <v>19507369</v>
      </c>
      <c r="D36" s="23">
        <f t="shared" si="11"/>
        <v>19718380.817872353</v>
      </c>
      <c r="E36" s="7"/>
      <c r="F36" s="8">
        <f>+B36-C36</f>
        <v>422023.63574470207</v>
      </c>
      <c r="G36" s="9">
        <f t="shared" si="2"/>
        <v>2.1634062273836241E-2</v>
      </c>
      <c r="H36" s="9"/>
      <c r="I36" s="8">
        <f>+B36-B35</f>
        <v>289772.57980260253</v>
      </c>
      <c r="J36" s="8">
        <f t="shared" si="6"/>
        <v>247826</v>
      </c>
      <c r="K36" s="8">
        <f t="shared" si="8"/>
        <v>268799.28990130126</v>
      </c>
      <c r="M36" s="7">
        <f t="shared" si="3"/>
        <v>1.4754490106081652E-2</v>
      </c>
      <c r="N36" s="7">
        <f t="shared" si="7"/>
        <v>1.2867698885690171E-2</v>
      </c>
      <c r="O36" s="7"/>
      <c r="P36" s="4">
        <f>+'Complete Global Data Jun2015'!B38</f>
        <v>19929.392635744702</v>
      </c>
      <c r="R36" s="14"/>
      <c r="V36" s="22"/>
    </row>
    <row r="37" spans="1:22" x14ac:dyDescent="0.3">
      <c r="A37" s="3">
        <v>42005</v>
      </c>
      <c r="B37" s="12">
        <f t="shared" si="0"/>
        <v>20220997.203213099</v>
      </c>
      <c r="C37" s="8">
        <v>19769010</v>
      </c>
      <c r="D37" s="8">
        <f>+B37</f>
        <v>20220997.203213099</v>
      </c>
      <c r="E37" s="7"/>
      <c r="F37" s="8">
        <f t="shared" si="1"/>
        <v>451987.20321309939</v>
      </c>
      <c r="G37" s="9">
        <f t="shared" si="2"/>
        <v>2.2863421244316173E-2</v>
      </c>
      <c r="H37" s="9"/>
      <c r="I37" s="8">
        <f t="shared" si="5"/>
        <v>291604.56746839732</v>
      </c>
      <c r="J37" s="8">
        <f t="shared" si="6"/>
        <v>261641</v>
      </c>
      <c r="K37" s="8">
        <f t="shared" si="8"/>
        <v>502616.38534074649</v>
      </c>
      <c r="M37" s="7">
        <f t="shared" si="3"/>
        <v>1.4631884312690246E-2</v>
      </c>
      <c r="N37" s="7">
        <f t="shared" si="7"/>
        <v>1.3412418660865955E-2</v>
      </c>
      <c r="O37" s="7"/>
      <c r="P37" s="5">
        <f>+'Complete Global Data Jun2015'!B39</f>
        <v>20220.997203213101</v>
      </c>
      <c r="R37" s="14"/>
      <c r="S37" s="8"/>
      <c r="T37" s="8"/>
      <c r="U37" s="8"/>
      <c r="V37" s="8"/>
    </row>
    <row r="38" spans="1:22" x14ac:dyDescent="0.3">
      <c r="A38" s="3">
        <v>42370</v>
      </c>
      <c r="B38" s="12">
        <f t="shared" si="0"/>
        <v>20509577.018241301</v>
      </c>
      <c r="C38" s="8">
        <v>20051547</v>
      </c>
      <c r="D38" s="8">
        <f t="shared" ref="D38:D52" si="12">+B38</f>
        <v>20509577.018241301</v>
      </c>
      <c r="E38" s="7"/>
      <c r="F38" s="8">
        <f t="shared" si="1"/>
        <v>458030.01824130118</v>
      </c>
      <c r="G38" s="9">
        <f t="shared" si="2"/>
        <v>2.2842627466165055E-2</v>
      </c>
      <c r="H38" s="9"/>
      <c r="I38" s="8">
        <f t="shared" si="5"/>
        <v>288579.81502820179</v>
      </c>
      <c r="J38" s="8">
        <f t="shared" si="6"/>
        <v>282537</v>
      </c>
      <c r="K38" s="8">
        <f t="shared" si="8"/>
        <v>288579.81502820179</v>
      </c>
      <c r="M38" s="7">
        <f t="shared" si="3"/>
        <v>1.4271294938033252E-2</v>
      </c>
      <c r="N38" s="7">
        <f t="shared" si="7"/>
        <v>1.4291914466126432E-2</v>
      </c>
      <c r="O38" s="7"/>
      <c r="P38" s="5">
        <f>+'Complete Global Data Jun2015'!B40</f>
        <v>20509.5770182413</v>
      </c>
    </row>
    <row r="39" spans="1:22" x14ac:dyDescent="0.3">
      <c r="A39" s="3">
        <v>42736</v>
      </c>
      <c r="B39" s="12">
        <f t="shared" si="0"/>
        <v>20801743.420607302</v>
      </c>
      <c r="C39" s="8">
        <v>20338444</v>
      </c>
      <c r="D39" s="8">
        <f t="shared" si="12"/>
        <v>20801743.420607302</v>
      </c>
      <c r="E39" s="7"/>
      <c r="F39" s="8">
        <f t="shared" si="1"/>
        <v>463299.42060730234</v>
      </c>
      <c r="G39" s="9">
        <f t="shared" si="2"/>
        <v>2.2779491912326311E-2</v>
      </c>
      <c r="H39" s="9"/>
      <c r="I39" s="8">
        <f t="shared" si="5"/>
        <v>292166.40236600116</v>
      </c>
      <c r="J39" s="8">
        <f t="shared" si="6"/>
        <v>286897</v>
      </c>
      <c r="K39" s="8">
        <f t="shared" si="8"/>
        <v>292166.40236600116</v>
      </c>
      <c r="M39" s="7">
        <f t="shared" si="3"/>
        <v>1.4245364597531562E-2</v>
      </c>
      <c r="N39" s="7">
        <f t="shared" si="7"/>
        <v>1.4307973344899416E-2</v>
      </c>
      <c r="O39" s="7"/>
      <c r="P39" s="5">
        <f>+'Complete Global Data Jun2015'!B41</f>
        <v>20801.743420607301</v>
      </c>
    </row>
    <row r="40" spans="1:22" x14ac:dyDescent="0.3">
      <c r="A40" s="3">
        <v>43101</v>
      </c>
      <c r="B40" s="12">
        <f t="shared" si="0"/>
        <v>21097166.2787138</v>
      </c>
      <c r="C40" s="8">
        <v>20622557</v>
      </c>
      <c r="D40" s="8">
        <f t="shared" si="12"/>
        <v>21097166.2787138</v>
      </c>
      <c r="E40" s="7"/>
      <c r="F40" s="8">
        <f t="shared" si="1"/>
        <v>474609.27871380001</v>
      </c>
      <c r="G40" s="9">
        <f t="shared" si="2"/>
        <v>2.3014084951434421E-2</v>
      </c>
      <c r="H40" s="9"/>
      <c r="I40" s="8">
        <f t="shared" si="5"/>
        <v>295422.85810649768</v>
      </c>
      <c r="J40" s="8">
        <f t="shared" si="6"/>
        <v>284113</v>
      </c>
      <c r="K40" s="8">
        <f t="shared" si="8"/>
        <v>295422.85810649768</v>
      </c>
      <c r="M40" s="7">
        <f t="shared" si="3"/>
        <v>1.4201831650987318E-2</v>
      </c>
      <c r="N40" s="7">
        <f t="shared" si="7"/>
        <v>1.3969259398604938E-2</v>
      </c>
      <c r="O40" s="7"/>
      <c r="P40" s="5">
        <f>+'Complete Global Data Jun2015'!B42</f>
        <v>21097.166278713801</v>
      </c>
    </row>
    <row r="41" spans="1:22" x14ac:dyDescent="0.3">
      <c r="A41" s="3">
        <v>43466</v>
      </c>
      <c r="B41" s="12">
        <f t="shared" si="0"/>
        <v>21391948.767460901</v>
      </c>
      <c r="C41" s="8">
        <v>20906670</v>
      </c>
      <c r="D41" s="8">
        <f t="shared" si="12"/>
        <v>21391948.767460901</v>
      </c>
      <c r="E41" s="7"/>
      <c r="F41" s="8">
        <f t="shared" si="1"/>
        <v>485278.76746090129</v>
      </c>
      <c r="G41" s="9">
        <f t="shared" si="2"/>
        <v>2.3211672038679687E-2</v>
      </c>
      <c r="H41" s="9"/>
      <c r="I41" s="8">
        <f t="shared" si="5"/>
        <v>294782.48874710128</v>
      </c>
      <c r="J41" s="8">
        <f t="shared" si="6"/>
        <v>284113</v>
      </c>
      <c r="K41" s="8">
        <f t="shared" si="8"/>
        <v>294782.48874710128</v>
      </c>
      <c r="M41" s="7">
        <f t="shared" si="3"/>
        <v>1.3972610579674249E-2</v>
      </c>
      <c r="N41" s="7">
        <f t="shared" si="7"/>
        <v>1.3776807599561902E-2</v>
      </c>
      <c r="O41" s="7"/>
      <c r="P41" s="5">
        <f>+'Complete Global Data Jun2015'!B43</f>
        <v>21391.948767460901</v>
      </c>
      <c r="R41" s="14"/>
    </row>
    <row r="42" spans="1:22" x14ac:dyDescent="0.3">
      <c r="A42" s="3">
        <v>43831</v>
      </c>
      <c r="B42" s="12">
        <f t="shared" si="0"/>
        <v>21685773.5906648</v>
      </c>
      <c r="C42" s="8">
        <v>21185476</v>
      </c>
      <c r="D42" s="8">
        <f t="shared" si="12"/>
        <v>21685773.5906648</v>
      </c>
      <c r="E42" s="7"/>
      <c r="F42" s="8">
        <f t="shared" si="1"/>
        <v>500297.59066480026</v>
      </c>
      <c r="G42" s="9">
        <f t="shared" si="2"/>
        <v>2.3615121541984641E-2</v>
      </c>
      <c r="H42" s="9"/>
      <c r="I42" s="8">
        <f t="shared" si="5"/>
        <v>293824.82320389897</v>
      </c>
      <c r="J42" s="8">
        <f t="shared" si="6"/>
        <v>278806</v>
      </c>
      <c r="K42" s="8">
        <f t="shared" si="8"/>
        <v>293824.82320389897</v>
      </c>
      <c r="M42" s="7">
        <f t="shared" si="3"/>
        <v>1.3735299499727294E-2</v>
      </c>
      <c r="N42" s="7">
        <f t="shared" si="7"/>
        <v>1.3335744047234588E-2</v>
      </c>
      <c r="O42" s="7"/>
      <c r="P42" s="5">
        <f>+'Complete Global Data Jun2015'!B44</f>
        <v>21685.773590664801</v>
      </c>
      <c r="R42" s="14"/>
      <c r="S42" s="8"/>
      <c r="T42" s="8"/>
      <c r="U42" s="8"/>
    </row>
    <row r="43" spans="1:22" x14ac:dyDescent="0.3">
      <c r="A43" s="3">
        <v>44197</v>
      </c>
      <c r="B43" s="12">
        <f t="shared" si="0"/>
        <v>21979644.702117998</v>
      </c>
      <c r="C43" s="8">
        <v>21460260.089339621</v>
      </c>
      <c r="D43" s="8">
        <f t="shared" si="12"/>
        <v>21979644.702117998</v>
      </c>
      <c r="E43" s="7"/>
      <c r="F43" s="8">
        <f t="shared" si="1"/>
        <v>519384.61277837679</v>
      </c>
      <c r="G43" s="9">
        <f t="shared" si="2"/>
        <v>2.4202158343662461E-2</v>
      </c>
      <c r="H43" s="9"/>
      <c r="I43" s="8">
        <f t="shared" si="5"/>
        <v>293871.1114531979</v>
      </c>
      <c r="J43" s="8">
        <f t="shared" si="6"/>
        <v>274784.08933962137</v>
      </c>
      <c r="K43" s="8">
        <f t="shared" si="8"/>
        <v>293871.1114531979</v>
      </c>
      <c r="M43" s="7">
        <f t="shared" si="3"/>
        <v>1.3551331716370241E-2</v>
      </c>
      <c r="N43" s="7">
        <f t="shared" si="7"/>
        <v>1.2970399595440885E-2</v>
      </c>
      <c r="O43" s="7"/>
      <c r="P43" s="5">
        <f>+'Complete Global Data Jun2015'!B45</f>
        <v>21979.644702117999</v>
      </c>
    </row>
    <row r="44" spans="1:22" x14ac:dyDescent="0.3">
      <c r="A44" s="3">
        <v>44562</v>
      </c>
      <c r="B44" s="12">
        <f t="shared" si="0"/>
        <v>22275004.462918099</v>
      </c>
      <c r="C44" s="8">
        <v>21731097.147089183</v>
      </c>
      <c r="D44" s="8">
        <f t="shared" si="12"/>
        <v>22275004.462918099</v>
      </c>
      <c r="E44" s="7"/>
      <c r="F44" s="8">
        <f t="shared" si="1"/>
        <v>543907.31582891569</v>
      </c>
      <c r="G44" s="9">
        <f t="shared" si="2"/>
        <v>2.5028985520032521E-2</v>
      </c>
      <c r="H44" s="9"/>
      <c r="I44" s="8">
        <f t="shared" si="5"/>
        <v>295359.76080010086</v>
      </c>
      <c r="J44" s="8">
        <f t="shared" si="6"/>
        <v>270837.05774956197</v>
      </c>
      <c r="K44" s="8">
        <f t="shared" si="8"/>
        <v>295359.76080010086</v>
      </c>
      <c r="M44" s="7">
        <f t="shared" si="3"/>
        <v>1.3437876944918825E-2</v>
      </c>
      <c r="N44" s="7">
        <f t="shared" si="7"/>
        <v>1.2620399595441034E-2</v>
      </c>
      <c r="O44" s="7"/>
      <c r="P44" s="5">
        <f>+'Complete Global Data Jun2015'!B46</f>
        <v>22275.004462918099</v>
      </c>
    </row>
    <row r="45" spans="1:22" x14ac:dyDescent="0.3">
      <c r="A45" s="3">
        <v>44927</v>
      </c>
      <c r="B45" s="12">
        <f t="shared" si="0"/>
        <v>22571875.916455001</v>
      </c>
      <c r="C45" s="8">
        <v>21998832.947588667</v>
      </c>
      <c r="D45" s="8">
        <f t="shared" si="12"/>
        <v>22571875.916455001</v>
      </c>
      <c r="E45" s="7"/>
      <c r="F45" s="8">
        <f t="shared" si="1"/>
        <v>573042.96886633337</v>
      </c>
      <c r="G45" s="9">
        <f t="shared" si="2"/>
        <v>2.6048789507679082E-2</v>
      </c>
      <c r="H45" s="9"/>
      <c r="I45" s="8">
        <f t="shared" si="5"/>
        <v>296871.45353690162</v>
      </c>
      <c r="J45" s="8">
        <f t="shared" si="6"/>
        <v>267735.80049948394</v>
      </c>
      <c r="K45" s="8">
        <f t="shared" si="8"/>
        <v>296871.45353690162</v>
      </c>
      <c r="M45" s="7">
        <f t="shared" si="3"/>
        <v>1.3327559778096187E-2</v>
      </c>
      <c r="N45" s="7">
        <f t="shared" si="7"/>
        <v>1.2320399595440845E-2</v>
      </c>
      <c r="O45" s="7"/>
      <c r="P45" s="5">
        <f>+'Complete Global Data Jun2015'!B47</f>
        <v>22571.875916454999</v>
      </c>
    </row>
    <row r="46" spans="1:22" x14ac:dyDescent="0.3">
      <c r="A46" s="3">
        <v>45292</v>
      </c>
      <c r="B46" s="12">
        <f t="shared" si="0"/>
        <v>22870141.151020203</v>
      </c>
      <c r="C46" s="8">
        <v>22264367.651899416</v>
      </c>
      <c r="D46" s="8">
        <f t="shared" si="12"/>
        <v>22870141.151020203</v>
      </c>
      <c r="E46" s="7"/>
      <c r="F46" s="8">
        <f t="shared" si="1"/>
        <v>605773.49912078679</v>
      </c>
      <c r="G46" s="9">
        <f t="shared" si="2"/>
        <v>2.7208205891673165E-2</v>
      </c>
      <c r="H46" s="9"/>
      <c r="I46" s="8">
        <f t="shared" si="5"/>
        <v>298265.23456520215</v>
      </c>
      <c r="J46" s="8">
        <f t="shared" si="6"/>
        <v>265534.70431074873</v>
      </c>
      <c r="K46" s="8">
        <f t="shared" si="8"/>
        <v>298265.23456520215</v>
      </c>
      <c r="M46" s="7">
        <f t="shared" si="3"/>
        <v>1.3214020654249925E-2</v>
      </c>
      <c r="N46" s="7">
        <f t="shared" si="7"/>
        <v>1.2070399595440984E-2</v>
      </c>
      <c r="O46" s="7"/>
      <c r="P46" s="5">
        <f>+'Complete Global Data Jun2015'!B48</f>
        <v>22870.141151020202</v>
      </c>
      <c r="R46" s="14"/>
    </row>
    <row r="47" spans="1:22" x14ac:dyDescent="0.3">
      <c r="A47" s="3">
        <v>45658</v>
      </c>
      <c r="B47" s="12">
        <f t="shared" si="0"/>
        <v>23169697.5723598</v>
      </c>
      <c r="C47" s="8">
        <v>22528663</v>
      </c>
      <c r="D47" s="8">
        <f t="shared" si="12"/>
        <v>23169697.5723598</v>
      </c>
      <c r="E47" s="7"/>
      <c r="F47" s="8">
        <f t="shared" si="1"/>
        <v>641034.57235980034</v>
      </c>
      <c r="G47" s="9">
        <f t="shared" si="2"/>
        <v>2.8454177345535347E-2</v>
      </c>
      <c r="H47" s="9"/>
      <c r="I47" s="8">
        <f t="shared" si="5"/>
        <v>299556.42133959755</v>
      </c>
      <c r="J47" s="8">
        <f t="shared" si="6"/>
        <v>264295.348100584</v>
      </c>
      <c r="K47" s="8">
        <f t="shared" si="8"/>
        <v>299556.42133959755</v>
      </c>
      <c r="M47" s="7">
        <f t="shared" si="3"/>
        <v>1.3098144841411807E-2</v>
      </c>
      <c r="N47" s="7">
        <f t="shared" si="7"/>
        <v>1.1870777209252337E-2</v>
      </c>
      <c r="O47" s="7"/>
      <c r="P47" s="5">
        <f>+'Complete Global Data Jun2015'!B49</f>
        <v>23169.697572359801</v>
      </c>
      <c r="R47" s="14"/>
      <c r="S47" s="8"/>
      <c r="T47" s="8"/>
      <c r="U47" s="8"/>
    </row>
    <row r="48" spans="1:22" x14ac:dyDescent="0.3">
      <c r="A48" s="3">
        <v>46023</v>
      </c>
      <c r="B48" s="12">
        <f t="shared" si="0"/>
        <v>23470576.452498898</v>
      </c>
      <c r="C48" s="8">
        <v>22788056.546212971</v>
      </c>
      <c r="D48" s="8">
        <f t="shared" si="12"/>
        <v>23470576.452498898</v>
      </c>
      <c r="E48" s="7"/>
      <c r="F48" s="8">
        <f t="shared" si="1"/>
        <v>682519.9062859267</v>
      </c>
      <c r="G48" s="9">
        <f t="shared" si="2"/>
        <v>2.99507728928885E-2</v>
      </c>
      <c r="H48" s="9"/>
      <c r="I48" s="8">
        <f t="shared" si="5"/>
        <v>300878.88013909757</v>
      </c>
      <c r="J48" s="8">
        <f t="shared" si="6"/>
        <v>259393.54621297121</v>
      </c>
      <c r="K48" s="8">
        <f t="shared" si="8"/>
        <v>300878.88013909757</v>
      </c>
      <c r="M48" s="7">
        <f t="shared" si="3"/>
        <v>1.2985878611468271E-2</v>
      </c>
      <c r="N48" s="7">
        <f t="shared" si="7"/>
        <v>1.1513934325040553E-2</v>
      </c>
      <c r="O48" s="7"/>
      <c r="P48" s="5">
        <f>+'Complete Global Data Jun2015'!B50</f>
        <v>23470.576452498899</v>
      </c>
    </row>
    <row r="49" spans="1:21" x14ac:dyDescent="0.3">
      <c r="A49" s="3">
        <v>46388</v>
      </c>
      <c r="B49" s="12">
        <f t="shared" si="0"/>
        <v>23772640.755478799</v>
      </c>
      <c r="C49" s="8">
        <v>23042460.912890207</v>
      </c>
      <c r="D49" s="8">
        <f t="shared" si="12"/>
        <v>23772640.755478799</v>
      </c>
      <c r="E49" s="7"/>
      <c r="F49" s="8">
        <f t="shared" si="1"/>
        <v>730179.84258859232</v>
      </c>
      <c r="G49" s="9">
        <f t="shared" si="2"/>
        <v>3.1688448788042445E-2</v>
      </c>
      <c r="H49" s="9"/>
      <c r="I49" s="8">
        <f t="shared" si="5"/>
        <v>302064.30297990143</v>
      </c>
      <c r="J49" s="8">
        <f t="shared" si="6"/>
        <v>254404.36667723581</v>
      </c>
      <c r="K49" s="8">
        <f t="shared" si="8"/>
        <v>302064.30297990143</v>
      </c>
      <c r="M49" s="7">
        <f t="shared" si="3"/>
        <v>1.286991410676408E-2</v>
      </c>
      <c r="N49" s="7">
        <f t="shared" si="7"/>
        <v>1.1163934325040703E-2</v>
      </c>
      <c r="O49" s="7"/>
      <c r="P49" s="5">
        <f>+'Complete Global Data Jun2015'!B51</f>
        <v>23772.640755478798</v>
      </c>
    </row>
    <row r="50" spans="1:21" x14ac:dyDescent="0.3">
      <c r="A50" s="3">
        <v>46753</v>
      </c>
      <c r="B50" s="12">
        <f t="shared" si="0"/>
        <v>24075870.615580503</v>
      </c>
      <c r="C50" s="8">
        <v>23292792.694935158</v>
      </c>
      <c r="D50" s="8">
        <f t="shared" si="12"/>
        <v>24075870.615580503</v>
      </c>
      <c r="E50" s="7"/>
      <c r="F50" s="8">
        <f t="shared" si="1"/>
        <v>783077.920645345</v>
      </c>
      <c r="G50" s="9">
        <f t="shared" si="2"/>
        <v>3.3618893659566274E-2</v>
      </c>
      <c r="H50" s="9"/>
      <c r="I50" s="8">
        <f t="shared" si="5"/>
        <v>303229.86010170355</v>
      </c>
      <c r="J50" s="8">
        <f t="shared" si="6"/>
        <v>250331.78204495087</v>
      </c>
      <c r="K50" s="8">
        <f t="shared" si="8"/>
        <v>303229.86010170355</v>
      </c>
      <c r="M50" s="7">
        <f t="shared" si="3"/>
        <v>1.2755413385524772E-2</v>
      </c>
      <c r="N50" s="7">
        <f t="shared" si="7"/>
        <v>1.0863934325040514E-2</v>
      </c>
      <c r="O50" s="7"/>
      <c r="P50" s="5">
        <f>+'Complete Global Data Jun2015'!B52</f>
        <v>24075.870615580501</v>
      </c>
    </row>
    <row r="51" spans="1:21" x14ac:dyDescent="0.3">
      <c r="A51" s="3">
        <v>47119</v>
      </c>
      <c r="B51" s="12">
        <f t="shared" si="0"/>
        <v>24378748.8007701</v>
      </c>
      <c r="C51" s="8">
        <v>23540020.866845988</v>
      </c>
      <c r="D51" s="8">
        <f t="shared" si="12"/>
        <v>24378748.8007701</v>
      </c>
      <c r="E51" s="7"/>
      <c r="F51" s="8">
        <f t="shared" si="1"/>
        <v>838727.93392411247</v>
      </c>
      <c r="G51" s="9">
        <f t="shared" si="2"/>
        <v>3.5629872151276887E-2</v>
      </c>
      <c r="H51" s="9"/>
      <c r="I51" s="8">
        <f t="shared" si="5"/>
        <v>302878.18518959731</v>
      </c>
      <c r="J51" s="8">
        <f t="shared" si="6"/>
        <v>247228.17191082984</v>
      </c>
      <c r="K51" s="8">
        <f t="shared" si="8"/>
        <v>302878.18518959731</v>
      </c>
      <c r="M51" s="7">
        <f t="shared" si="3"/>
        <v>1.25801550450928E-2</v>
      </c>
      <c r="N51" s="7">
        <f t="shared" si="7"/>
        <v>1.0613934325040653E-2</v>
      </c>
      <c r="O51" s="7"/>
      <c r="P51" s="5">
        <f>+'Complete Global Data Jun2015'!B53</f>
        <v>24378.748800770099</v>
      </c>
      <c r="R51" s="14"/>
    </row>
    <row r="52" spans="1:21" x14ac:dyDescent="0.3">
      <c r="A52" s="3">
        <v>47484</v>
      </c>
      <c r="B52" s="12">
        <f t="shared" si="0"/>
        <v>24680873.3704766</v>
      </c>
      <c r="C52" s="8">
        <v>23785174</v>
      </c>
      <c r="D52" s="8">
        <f t="shared" si="12"/>
        <v>24680873.3704766</v>
      </c>
      <c r="E52" s="7"/>
      <c r="F52" s="8">
        <f t="shared" si="1"/>
        <v>895699.37047659978</v>
      </c>
      <c r="G52" s="9">
        <f t="shared" si="2"/>
        <v>3.7657885978744643E-2</v>
      </c>
      <c r="H52" s="9"/>
      <c r="I52" s="8">
        <f t="shared" si="5"/>
        <v>302124.56970649958</v>
      </c>
      <c r="J52" s="8">
        <f t="shared" si="6"/>
        <v>245153.13315401226</v>
      </c>
      <c r="K52" s="8">
        <f t="shared" si="8"/>
        <v>302124.56970649958</v>
      </c>
      <c r="M52" s="7">
        <f t="shared" si="3"/>
        <v>1.2392948144121174E-2</v>
      </c>
      <c r="N52" s="7">
        <f t="shared" si="7"/>
        <v>1.0414312482589505E-2</v>
      </c>
      <c r="O52" s="7"/>
      <c r="P52" s="5">
        <f>+'Complete Global Data Jun2015'!B54</f>
        <v>24680.873370476598</v>
      </c>
      <c r="R52" s="14"/>
      <c r="S52" s="8"/>
      <c r="T52" s="8"/>
      <c r="U52" s="8"/>
    </row>
    <row r="53" spans="1:21" x14ac:dyDescent="0.3">
      <c r="A53" s="1" t="s">
        <v>2</v>
      </c>
      <c r="D53" s="8"/>
      <c r="E53" s="7"/>
      <c r="M53" s="7"/>
      <c r="N53" s="7"/>
      <c r="O53" s="7"/>
    </row>
  </sheetData>
  <mergeCells count="3">
    <mergeCell ref="I9:J9"/>
    <mergeCell ref="F9:G9"/>
    <mergeCell ref="M9:N9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defaultColWidth="9.109375" defaultRowHeight="14.4" x14ac:dyDescent="0.3"/>
  <cols>
    <col min="1" max="1" width="13.44140625" customWidth="1"/>
  </cols>
  <sheetData>
    <row r="1" spans="1:1" s="28" customFormat="1" x14ac:dyDescent="0.3">
      <c r="A1" s="28" t="s">
        <v>43</v>
      </c>
    </row>
    <row r="2" spans="1:1" s="28" customFormat="1" x14ac:dyDescent="0.3">
      <c r="A2" s="28" t="s">
        <v>42</v>
      </c>
    </row>
    <row r="3" spans="1:1" s="28" customFormat="1" x14ac:dyDescent="0.3"/>
    <row r="4" spans="1:1" s="28" customFormat="1" x14ac:dyDescent="0.3"/>
  </sheetData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zoomScale="90" zoomScaleNormal="90" workbookViewId="0">
      <pane xSplit="1" ySplit="12" topLeftCell="B13" activePane="bottomRight" state="frozen"/>
      <selection activeCell="A3" sqref="A3"/>
      <selection pane="topRight" activeCell="A3" sqref="A3"/>
      <selection pane="bottomLeft" activeCell="A3" sqref="A3"/>
      <selection pane="bottomRight" activeCell="C5" sqref="C5"/>
    </sheetView>
  </sheetViews>
  <sheetFormatPr defaultColWidth="9.109375" defaultRowHeight="14.4" x14ac:dyDescent="0.3"/>
  <cols>
    <col min="1" max="1" width="13.44140625" customWidth="1"/>
    <col min="2" max="2" width="14.6640625" customWidth="1"/>
    <col min="3" max="4" width="14.109375" customWidth="1"/>
    <col min="5" max="5" width="12.33203125" customWidth="1"/>
    <col min="6" max="6" width="10.44140625" customWidth="1"/>
    <col min="7" max="9" width="14.109375" customWidth="1"/>
    <col min="13" max="13" width="10.6640625" customWidth="1"/>
    <col min="16" max="18" width="11.6640625" customWidth="1"/>
  </cols>
  <sheetData>
    <row r="1" spans="1:18" s="28" customFormat="1" x14ac:dyDescent="0.3">
      <c r="A1" s="28" t="s">
        <v>44</v>
      </c>
    </row>
    <row r="2" spans="1:18" s="28" customFormat="1" x14ac:dyDescent="0.3">
      <c r="A2" s="28" t="s">
        <v>42</v>
      </c>
    </row>
    <row r="3" spans="1:18" s="28" customFormat="1" x14ac:dyDescent="0.3"/>
    <row r="6" spans="1:18" x14ac:dyDescent="0.3">
      <c r="A6" t="s">
        <v>0</v>
      </c>
    </row>
    <row r="7" spans="1:18" x14ac:dyDescent="0.3">
      <c r="A7" t="s">
        <v>39</v>
      </c>
    </row>
    <row r="9" spans="1:18" x14ac:dyDescent="0.3">
      <c r="A9" t="s">
        <v>3</v>
      </c>
      <c r="B9" s="1"/>
    </row>
    <row r="10" spans="1:18" x14ac:dyDescent="0.3">
      <c r="A10" s="2" t="s">
        <v>4</v>
      </c>
      <c r="B10" s="18" t="s">
        <v>5</v>
      </c>
      <c r="C10" s="18" t="s">
        <v>5</v>
      </c>
      <c r="D10" s="18" t="s">
        <v>5</v>
      </c>
      <c r="E10" s="18" t="s">
        <v>5</v>
      </c>
      <c r="F10" s="18" t="s">
        <v>5</v>
      </c>
      <c r="G10" s="18" t="s">
        <v>5</v>
      </c>
      <c r="H10" s="18" t="s">
        <v>5</v>
      </c>
      <c r="I10" s="18" t="s">
        <v>5</v>
      </c>
      <c r="J10" s="1" t="s">
        <v>2</v>
      </c>
      <c r="K10" s="26" t="s">
        <v>40</v>
      </c>
      <c r="L10" s="26"/>
      <c r="M10" s="26"/>
      <c r="N10" s="26"/>
      <c r="O10" s="26"/>
      <c r="P10" s="26"/>
      <c r="Q10" s="26"/>
      <c r="R10" s="26"/>
    </row>
    <row r="11" spans="1:18" ht="43.2" x14ac:dyDescent="0.3">
      <c r="A11" s="2" t="s">
        <v>6</v>
      </c>
      <c r="B11" s="18" t="s">
        <v>12</v>
      </c>
      <c r="C11" s="18" t="s">
        <v>16</v>
      </c>
      <c r="D11" s="18" t="s">
        <v>13</v>
      </c>
      <c r="E11" s="18" t="s">
        <v>7</v>
      </c>
      <c r="F11" s="18" t="s">
        <v>8</v>
      </c>
      <c r="G11" s="18" t="s">
        <v>9</v>
      </c>
      <c r="H11" s="18" t="s">
        <v>15</v>
      </c>
      <c r="I11" s="18" t="s">
        <v>10</v>
      </c>
      <c r="K11" s="18" t="s">
        <v>12</v>
      </c>
      <c r="L11" s="18" t="s">
        <v>16</v>
      </c>
      <c r="M11" s="18" t="s">
        <v>13</v>
      </c>
      <c r="N11" s="18" t="s">
        <v>7</v>
      </c>
      <c r="O11" s="18" t="s">
        <v>8</v>
      </c>
      <c r="P11" s="18" t="s">
        <v>9</v>
      </c>
      <c r="Q11" s="18" t="s">
        <v>15</v>
      </c>
      <c r="R11" s="18" t="s">
        <v>10</v>
      </c>
    </row>
    <row r="12" spans="1:18" ht="28.8" x14ac:dyDescent="0.3">
      <c r="A12" s="2" t="s">
        <v>17</v>
      </c>
      <c r="B12" s="18" t="s">
        <v>18</v>
      </c>
      <c r="C12" s="18" t="s">
        <v>18</v>
      </c>
      <c r="D12" s="18" t="s">
        <v>18</v>
      </c>
      <c r="E12" s="18" t="s">
        <v>18</v>
      </c>
      <c r="F12" s="18" t="s">
        <v>18</v>
      </c>
      <c r="G12" s="18" t="s">
        <v>18</v>
      </c>
      <c r="H12" s="18" t="s">
        <v>20</v>
      </c>
      <c r="I12" s="18" t="s">
        <v>18</v>
      </c>
    </row>
    <row r="13" spans="1:18" x14ac:dyDescent="0.3">
      <c r="A13" s="3">
        <v>32509</v>
      </c>
      <c r="B13" s="4">
        <v>12690.310755678</v>
      </c>
      <c r="C13" s="4">
        <v>5024.3222539062499</v>
      </c>
      <c r="D13" s="4">
        <v>302.94222488995098</v>
      </c>
      <c r="E13" s="4">
        <v>193.13099936511799</v>
      </c>
      <c r="F13" s="4">
        <v>133.043591703175</v>
      </c>
      <c r="G13" s="4"/>
      <c r="H13" s="4">
        <v>2.52577214533187</v>
      </c>
      <c r="I13" s="4"/>
      <c r="J13" s="4"/>
      <c r="K13" s="20">
        <f>+B13-'Complete Global Data Nov2014'!B13</f>
        <v>0</v>
      </c>
      <c r="L13" s="20">
        <f>+C13-'Complete Global Data Nov2014'!K13</f>
        <v>0</v>
      </c>
      <c r="M13" s="20">
        <f>+D13-'Complete Global Data Nov2014'!I13</f>
        <v>-5.0022208597511053E-12</v>
      </c>
      <c r="N13" s="20">
        <f>+E13-'Complete Global Data Nov2014'!D13</f>
        <v>0</v>
      </c>
      <c r="O13" s="20">
        <f>+F13-'Complete Global Data Nov2014'!E13</f>
        <v>0</v>
      </c>
      <c r="P13" s="20">
        <f>+G13-'Complete Global Data Nov2014'!F13</f>
        <v>0</v>
      </c>
      <c r="Q13" s="20">
        <f>+H13-'Complete Global Data Nov2014'!J13</f>
        <v>0</v>
      </c>
      <c r="R13" s="20">
        <f>+I13-'Complete Global Data Nov2014'!G13</f>
        <v>0</v>
      </c>
    </row>
    <row r="14" spans="1:18" x14ac:dyDescent="0.3">
      <c r="A14" s="3">
        <v>32874</v>
      </c>
      <c r="B14" s="4">
        <v>13070.919614651701</v>
      </c>
      <c r="C14" s="4">
        <v>5147.6272499999995</v>
      </c>
      <c r="D14" s="4">
        <v>301.891084673482</v>
      </c>
      <c r="E14" s="4">
        <v>199.33899975339401</v>
      </c>
      <c r="F14" s="4">
        <v>134.73812825981901</v>
      </c>
      <c r="G14" s="4"/>
      <c r="H14" s="4">
        <v>2.5391929282796699</v>
      </c>
      <c r="I14" s="4"/>
      <c r="J14" s="4"/>
      <c r="K14" s="20">
        <f>+B14-'Complete Global Data Nov2014'!B14</f>
        <v>0</v>
      </c>
      <c r="L14" s="20">
        <f>+C14-'Complete Global Data Nov2014'!K14</f>
        <v>0</v>
      </c>
      <c r="M14" s="20">
        <f>+D14-'Complete Global Data Nov2014'!I14</f>
        <v>0</v>
      </c>
      <c r="N14" s="20">
        <f>+E14-'Complete Global Data Nov2014'!D14</f>
        <v>0</v>
      </c>
      <c r="O14" s="20">
        <f>+F14-'Complete Global Data Nov2014'!E14</f>
        <v>0</v>
      </c>
      <c r="P14" s="20">
        <f>+G14-'Complete Global Data Nov2014'!F14</f>
        <v>0</v>
      </c>
      <c r="Q14" s="20">
        <f>+H14-'Complete Global Data Nov2014'!J14</f>
        <v>0</v>
      </c>
      <c r="R14" s="20">
        <f>+I14-'Complete Global Data Nov2014'!G14</f>
        <v>0</v>
      </c>
    </row>
    <row r="15" spans="1:18" x14ac:dyDescent="0.3">
      <c r="A15" s="3">
        <v>33239</v>
      </c>
      <c r="B15" s="4">
        <v>13400.8885827214</v>
      </c>
      <c r="C15" s="4">
        <v>5283.6112499999999</v>
      </c>
      <c r="D15" s="4">
        <v>251.88267939731301</v>
      </c>
      <c r="E15" s="4">
        <v>194.00100061945199</v>
      </c>
      <c r="F15" s="4">
        <v>136.91786083993</v>
      </c>
      <c r="G15" s="4"/>
      <c r="H15" s="4">
        <v>2.5363187429871301</v>
      </c>
      <c r="I15" s="4"/>
      <c r="J15" s="4"/>
      <c r="K15" s="20">
        <f>+B15-'Complete Global Data Nov2014'!B15</f>
        <v>0</v>
      </c>
      <c r="L15" s="20">
        <f>+C15-'Complete Global Data Nov2014'!K15</f>
        <v>0</v>
      </c>
      <c r="M15" s="20">
        <f>+D15-'Complete Global Data Nov2014'!I15</f>
        <v>0</v>
      </c>
      <c r="N15" s="20">
        <f>+E15-'Complete Global Data Nov2014'!D15</f>
        <v>0</v>
      </c>
      <c r="O15" s="20">
        <f>+F15-'Complete Global Data Nov2014'!E15</f>
        <v>0</v>
      </c>
      <c r="P15" s="20">
        <f>+G15-'Complete Global Data Nov2014'!F15</f>
        <v>0</v>
      </c>
      <c r="Q15" s="20">
        <f>+H15-'Complete Global Data Nov2014'!J15</f>
        <v>0</v>
      </c>
      <c r="R15" s="20">
        <f>+I15-'Complete Global Data Nov2014'!G15</f>
        <v>0</v>
      </c>
    </row>
    <row r="16" spans="1:18" x14ac:dyDescent="0.3">
      <c r="A16" s="3">
        <v>33604</v>
      </c>
      <c r="B16" s="4">
        <v>13684.4340343</v>
      </c>
      <c r="C16" s="4">
        <v>5400.4518720703099</v>
      </c>
      <c r="D16" s="4">
        <v>227.51408031383701</v>
      </c>
      <c r="E16" s="4">
        <v>191.712999384157</v>
      </c>
      <c r="F16" s="4">
        <v>140.49800431703801</v>
      </c>
      <c r="G16" s="4"/>
      <c r="H16" s="4">
        <v>2.5339337742143102</v>
      </c>
      <c r="I16" s="4"/>
      <c r="J16" s="4"/>
      <c r="K16" s="20">
        <f>+B16-'Complete Global Data Nov2014'!B16</f>
        <v>0</v>
      </c>
      <c r="L16" s="20">
        <f>+C16-'Complete Global Data Nov2014'!K16</f>
        <v>0</v>
      </c>
      <c r="M16" s="20">
        <f>+D16-'Complete Global Data Nov2014'!I16</f>
        <v>-3.979039320256561E-12</v>
      </c>
      <c r="N16" s="20">
        <f>+E16-'Complete Global Data Nov2014'!D16</f>
        <v>0</v>
      </c>
      <c r="O16" s="20">
        <f>+F16-'Complete Global Data Nov2014'!E16</f>
        <v>0</v>
      </c>
      <c r="P16" s="20">
        <f>+G16-'Complete Global Data Nov2014'!F16</f>
        <v>0</v>
      </c>
      <c r="Q16" s="20">
        <f>+H16-'Complete Global Data Nov2014'!J16</f>
        <v>0</v>
      </c>
      <c r="R16" s="20">
        <f>+I16-'Complete Global Data Nov2014'!G16</f>
        <v>0</v>
      </c>
    </row>
    <row r="17" spans="1:18" x14ac:dyDescent="0.3">
      <c r="A17" s="3">
        <v>33970</v>
      </c>
      <c r="B17" s="4">
        <v>13967.9354278383</v>
      </c>
      <c r="C17" s="4">
        <v>5479.6803671875005</v>
      </c>
      <c r="D17" s="4">
        <v>248.67800041878101</v>
      </c>
      <c r="E17" s="4">
        <v>192.536999396715</v>
      </c>
      <c r="F17" s="4">
        <v>146.94122199975101</v>
      </c>
      <c r="G17" s="4"/>
      <c r="H17" s="4">
        <v>2.5490263097836201</v>
      </c>
      <c r="I17" s="4"/>
      <c r="J17" s="4"/>
      <c r="K17" s="20">
        <f>+B17-'Complete Global Data Nov2014'!B17</f>
        <v>0</v>
      </c>
      <c r="L17" s="20">
        <f>+C17-'Complete Global Data Nov2014'!K17</f>
        <v>0</v>
      </c>
      <c r="M17" s="20">
        <f>+D17-'Complete Global Data Nov2014'!I17</f>
        <v>5.9969806898152456E-12</v>
      </c>
      <c r="N17" s="20">
        <f>+E17-'Complete Global Data Nov2014'!D17</f>
        <v>0</v>
      </c>
      <c r="O17" s="20">
        <f>+F17-'Complete Global Data Nov2014'!E17</f>
        <v>0</v>
      </c>
      <c r="P17" s="20">
        <f>+G17-'Complete Global Data Nov2014'!F17</f>
        <v>0</v>
      </c>
      <c r="Q17" s="20">
        <f>+H17-'Complete Global Data Nov2014'!J17</f>
        <v>0</v>
      </c>
      <c r="R17" s="20">
        <f>+I17-'Complete Global Data Nov2014'!G17</f>
        <v>0</v>
      </c>
    </row>
    <row r="18" spans="1:18" x14ac:dyDescent="0.3">
      <c r="A18" s="3">
        <v>34335</v>
      </c>
      <c r="B18" s="4">
        <v>14275.382794184199</v>
      </c>
      <c r="C18" s="4">
        <v>5580.1473466796897</v>
      </c>
      <c r="D18" s="4">
        <v>263.444566245484</v>
      </c>
      <c r="E18" s="4">
        <v>190.653998841412</v>
      </c>
      <c r="F18" s="4">
        <v>148.66183190007601</v>
      </c>
      <c r="G18" s="4"/>
      <c r="H18" s="4">
        <v>2.5582445121169299</v>
      </c>
      <c r="I18" s="4"/>
      <c r="J18" s="4"/>
      <c r="K18" s="20">
        <f>+B18-'Complete Global Data Nov2014'!B18</f>
        <v>0</v>
      </c>
      <c r="L18" s="20">
        <f>+C18-'Complete Global Data Nov2014'!K18</f>
        <v>0</v>
      </c>
      <c r="M18" s="20">
        <f>+D18-'Complete Global Data Nov2014'!I18</f>
        <v>-1.9895196601282805E-12</v>
      </c>
      <c r="N18" s="20">
        <f>+E18-'Complete Global Data Nov2014'!D18</f>
        <v>0</v>
      </c>
      <c r="O18" s="20">
        <f>+F18-'Complete Global Data Nov2014'!E18</f>
        <v>0</v>
      </c>
      <c r="P18" s="20">
        <f>+G18-'Complete Global Data Nov2014'!F18</f>
        <v>0</v>
      </c>
      <c r="Q18" s="20">
        <f>+H18-'Complete Global Data Nov2014'!J18</f>
        <v>0</v>
      </c>
      <c r="R18" s="20">
        <f>+I18-'Complete Global Data Nov2014'!G18</f>
        <v>0</v>
      </c>
    </row>
    <row r="19" spans="1:18" x14ac:dyDescent="0.3">
      <c r="A19" s="3">
        <v>34700</v>
      </c>
      <c r="B19" s="4">
        <v>14577.8610589245</v>
      </c>
      <c r="C19" s="4">
        <v>5716.4354999999996</v>
      </c>
      <c r="D19" s="4">
        <v>271.82086680737302</v>
      </c>
      <c r="E19" s="4">
        <v>188.722999174172</v>
      </c>
      <c r="F19" s="4">
        <v>153.658763360385</v>
      </c>
      <c r="G19" s="4"/>
      <c r="H19" s="4">
        <v>2.5501825532447699</v>
      </c>
      <c r="I19" s="4"/>
      <c r="J19" s="4"/>
      <c r="K19" s="20">
        <f>+B19-'Complete Global Data Nov2014'!B19</f>
        <v>0</v>
      </c>
      <c r="L19" s="20">
        <f>+C19-'Complete Global Data Nov2014'!K19</f>
        <v>0</v>
      </c>
      <c r="M19" s="20">
        <f>+D19-'Complete Global Data Nov2014'!I19</f>
        <v>0</v>
      </c>
      <c r="N19" s="20">
        <f>+E19-'Complete Global Data Nov2014'!D19</f>
        <v>0</v>
      </c>
      <c r="O19" s="20">
        <f>+F19-'Complete Global Data Nov2014'!E19</f>
        <v>0</v>
      </c>
      <c r="P19" s="20">
        <f>+G19-'Complete Global Data Nov2014'!F19</f>
        <v>0</v>
      </c>
      <c r="Q19" s="20">
        <f>+H19-'Complete Global Data Nov2014'!J19</f>
        <v>0</v>
      </c>
      <c r="R19" s="20">
        <f>+I19-'Complete Global Data Nov2014'!G19</f>
        <v>0</v>
      </c>
    </row>
    <row r="20" spans="1:18" x14ac:dyDescent="0.3">
      <c r="A20" s="3">
        <v>35065</v>
      </c>
      <c r="B20" s="4">
        <v>14895.506854052601</v>
      </c>
      <c r="C20" s="4">
        <v>5860.9071494140599</v>
      </c>
      <c r="D20" s="4">
        <v>288.49405999488602</v>
      </c>
      <c r="E20" s="4">
        <v>189.39200068049001</v>
      </c>
      <c r="F20" s="4">
        <v>153.74750650961701</v>
      </c>
      <c r="G20" s="4"/>
      <c r="H20" s="4">
        <v>2.5415145010484501</v>
      </c>
      <c r="I20" s="4"/>
      <c r="J20" s="4"/>
      <c r="K20" s="20">
        <f>+B20-'Complete Global Data Nov2014'!B20</f>
        <v>0</v>
      </c>
      <c r="L20" s="20">
        <f>+C20-'Complete Global Data Nov2014'!K20</f>
        <v>0</v>
      </c>
      <c r="M20" s="20">
        <f>+D20-'Complete Global Data Nov2014'!I20</f>
        <v>0</v>
      </c>
      <c r="N20" s="20">
        <f>+E20-'Complete Global Data Nov2014'!D20</f>
        <v>0</v>
      </c>
      <c r="O20" s="20">
        <f>+F20-'Complete Global Data Nov2014'!E20</f>
        <v>0</v>
      </c>
      <c r="P20" s="20">
        <f>+G20-'Complete Global Data Nov2014'!F20</f>
        <v>0</v>
      </c>
      <c r="Q20" s="20">
        <f>+H20-'Complete Global Data Nov2014'!J20</f>
        <v>0</v>
      </c>
      <c r="R20" s="20">
        <f>+I20-'Complete Global Data Nov2014'!G20</f>
        <v>0</v>
      </c>
    </row>
    <row r="21" spans="1:18" x14ac:dyDescent="0.3">
      <c r="A21" s="3">
        <v>35431</v>
      </c>
      <c r="B21" s="4">
        <v>15221.2982540994</v>
      </c>
      <c r="C21" s="4">
        <v>5999.23250097656</v>
      </c>
      <c r="D21" s="4">
        <v>279.26551589245503</v>
      </c>
      <c r="E21" s="4">
        <v>192.38300002006099</v>
      </c>
      <c r="F21" s="4">
        <v>154.86125567917401</v>
      </c>
      <c r="G21" s="4"/>
      <c r="H21" s="4">
        <v>2.5372192196394399</v>
      </c>
      <c r="I21" s="4"/>
      <c r="J21" s="4"/>
      <c r="K21" s="20">
        <f>+B21-'Complete Global Data Nov2014'!B21</f>
        <v>0</v>
      </c>
      <c r="L21" s="20">
        <f>+C21-'Complete Global Data Nov2014'!K21</f>
        <v>0</v>
      </c>
      <c r="M21" s="20">
        <f>+D21-'Complete Global Data Nov2014'!I21</f>
        <v>-3.979039320256561E-12</v>
      </c>
      <c r="N21" s="20">
        <f>+E21-'Complete Global Data Nov2014'!D21</f>
        <v>0</v>
      </c>
      <c r="O21" s="20">
        <f>+F21-'Complete Global Data Nov2014'!E21</f>
        <v>0</v>
      </c>
      <c r="P21" s="20">
        <f>+G21-'Complete Global Data Nov2014'!F21</f>
        <v>0</v>
      </c>
      <c r="Q21" s="20">
        <f>+H21-'Complete Global Data Nov2014'!J21</f>
        <v>0</v>
      </c>
      <c r="R21" s="20">
        <f>+I21-'Complete Global Data Nov2014'!G21</f>
        <v>0</v>
      </c>
    </row>
    <row r="22" spans="1:18" x14ac:dyDescent="0.3">
      <c r="A22" s="3">
        <v>35796</v>
      </c>
      <c r="B22" s="4">
        <v>15518.5562211252</v>
      </c>
      <c r="C22" s="4">
        <v>6137.03540722656</v>
      </c>
      <c r="D22" s="4">
        <v>249.300208166245</v>
      </c>
      <c r="E22" s="4">
        <v>195.63700087371299</v>
      </c>
      <c r="F22" s="4">
        <v>158.239613797674</v>
      </c>
      <c r="G22" s="4"/>
      <c r="H22" s="4">
        <v>2.5286869657975499</v>
      </c>
      <c r="I22" s="4"/>
      <c r="J22" s="4"/>
      <c r="K22" s="20">
        <f>+B22-'Complete Global Data Nov2014'!B22</f>
        <v>0</v>
      </c>
      <c r="L22" s="20">
        <f>+C22-'Complete Global Data Nov2014'!K22</f>
        <v>0</v>
      </c>
      <c r="M22" s="20">
        <f>+D22-'Complete Global Data Nov2014'!I22</f>
        <v>1.9895196601282805E-12</v>
      </c>
      <c r="N22" s="20">
        <f>+E22-'Complete Global Data Nov2014'!D22</f>
        <v>0</v>
      </c>
      <c r="O22" s="20">
        <f>+F22-'Complete Global Data Nov2014'!E22</f>
        <v>0</v>
      </c>
      <c r="P22" s="20">
        <f>+G22-'Complete Global Data Nov2014'!F22</f>
        <v>0</v>
      </c>
      <c r="Q22" s="20">
        <f>+H22-'Complete Global Data Nov2014'!J22</f>
        <v>0</v>
      </c>
      <c r="R22" s="20">
        <f>+I22-'Complete Global Data Nov2014'!G22</f>
        <v>0</v>
      </c>
    </row>
    <row r="23" spans="1:18" x14ac:dyDescent="0.3">
      <c r="A23" s="3">
        <v>36161</v>
      </c>
      <c r="B23" s="4">
        <v>15798.0427652446</v>
      </c>
      <c r="C23" s="4">
        <v>6264.2565000000004</v>
      </c>
      <c r="D23" s="4">
        <v>251.87692629290601</v>
      </c>
      <c r="E23" s="4">
        <v>197.02273439028599</v>
      </c>
      <c r="F23" s="4">
        <v>163.106276658958</v>
      </c>
      <c r="G23" s="4"/>
      <c r="H23" s="4">
        <v>2.5219395199804202</v>
      </c>
      <c r="I23" s="4"/>
      <c r="J23" s="4"/>
      <c r="K23" s="20">
        <f>+B23-'Complete Global Data Nov2014'!B23</f>
        <v>0</v>
      </c>
      <c r="L23" s="20">
        <f>+C23-'Complete Global Data Nov2014'!K23</f>
        <v>0</v>
      </c>
      <c r="M23" s="20">
        <f>+D23-'Complete Global Data Nov2014'!I23</f>
        <v>2.0179413695586845E-12</v>
      </c>
      <c r="N23" s="20">
        <f>+E23-'Complete Global Data Nov2014'!D23</f>
        <v>0</v>
      </c>
      <c r="O23" s="20">
        <f>+F23-'Complete Global Data Nov2014'!E23</f>
        <v>0</v>
      </c>
      <c r="P23" s="20">
        <f>+G23-'Complete Global Data Nov2014'!F23</f>
        <v>0</v>
      </c>
      <c r="Q23" s="20">
        <f>+H23-'Complete Global Data Nov2014'!J23</f>
        <v>0</v>
      </c>
      <c r="R23" s="20">
        <f>+I23-'Complete Global Data Nov2014'!G23</f>
        <v>0</v>
      </c>
    </row>
    <row r="24" spans="1:18" x14ac:dyDescent="0.3">
      <c r="A24" s="3">
        <v>36526</v>
      </c>
      <c r="B24" s="4">
        <v>16088.9780564302</v>
      </c>
      <c r="C24" s="4">
        <v>6403.6915234375001</v>
      </c>
      <c r="D24" s="4">
        <v>255.24864965160401</v>
      </c>
      <c r="E24" s="4">
        <v>204.35815332959899</v>
      </c>
      <c r="F24" s="4">
        <v>166.292772598612</v>
      </c>
      <c r="G24" s="4"/>
      <c r="H24" s="4">
        <v>2.5124953317192</v>
      </c>
      <c r="I24" s="4"/>
      <c r="J24" s="4"/>
      <c r="K24" s="20">
        <f>+B24-'Complete Global Data Nov2014'!B24</f>
        <v>0</v>
      </c>
      <c r="L24" s="20">
        <f>+C24-'Complete Global Data Nov2014'!K24</f>
        <v>0</v>
      </c>
      <c r="M24" s="20">
        <f>+D24-'Complete Global Data Nov2014'!I24</f>
        <v>0</v>
      </c>
      <c r="N24" s="20">
        <f>+E24-'Complete Global Data Nov2014'!D24</f>
        <v>0</v>
      </c>
      <c r="O24" s="20">
        <f>+F24-'Complete Global Data Nov2014'!E24</f>
        <v>0</v>
      </c>
      <c r="P24" s="20">
        <f>+G24-'Complete Global Data Nov2014'!F24</f>
        <v>0</v>
      </c>
      <c r="Q24" s="20">
        <f>+H24-'Complete Global Data Nov2014'!J24</f>
        <v>0</v>
      </c>
      <c r="R24" s="20">
        <f>+I24-'Complete Global Data Nov2014'!G24</f>
        <v>0</v>
      </c>
    </row>
    <row r="25" spans="1:18" x14ac:dyDescent="0.3">
      <c r="A25" s="3">
        <v>36892</v>
      </c>
      <c r="B25" s="4">
        <v>16399.446867467901</v>
      </c>
      <c r="C25" s="4">
        <v>6574.2868749999998</v>
      </c>
      <c r="D25" s="4">
        <v>282.89339171532498</v>
      </c>
      <c r="E25" s="4">
        <v>205.048</v>
      </c>
      <c r="F25" s="4">
        <v>167.11099999999999</v>
      </c>
      <c r="G25" s="4">
        <v>106.43174999999999</v>
      </c>
      <c r="H25" s="4">
        <v>2.4945160779634201</v>
      </c>
      <c r="I25" s="4">
        <v>176.27775</v>
      </c>
      <c r="J25" s="4"/>
      <c r="K25" s="20">
        <f>+B25-'Complete Global Data Nov2014'!B25</f>
        <v>0</v>
      </c>
      <c r="L25" s="20">
        <f>+C25-'Complete Global Data Nov2014'!K25</f>
        <v>0</v>
      </c>
      <c r="M25" s="20">
        <f>+D25-'Complete Global Data Nov2014'!I25</f>
        <v>0</v>
      </c>
      <c r="N25" s="20">
        <f>+E25-'Complete Global Data Nov2014'!D25</f>
        <v>0</v>
      </c>
      <c r="O25" s="20">
        <f>+F25-'Complete Global Data Nov2014'!E25</f>
        <v>0</v>
      </c>
      <c r="P25" s="20">
        <f>+G25-'Complete Global Data Nov2014'!F25</f>
        <v>0</v>
      </c>
      <c r="Q25" s="20">
        <f>+H25-'Complete Global Data Nov2014'!J25</f>
        <v>0</v>
      </c>
      <c r="R25" s="20">
        <f>+I25-'Complete Global Data Nov2014'!G25</f>
        <v>0</v>
      </c>
    </row>
    <row r="26" spans="1:18" x14ac:dyDescent="0.3">
      <c r="A26" s="3">
        <v>37257</v>
      </c>
      <c r="B26" s="4">
        <v>16727.1255037427</v>
      </c>
      <c r="C26" s="4">
        <v>6749.1752500000002</v>
      </c>
      <c r="D26" s="4">
        <v>284.60899334377802</v>
      </c>
      <c r="E26" s="4">
        <v>206.769375</v>
      </c>
      <c r="F26" s="4">
        <v>167.71787499999999</v>
      </c>
      <c r="G26" s="4">
        <v>88.663250000000005</v>
      </c>
      <c r="H26" s="4">
        <v>2.4784316774945201</v>
      </c>
      <c r="I26" s="4">
        <v>165.225875</v>
      </c>
      <c r="J26" s="4"/>
      <c r="K26" s="20">
        <f>+B26-'Complete Global Data Nov2014'!B26</f>
        <v>0</v>
      </c>
      <c r="L26" s="20">
        <f>+C26-'Complete Global Data Nov2014'!K26</f>
        <v>0</v>
      </c>
      <c r="M26" s="20">
        <f>+D26-'Complete Global Data Nov2014'!I26</f>
        <v>0</v>
      </c>
      <c r="N26" s="20">
        <f>+E26-'Complete Global Data Nov2014'!D26</f>
        <v>0</v>
      </c>
      <c r="O26" s="20">
        <f>+F26-'Complete Global Data Nov2014'!E26</f>
        <v>0</v>
      </c>
      <c r="P26" s="20">
        <f>+G26-'Complete Global Data Nov2014'!F26</f>
        <v>0</v>
      </c>
      <c r="Q26" s="20">
        <f>+H26-'Complete Global Data Nov2014'!J26</f>
        <v>0</v>
      </c>
      <c r="R26" s="20">
        <f>+I26-'Complete Global Data Nov2014'!G26</f>
        <v>0</v>
      </c>
    </row>
    <row r="27" spans="1:18" x14ac:dyDescent="0.3">
      <c r="A27" s="3">
        <v>37622</v>
      </c>
      <c r="B27" s="4">
        <v>17060.846535587301</v>
      </c>
      <c r="C27" s="4">
        <v>6928.4605000000001</v>
      </c>
      <c r="D27" s="4">
        <v>319.75805103247302</v>
      </c>
      <c r="E27" s="4">
        <v>212.10724999999999</v>
      </c>
      <c r="F27" s="4">
        <v>169.38475</v>
      </c>
      <c r="G27" s="4">
        <v>86.716125000000005</v>
      </c>
      <c r="H27" s="4">
        <v>2.4624491263595201</v>
      </c>
      <c r="I27" s="4">
        <v>231.75562500000001</v>
      </c>
      <c r="J27" s="4"/>
      <c r="K27" s="20">
        <f>+B27-'Complete Global Data Nov2014'!B27</f>
        <v>0</v>
      </c>
      <c r="L27" s="20">
        <f>+C27-'Complete Global Data Nov2014'!K27</f>
        <v>0</v>
      </c>
      <c r="M27" s="20">
        <f>+D27-'Complete Global Data Nov2014'!I27</f>
        <v>0</v>
      </c>
      <c r="N27" s="20">
        <f>+E27-'Complete Global Data Nov2014'!D27</f>
        <v>0</v>
      </c>
      <c r="O27" s="20">
        <f>+F27-'Complete Global Data Nov2014'!E27</f>
        <v>0</v>
      </c>
      <c r="P27" s="20">
        <f>+G27-'Complete Global Data Nov2014'!F27</f>
        <v>0</v>
      </c>
      <c r="Q27" s="20">
        <f>+H27-'Complete Global Data Nov2014'!J27</f>
        <v>0</v>
      </c>
      <c r="R27" s="20">
        <f>+I27-'Complete Global Data Nov2014'!G27</f>
        <v>0</v>
      </c>
    </row>
    <row r="28" spans="1:18" x14ac:dyDescent="0.3">
      <c r="A28" s="3">
        <v>37987</v>
      </c>
      <c r="B28" s="4">
        <v>17468.830748769498</v>
      </c>
      <c r="C28" s="4">
        <v>7112.2502500000001</v>
      </c>
      <c r="D28" s="4">
        <v>371.722295866276</v>
      </c>
      <c r="E28" s="4">
        <v>217.64362499999999</v>
      </c>
      <c r="F28" s="4">
        <v>170.45224999999999</v>
      </c>
      <c r="G28" s="4">
        <v>86.19</v>
      </c>
      <c r="H28" s="4">
        <v>2.45617115409252</v>
      </c>
      <c r="I28" s="4">
        <v>280.24962499999998</v>
      </c>
      <c r="J28" s="4"/>
      <c r="K28" s="20">
        <f>+B28-'Complete Global Data Nov2014'!B28</f>
        <v>0</v>
      </c>
      <c r="L28" s="20">
        <f>+C28-'Complete Global Data Nov2014'!K28</f>
        <v>0</v>
      </c>
      <c r="M28" s="20">
        <f>+D28-'Complete Global Data Nov2014'!I28</f>
        <v>0</v>
      </c>
      <c r="N28" s="20">
        <f>+E28-'Complete Global Data Nov2014'!D28</f>
        <v>0</v>
      </c>
      <c r="O28" s="20">
        <f>+F28-'Complete Global Data Nov2014'!E28</f>
        <v>0</v>
      </c>
      <c r="P28" s="20">
        <f>+G28-'Complete Global Data Nov2014'!F28</f>
        <v>0</v>
      </c>
      <c r="Q28" s="20">
        <f>+H28-'Complete Global Data Nov2014'!J28</f>
        <v>0</v>
      </c>
      <c r="R28" s="20">
        <f>+I28-'Complete Global Data Nov2014'!G28</f>
        <v>0</v>
      </c>
    </row>
    <row r="29" spans="1:18" x14ac:dyDescent="0.3">
      <c r="A29" s="3">
        <v>38353</v>
      </c>
      <c r="B29" s="4">
        <v>17875.7333775511</v>
      </c>
      <c r="C29" s="4">
        <v>7284.033375</v>
      </c>
      <c r="D29" s="4">
        <v>315.03644962002602</v>
      </c>
      <c r="E29" s="4">
        <v>229.320875</v>
      </c>
      <c r="F29" s="4">
        <v>167.96324999999999</v>
      </c>
      <c r="G29" s="4">
        <v>89.557749999999999</v>
      </c>
      <c r="H29" s="4">
        <v>2.4540915065793198</v>
      </c>
      <c r="I29" s="4">
        <v>223.79175000000001</v>
      </c>
      <c r="J29" s="4"/>
      <c r="K29" s="20">
        <f>+B29-'Complete Global Data Nov2014'!B29</f>
        <v>0</v>
      </c>
      <c r="L29" s="20">
        <f>+C29-'Complete Global Data Nov2014'!K29</f>
        <v>0</v>
      </c>
      <c r="M29" s="20">
        <f>+D29-'Complete Global Data Nov2014'!I29</f>
        <v>0</v>
      </c>
      <c r="N29" s="20">
        <f>+E29-'Complete Global Data Nov2014'!D29</f>
        <v>0</v>
      </c>
      <c r="O29" s="20">
        <f>+F29-'Complete Global Data Nov2014'!E29</f>
        <v>0</v>
      </c>
      <c r="P29" s="20">
        <f>+G29-'Complete Global Data Nov2014'!F29</f>
        <v>0</v>
      </c>
      <c r="Q29" s="20">
        <f>+H29-'Complete Global Data Nov2014'!J29</f>
        <v>0</v>
      </c>
      <c r="R29" s="20">
        <f>+I29-'Complete Global Data Nov2014'!G29</f>
        <v>0</v>
      </c>
    </row>
    <row r="30" spans="1:18" x14ac:dyDescent="0.3">
      <c r="A30" s="3">
        <v>38718</v>
      </c>
      <c r="B30" s="4">
        <v>18184.0818580704</v>
      </c>
      <c r="C30" s="4">
        <v>7377.9207412109399</v>
      </c>
      <c r="D30" s="4">
        <v>193.22607089917301</v>
      </c>
      <c r="E30" s="4">
        <v>238.11125000000001</v>
      </c>
      <c r="F30" s="4">
        <v>167.97825</v>
      </c>
      <c r="G30" s="4">
        <v>90.618375</v>
      </c>
      <c r="H30" s="4">
        <v>2.4646542821729298</v>
      </c>
      <c r="I30" s="4">
        <v>91.423625000000001</v>
      </c>
      <c r="J30" s="4"/>
      <c r="K30" s="20">
        <f>+B30-'Complete Global Data Nov2014'!B30</f>
        <v>0</v>
      </c>
      <c r="L30" s="20">
        <f>+C30-'Complete Global Data Nov2014'!K30</f>
        <v>0</v>
      </c>
      <c r="M30" s="20">
        <f>+D30-'Complete Global Data Nov2014'!I30</f>
        <v>0</v>
      </c>
      <c r="N30" s="20">
        <f>+E30-'Complete Global Data Nov2014'!D30</f>
        <v>0</v>
      </c>
      <c r="O30" s="20">
        <f>+F30-'Complete Global Data Nov2014'!E30</f>
        <v>0</v>
      </c>
      <c r="P30" s="20">
        <f>+G30-'Complete Global Data Nov2014'!F30</f>
        <v>0</v>
      </c>
      <c r="Q30" s="20">
        <f>+H30-'Complete Global Data Nov2014'!J30</f>
        <v>0</v>
      </c>
      <c r="R30" s="20">
        <f>+I30-'Complete Global Data Nov2014'!G30</f>
        <v>0</v>
      </c>
    </row>
    <row r="31" spans="1:18" x14ac:dyDescent="0.3">
      <c r="A31" s="3">
        <v>39083</v>
      </c>
      <c r="B31" s="4">
        <v>18385.060896307601</v>
      </c>
      <c r="C31" s="4">
        <v>7405.7606298828096</v>
      </c>
      <c r="D31" s="4">
        <v>117.66537254776399</v>
      </c>
      <c r="E31" s="4">
        <v>236.99775</v>
      </c>
      <c r="F31" s="4">
        <v>174.40187499999999</v>
      </c>
      <c r="G31" s="4">
        <v>80.189250000000001</v>
      </c>
      <c r="H31" s="4">
        <v>2.48253223517733</v>
      </c>
      <c r="I31" s="4">
        <v>10.17075</v>
      </c>
      <c r="J31" s="4"/>
      <c r="K31" s="20">
        <f>+B31-'Complete Global Data Nov2014'!B31</f>
        <v>0</v>
      </c>
      <c r="L31" s="20">
        <f>+C31-'Complete Global Data Nov2014'!K31</f>
        <v>0</v>
      </c>
      <c r="M31" s="20">
        <f>+D31-'Complete Global Data Nov2014'!I31</f>
        <v>0</v>
      </c>
      <c r="N31" s="20">
        <f>+E31-'Complete Global Data Nov2014'!D31</f>
        <v>0</v>
      </c>
      <c r="O31" s="20">
        <f>+F31-'Complete Global Data Nov2014'!E31</f>
        <v>0</v>
      </c>
      <c r="P31" s="20">
        <f>+G31-'Complete Global Data Nov2014'!F31</f>
        <v>0</v>
      </c>
      <c r="Q31" s="20">
        <f>+H31-'Complete Global Data Nov2014'!J31</f>
        <v>0</v>
      </c>
      <c r="R31" s="20">
        <f>+I31-'Complete Global Data Nov2014'!G31</f>
        <v>0</v>
      </c>
    </row>
    <row r="32" spans="1:18" x14ac:dyDescent="0.3">
      <c r="A32" s="3">
        <v>39448</v>
      </c>
      <c r="B32" s="4">
        <v>18540.761091040102</v>
      </c>
      <c r="C32" s="4">
        <v>7409.4967500000002</v>
      </c>
      <c r="D32" s="4">
        <v>84.168166229644399</v>
      </c>
      <c r="E32" s="4">
        <v>234.27549908569301</v>
      </c>
      <c r="F32" s="4">
        <v>175.97599667602501</v>
      </c>
      <c r="G32" s="4">
        <v>82.496875000000003</v>
      </c>
      <c r="H32" s="4">
        <v>2.50230180273289</v>
      </c>
      <c r="I32" s="4">
        <v>-32.794499999999999</v>
      </c>
      <c r="J32" s="4"/>
      <c r="K32" s="20">
        <f>+B32-'Complete Global Data Nov2014'!B32</f>
        <v>0</v>
      </c>
      <c r="L32" s="20">
        <f>+C32-'Complete Global Data Nov2014'!K32</f>
        <v>0</v>
      </c>
      <c r="M32" s="20">
        <f>+D32-'Complete Global Data Nov2014'!I32</f>
        <v>0</v>
      </c>
      <c r="N32" s="20">
        <f>+E32-'Complete Global Data Nov2014'!D32</f>
        <v>0</v>
      </c>
      <c r="O32" s="20">
        <f>+F32-'Complete Global Data Nov2014'!E32</f>
        <v>0</v>
      </c>
      <c r="P32" s="21">
        <f>+G32-'Complete Global Data Nov2014'!F32</f>
        <v>-1.9294999999999902</v>
      </c>
      <c r="Q32" s="20">
        <f>+H32-'Complete Global Data Nov2014'!J32</f>
        <v>0</v>
      </c>
      <c r="R32" s="21">
        <f>+I32-'Complete Global Data Nov2014'!G32</f>
        <v>-0.2464999999999975</v>
      </c>
    </row>
    <row r="33" spans="1:18" x14ac:dyDescent="0.3">
      <c r="A33" s="3">
        <v>39814</v>
      </c>
      <c r="B33" s="4">
        <v>18682.785244938099</v>
      </c>
      <c r="C33" s="4">
        <v>7394.4752500000004</v>
      </c>
      <c r="D33" s="4">
        <v>108.153370670483</v>
      </c>
      <c r="E33" s="4">
        <v>229.19921219360401</v>
      </c>
      <c r="F33" s="4">
        <v>173.25811524414101</v>
      </c>
      <c r="G33" s="4">
        <v>91.338851562499997</v>
      </c>
      <c r="H33" s="4">
        <v>2.5265842764901301</v>
      </c>
      <c r="I33" s="4">
        <v>2.5957265624999999</v>
      </c>
      <c r="J33" s="4"/>
      <c r="K33" s="21">
        <f>+B33-'Complete Global Data Nov2014'!B33</f>
        <v>0.48324999999749707</v>
      </c>
      <c r="L33" s="20">
        <f>+C33-'Complete Global Data Nov2014'!K33</f>
        <v>0</v>
      </c>
      <c r="M33" s="21">
        <f>+D33-'Complete Global Data Nov2014'!I33</f>
        <v>1.3269166666670031</v>
      </c>
      <c r="N33" s="20">
        <f>+E33-'Complete Global Data Nov2014'!D33</f>
        <v>-2.9999999999859028E-3</v>
      </c>
      <c r="O33" s="21">
        <f>+F33-'Complete Global Data Nov2014'!E33</f>
        <v>3.5250000000019099E-2</v>
      </c>
      <c r="P33" s="21">
        <f>+G33-'Complete Global Data Nov2014'!F33</f>
        <v>6.6326562499999966</v>
      </c>
      <c r="Q33" s="21">
        <f>+H33-'Complete Global Data Nov2014'!J33</f>
        <v>6.5290911690052411E-5</v>
      </c>
      <c r="R33" s="21">
        <f>+I33-'Complete Global Data Nov2014'!G33</f>
        <v>0.84734374999999984</v>
      </c>
    </row>
    <row r="34" spans="1:18" x14ac:dyDescent="0.3">
      <c r="A34" s="3">
        <v>40179</v>
      </c>
      <c r="B34" s="4">
        <v>18888.260750000001</v>
      </c>
      <c r="C34" s="4">
        <v>7442.2830000000004</v>
      </c>
      <c r="D34" s="4">
        <v>182.911721666668</v>
      </c>
      <c r="E34" s="4">
        <v>214.60874250000001</v>
      </c>
      <c r="F34" s="4">
        <v>171.42379750000001</v>
      </c>
      <c r="G34" s="4">
        <v>103.5113203125</v>
      </c>
      <c r="H34" s="4">
        <v>2.5379591786047802</v>
      </c>
      <c r="I34" s="4">
        <v>74.043695312500006</v>
      </c>
      <c r="J34" s="4"/>
      <c r="K34" s="21">
        <f>+B34-'Complete Global Data Nov2014'!B34</f>
        <v>8.5300000000024738</v>
      </c>
      <c r="L34" s="20">
        <f>+C34-'Complete Global Data Nov2014'!K34</f>
        <v>0</v>
      </c>
      <c r="M34" s="21">
        <f>+D34-'Complete Global Data Nov2014'!I34</f>
        <v>14.783958333334994</v>
      </c>
      <c r="N34" s="21">
        <f>+E34-'Complete Global Data Nov2014'!D34</f>
        <v>0.1532500000000141</v>
      </c>
      <c r="O34" s="21">
        <f>+F34-'Complete Global Data Nov2014'!E34</f>
        <v>0.93387500000000045</v>
      </c>
      <c r="P34" s="21">
        <f>+G34-'Complete Global Data Nov2014'!F34</f>
        <v>17.854781250000002</v>
      </c>
      <c r="Q34" s="21">
        <f>+H34-'Complete Global Data Nov2014'!J34</f>
        <v>1.1445720610301358E-3</v>
      </c>
      <c r="R34" s="21">
        <f>+I34-'Complete Global Data Nov2014'!G34</f>
        <v>0.99546875000000057</v>
      </c>
    </row>
    <row r="35" spans="1:18" x14ac:dyDescent="0.3">
      <c r="A35" s="3">
        <v>40544</v>
      </c>
      <c r="B35" s="4">
        <v>19138.125526659402</v>
      </c>
      <c r="C35" s="4">
        <v>7515.7569999999996</v>
      </c>
      <c r="D35" s="4">
        <v>210.07468196814699</v>
      </c>
      <c r="E35" s="4">
        <v>213.82612499999999</v>
      </c>
      <c r="F35" s="4">
        <v>172.78</v>
      </c>
      <c r="G35" s="4">
        <v>108.069625</v>
      </c>
      <c r="H35" s="4">
        <v>2.5463966475612101</v>
      </c>
      <c r="I35" s="4">
        <v>101.384</v>
      </c>
      <c r="J35" s="4"/>
      <c r="K35" s="21">
        <f>+B35-'Complete Global Data Nov2014'!B35</f>
        <v>25.155474575502012</v>
      </c>
      <c r="L35" s="20">
        <f>+C35-'Complete Global Data Nov2014'!K35</f>
        <v>0</v>
      </c>
      <c r="M35" s="21">
        <f>+D35-'Complete Global Data Nov2014'!I35</f>
        <v>11.205153090124981</v>
      </c>
      <c r="N35" s="21">
        <f>+E35-'Complete Global Data Nov2014'!D35</f>
        <v>-0.64900000000000091</v>
      </c>
      <c r="O35" s="21">
        <f>+F35-'Complete Global Data Nov2014'!E35</f>
        <v>-3.5836250000000121</v>
      </c>
      <c r="P35" s="21">
        <f>+G35-'Complete Global Data Nov2014'!F35</f>
        <v>11.552250000000001</v>
      </c>
      <c r="Q35" s="21">
        <f>+H35-'Complete Global Data Nov2014'!J35</f>
        <v>3.3456001172003091E-3</v>
      </c>
      <c r="R35" s="21">
        <f>+I35-'Complete Global Data Nov2014'!G35</f>
        <v>-1.6698750000000047</v>
      </c>
    </row>
    <row r="36" spans="1:18" x14ac:dyDescent="0.3">
      <c r="A36" s="3">
        <v>40909</v>
      </c>
      <c r="B36" s="4">
        <v>19385.501633453401</v>
      </c>
      <c r="C36" s="4">
        <v>7591.5182500000001</v>
      </c>
      <c r="D36" s="4">
        <v>212.33655488264</v>
      </c>
      <c r="E36" s="4">
        <v>213.426625</v>
      </c>
      <c r="F36" s="4">
        <v>179.54537500000001</v>
      </c>
      <c r="G36" s="4">
        <v>110.81874999999999</v>
      </c>
      <c r="H36" s="4">
        <v>2.5535673943564299</v>
      </c>
      <c r="I36" s="4">
        <v>91.5</v>
      </c>
      <c r="J36" s="4"/>
      <c r="K36" s="21">
        <f>+B36-'Complete Global Data Nov2014'!B36</f>
        <v>36.281313794901507</v>
      </c>
      <c r="L36" s="20">
        <f>+C36-'Complete Global Data Nov2014'!K36</f>
        <v>0</v>
      </c>
      <c r="M36" s="21">
        <f>+D36-'Complete Global Data Nov2014'!I36</f>
        <v>12.750065589244002</v>
      </c>
      <c r="N36" s="21">
        <f>+E36-'Complete Global Data Nov2014'!D36</f>
        <v>-1.9893749999999955</v>
      </c>
      <c r="O36" s="21">
        <f>+F36-'Complete Global Data Nov2014'!E36</f>
        <v>-0.74812499999998749</v>
      </c>
      <c r="P36" s="21">
        <f>+G36-'Complete Global Data Nov2014'!F36</f>
        <v>11.365749999999991</v>
      </c>
      <c r="Q36" s="21">
        <f>+H36-'Complete Global Data Nov2014'!J36</f>
        <v>4.7786134095897381E-3</v>
      </c>
      <c r="R36" s="21">
        <f>+I36-'Complete Global Data Nov2014'!G36</f>
        <v>-4.2420000000000044</v>
      </c>
    </row>
    <row r="37" spans="1:18" x14ac:dyDescent="0.3">
      <c r="A37" s="3">
        <v>41275</v>
      </c>
      <c r="B37" s="4">
        <v>19639.620055942101</v>
      </c>
      <c r="C37" s="4">
        <v>7617.0635125529398</v>
      </c>
      <c r="D37" s="4">
        <v>240.329496562316</v>
      </c>
      <c r="E37" s="4">
        <v>213.9365</v>
      </c>
      <c r="F37" s="4">
        <v>185.404</v>
      </c>
      <c r="G37" s="4">
        <v>112.48</v>
      </c>
      <c r="H37" s="4">
        <v>2.5783623112151202</v>
      </c>
      <c r="I37" s="4">
        <v>117.1765</v>
      </c>
      <c r="J37" s="4"/>
      <c r="K37" s="21">
        <f>+B37-'Complete Global Data Nov2014'!B37</f>
        <v>57.684207920101471</v>
      </c>
      <c r="L37" s="21">
        <f>+C37-'Complete Global Data Nov2014'!K37</f>
        <v>4.3072798579896698</v>
      </c>
      <c r="M37" s="21">
        <f>+D37-'Complete Global Data Nov2014'!I37</f>
        <v>39.599395547125994</v>
      </c>
      <c r="N37" s="21">
        <f>+E37-'Complete Global Data Nov2014'!D37</f>
        <v>-2.1988683510330134</v>
      </c>
      <c r="O37" s="21">
        <f>+F37-'Complete Global Data Nov2014'!E37</f>
        <v>1.3806932587160077</v>
      </c>
      <c r="P37" s="21">
        <f>+G37-'Complete Global Data Nov2014'!F37</f>
        <v>12.581013499999997</v>
      </c>
      <c r="Q37" s="21">
        <f>+H37-'Complete Global Data Nov2014'!J37</f>
        <v>6.114754582790205E-3</v>
      </c>
      <c r="R37" s="21">
        <f>+I37-'Complete Global Data Nov2014'!G37</f>
        <v>27.563243999999997</v>
      </c>
    </row>
    <row r="38" spans="1:18" x14ac:dyDescent="0.3">
      <c r="A38" s="3">
        <v>41640</v>
      </c>
      <c r="B38" s="4">
        <v>19929.392635744702</v>
      </c>
      <c r="C38" s="5">
        <v>7692.9161234165304</v>
      </c>
      <c r="D38" s="4">
        <v>265.09380408115697</v>
      </c>
      <c r="E38" s="4">
        <v>216.00305006149799</v>
      </c>
      <c r="F38" s="4">
        <v>188.88189758423201</v>
      </c>
      <c r="G38" s="4">
        <v>111.84754214285699</v>
      </c>
      <c r="H38" s="5">
        <v>2.5906142952189599</v>
      </c>
      <c r="I38" s="4">
        <v>149.64974739285699</v>
      </c>
      <c r="J38" s="4"/>
      <c r="K38" s="21">
        <f>+B38-'Complete Global Data Nov2014'!B38</f>
        <v>113.35837077170072</v>
      </c>
      <c r="L38" s="21">
        <f>+C38-'Complete Global Data Nov2014'!K38</f>
        <v>31.859785792860748</v>
      </c>
      <c r="M38" s="21">
        <f>+D38-'Complete Global Data Nov2014'!I38</f>
        <v>63.129216429753967</v>
      </c>
      <c r="N38" s="21">
        <f>+E38-'Complete Global Data Nov2014'!D38</f>
        <v>-3.5096547167310064</v>
      </c>
      <c r="O38" s="21">
        <f>+F38-'Complete Global Data Nov2014'!E38</f>
        <v>2.7118888943570028</v>
      </c>
      <c r="P38" s="21">
        <f>+G38-'Complete Global Data Nov2014'!F38</f>
        <v>9.7390726428569963</v>
      </c>
      <c r="Q38" s="21">
        <f>+H38-'Complete Global Data Nov2014'!J38</f>
        <v>4.0254338010798918E-3</v>
      </c>
      <c r="R38" s="21">
        <f>+I38-'Complete Global Data Nov2014'!G38</f>
        <v>56.563328392856988</v>
      </c>
    </row>
    <row r="39" spans="1:18" x14ac:dyDescent="0.3">
      <c r="A39" s="3">
        <v>42005</v>
      </c>
      <c r="B39" s="5">
        <v>20220.997203213101</v>
      </c>
      <c r="C39" s="5">
        <v>7823.5660606702004</v>
      </c>
      <c r="D39" s="5">
        <v>253.23059044933299</v>
      </c>
      <c r="E39" s="5">
        <v>226.824012467876</v>
      </c>
      <c r="F39" s="5">
        <v>188.92997547297699</v>
      </c>
      <c r="G39" s="5">
        <v>110.07725285714299</v>
      </c>
      <c r="H39" s="5">
        <v>2.5846431370530398</v>
      </c>
      <c r="I39" s="5">
        <v>141.05998435714301</v>
      </c>
      <c r="J39" s="4"/>
      <c r="K39" s="21">
        <f>+B39-'Complete Global Data Nov2014'!B39</f>
        <v>164.71020988700184</v>
      </c>
      <c r="L39" s="21">
        <f>+C39-'Complete Global Data Nov2014'!K39</f>
        <v>59.346395405510521</v>
      </c>
      <c r="M39" s="21">
        <f>+D39-'Complete Global Data Nov2014'!I39</f>
        <v>47.103512449332982</v>
      </c>
      <c r="N39" s="21">
        <f>+E39-'Complete Global Data Nov2014'!D39</f>
        <v>1.7007070093580126</v>
      </c>
      <c r="O39" s="21">
        <f>+F39-'Complete Global Data Nov2014'!E39</f>
        <v>1.720412565605983</v>
      </c>
      <c r="P39" s="21">
        <f>+G39-'Complete Global Data Nov2014'!F39</f>
        <v>6.5472858571429953</v>
      </c>
      <c r="Q39" s="21">
        <f>+H39-'Complete Global Data Nov2014'!J39</f>
        <v>1.4637425261496695E-3</v>
      </c>
      <c r="R39" s="21">
        <f>+I39-'Complete Global Data Nov2014'!G39</f>
        <v>42.463035357143013</v>
      </c>
    </row>
    <row r="40" spans="1:18" x14ac:dyDescent="0.3">
      <c r="A40" s="3">
        <v>42370</v>
      </c>
      <c r="B40" s="5">
        <v>20509.5770182413</v>
      </c>
      <c r="C40" s="5">
        <v>7971.5800076804499</v>
      </c>
      <c r="D40" s="5">
        <v>244.35424900000001</v>
      </c>
      <c r="E40" s="5">
        <v>234.66283518117001</v>
      </c>
      <c r="F40" s="5">
        <v>190.37150578498699</v>
      </c>
      <c r="G40" s="5">
        <v>109.143128</v>
      </c>
      <c r="H40" s="5">
        <v>2.57285521741575</v>
      </c>
      <c r="I40" s="5">
        <v>133.73871299999999</v>
      </c>
      <c r="J40" s="4"/>
      <c r="K40" s="21">
        <f>+B40-'Complete Global Data Nov2014'!B40</f>
        <v>202.02737584699935</v>
      </c>
      <c r="L40" s="21">
        <f>+C40-'Complete Global Data Nov2014'!K40</f>
        <v>75.628987134359704</v>
      </c>
      <c r="M40" s="21">
        <f>+D40-'Complete Global Data Nov2014'!I40</f>
        <v>32.900000000000006</v>
      </c>
      <c r="N40" s="21">
        <f>+E40-'Complete Global Data Nov2014'!D40</f>
        <v>2.3040427737770131</v>
      </c>
      <c r="O40" s="21">
        <f>+F40-'Complete Global Data Nov2014'!E40</f>
        <v>2.3789087477699979</v>
      </c>
      <c r="P40" s="21">
        <f>+G40-'Complete Global Data Nov2014'!F40</f>
        <v>4.5</v>
      </c>
      <c r="Q40" s="21">
        <f>+H40-'Complete Global Data Nov2014'!J40</f>
        <v>9.4124127398975688E-4</v>
      </c>
      <c r="R40" s="21">
        <f>+I40-'Complete Global Data Nov2014'!G40</f>
        <v>28.399999999999991</v>
      </c>
    </row>
    <row r="41" spans="1:18" x14ac:dyDescent="0.3">
      <c r="A41" s="3">
        <v>42736</v>
      </c>
      <c r="B41" s="5">
        <v>20801.743420607301</v>
      </c>
      <c r="C41" s="5">
        <v>8121.7506479676204</v>
      </c>
      <c r="D41" s="5">
        <v>242.58294900000001</v>
      </c>
      <c r="E41" s="5">
        <v>243.16679690295999</v>
      </c>
      <c r="F41" s="5">
        <v>191.73078350924001</v>
      </c>
      <c r="G41" s="5">
        <v>109.57007900000001</v>
      </c>
      <c r="H41" s="5">
        <v>2.5612547740678302</v>
      </c>
      <c r="I41" s="5">
        <v>133.14484100000001</v>
      </c>
      <c r="J41" s="4"/>
      <c r="K41" s="21">
        <f>+B41-'Complete Global Data Nov2014'!B41</f>
        <v>230.39699225590084</v>
      </c>
      <c r="L41" s="21">
        <f>+C41-'Complete Global Data Nov2014'!K41</f>
        <v>78.217704313750801</v>
      </c>
      <c r="M41" s="21">
        <f>+D41-'Complete Global Data Nov2014'!I41</f>
        <v>25.700000000000017</v>
      </c>
      <c r="N41" s="21">
        <f>+E41-'Complete Global Data Nov2014'!D41</f>
        <v>2.7827453534249855</v>
      </c>
      <c r="O41" s="21">
        <f>+F41-'Complete Global Data Nov2014'!E41</f>
        <v>2.7777171549880109</v>
      </c>
      <c r="P41" s="21">
        <f>+G41-'Complete Global Data Nov2014'!F41</f>
        <v>3.7000000000000028</v>
      </c>
      <c r="Q41" s="21">
        <f>+H41-'Complete Global Data Nov2014'!J41</f>
        <v>3.7323334210404013E-3</v>
      </c>
      <c r="R41" s="21">
        <f>+I41-'Complete Global Data Nov2014'!G41</f>
        <v>22.000000000000014</v>
      </c>
    </row>
    <row r="42" spans="1:18" x14ac:dyDescent="0.3">
      <c r="A42" s="3">
        <v>43101</v>
      </c>
      <c r="B42" s="5">
        <v>21097.166278713801</v>
      </c>
      <c r="C42" s="5">
        <v>8273.7188990538907</v>
      </c>
      <c r="D42" s="5">
        <v>240.00003599999999</v>
      </c>
      <c r="E42" s="5">
        <v>248.85319379645301</v>
      </c>
      <c r="F42" s="5">
        <v>193.1329378481</v>
      </c>
      <c r="G42" s="5">
        <v>109.635351</v>
      </c>
      <c r="H42" s="5">
        <v>2.5499189980423802</v>
      </c>
      <c r="I42" s="5">
        <v>130.55717200000001</v>
      </c>
      <c r="J42" s="4"/>
      <c r="K42" s="21">
        <f>+B42-'Complete Global Data Nov2014'!B42</f>
        <v>251.67159051529961</v>
      </c>
      <c r="L42" s="21">
        <f>+C42-'Complete Global Data Nov2014'!K42</f>
        <v>76.329640628660854</v>
      </c>
      <c r="M42" s="21">
        <f>+D42-'Complete Global Data Nov2014'!I42</f>
        <v>18.5</v>
      </c>
      <c r="N42" s="21">
        <f>+E42-'Complete Global Data Nov2014'!D42</f>
        <v>3.1338190599460063</v>
      </c>
      <c r="O42" s="21">
        <f>+F42-'Complete Global Data Nov2014'!E42</f>
        <v>3.0170776217179878</v>
      </c>
      <c r="P42" s="21">
        <f>+G42-'Complete Global Data Nov2014'!F42</f>
        <v>2.9000000000000057</v>
      </c>
      <c r="Q42" s="21">
        <f>+H42-'Complete Global Data Nov2014'!J42</f>
        <v>6.9527303197300938E-3</v>
      </c>
      <c r="R42" s="21">
        <f>+I42-'Complete Global Data Nov2014'!G42</f>
        <v>15.600000000000009</v>
      </c>
    </row>
    <row r="43" spans="1:18" x14ac:dyDescent="0.3">
      <c r="A43" s="3">
        <v>43466</v>
      </c>
      <c r="B43" s="5">
        <v>21391.948767460901</v>
      </c>
      <c r="C43" s="5">
        <v>8430.7352596436904</v>
      </c>
      <c r="D43" s="5">
        <v>237.30345500000001</v>
      </c>
      <c r="E43" s="5">
        <v>251.568022664084</v>
      </c>
      <c r="F43" s="5">
        <v>194.61020853946701</v>
      </c>
      <c r="G43" s="5">
        <v>109.23983</v>
      </c>
      <c r="H43" s="5">
        <v>2.5373968836321801</v>
      </c>
      <c r="I43" s="5">
        <v>128.063625</v>
      </c>
      <c r="J43" s="4"/>
      <c r="K43" s="21">
        <f>+B43-'Complete Global Data Nov2014'!B43</f>
        <v>266.60708769339908</v>
      </c>
      <c r="L43" s="21">
        <f>+C43-'Complete Global Data Nov2014'!K43</f>
        <v>74.784669982980631</v>
      </c>
      <c r="M43" s="21">
        <f>+D43-'Complete Global Data Nov2014'!I43</f>
        <v>12.900000000000006</v>
      </c>
      <c r="N43" s="21">
        <f>+E43-'Complete Global Data Nov2014'!D43</f>
        <v>3.3514021659630089</v>
      </c>
      <c r="O43" s="21">
        <f>+F43-'Complete Global Data Nov2014'!E43</f>
        <v>3.1234696116970042</v>
      </c>
      <c r="P43" s="21">
        <f>+G43-'Complete Global Data Nov2014'!F43</f>
        <v>2.0999999999999943</v>
      </c>
      <c r="Q43" s="21">
        <f>+H43-'Complete Global Data Nov2014'!J43</f>
        <v>9.1959319615400048E-3</v>
      </c>
      <c r="R43" s="21">
        <f>+I43-'Complete Global Data Nov2014'!G43</f>
        <v>10.799999999999997</v>
      </c>
    </row>
    <row r="44" spans="1:18" x14ac:dyDescent="0.3">
      <c r="A44" s="3">
        <v>43831</v>
      </c>
      <c r="B44" s="5">
        <v>21685.773590664801</v>
      </c>
      <c r="C44" s="5">
        <v>8594.9799991972704</v>
      </c>
      <c r="D44" s="5">
        <v>235.76103599999999</v>
      </c>
      <c r="E44" s="5">
        <v>253.983110260719</v>
      </c>
      <c r="F44" s="5">
        <v>196.18673322172799</v>
      </c>
      <c r="G44" s="5">
        <v>108.816299</v>
      </c>
      <c r="H44" s="5">
        <v>2.52309493138051</v>
      </c>
      <c r="I44" s="5">
        <v>126.944737</v>
      </c>
      <c r="J44" s="4"/>
      <c r="K44" s="21">
        <f>+B44-'Complete Global Data Nov2014'!B44</f>
        <v>277.30973290280235</v>
      </c>
      <c r="L44" s="21">
        <f>+C44-'Complete Global Data Nov2014'!K44</f>
        <v>77.019920620070479</v>
      </c>
      <c r="M44" s="21">
        <f>+D44-'Complete Global Data Nov2014'!I44</f>
        <v>8.8999999999999773</v>
      </c>
      <c r="N44" s="21">
        <f>+E44-'Complete Global Data Nov2014'!D44</f>
        <v>3.4966103694169988</v>
      </c>
      <c r="O44" s="21">
        <f>+F44-'Complete Global Data Nov2014'!E44</f>
        <v>3.1485578587949874</v>
      </c>
      <c r="P44" s="21">
        <f>+G44-'Complete Global Data Nov2014'!F44</f>
        <v>1.2999999999999972</v>
      </c>
      <c r="Q44" s="21">
        <f>+H44-'Complete Global Data Nov2014'!J44</f>
        <v>9.7404557969200667E-3</v>
      </c>
      <c r="R44" s="21">
        <f>+I44-'Complete Global Data Nov2014'!G44</f>
        <v>7.6000000000000085</v>
      </c>
    </row>
    <row r="45" spans="1:18" x14ac:dyDescent="0.3">
      <c r="A45" s="3">
        <v>44197</v>
      </c>
      <c r="B45" s="5">
        <v>21979.644702117999</v>
      </c>
      <c r="C45" s="5">
        <v>8750.8349229709802</v>
      </c>
      <c r="D45" s="5">
        <v>235.90784149999999</v>
      </c>
      <c r="E45" s="5">
        <v>256.32920534487602</v>
      </c>
      <c r="F45" s="5">
        <v>197.883246819036</v>
      </c>
      <c r="G45" s="5">
        <v>108.760879</v>
      </c>
      <c r="H45" s="5">
        <v>2.5117334229110502</v>
      </c>
      <c r="I45" s="5">
        <v>127.1469625</v>
      </c>
      <c r="J45" s="4"/>
      <c r="K45" s="21">
        <f>+B45-'Complete Global Data Nov2014'!B45</f>
        <v>284.98329379369898</v>
      </c>
      <c r="L45" s="21">
        <f>+C45-'Complete Global Data Nov2014'!K45</f>
        <v>73.992127497540423</v>
      </c>
      <c r="M45" s="21">
        <f>+D45-'Complete Global Data Nov2014'!I45</f>
        <v>6.5999999999999943</v>
      </c>
      <c r="N45" s="21">
        <f>+E45-'Complete Global Data Nov2014'!D45</f>
        <v>3.5890560233470126</v>
      </c>
      <c r="O45" s="21">
        <f>+F45-'Complete Global Data Nov2014'!E45</f>
        <v>3.1211064604069918</v>
      </c>
      <c r="P45" s="21">
        <f>+G45-'Complete Global Data Nov2014'!F45</f>
        <v>0.90000000000000568</v>
      </c>
      <c r="Q45" s="21">
        <f>+H45-'Complete Global Data Nov2014'!J45</f>
        <v>1.1421801476650284E-2</v>
      </c>
      <c r="R45" s="21">
        <f>+I45-'Complete Global Data Nov2014'!G45</f>
        <v>5.7000000000000028</v>
      </c>
    </row>
    <row r="46" spans="1:18" x14ac:dyDescent="0.3">
      <c r="A46" s="3">
        <v>44562</v>
      </c>
      <c r="B46" s="5">
        <v>22275.004462918099</v>
      </c>
      <c r="C46" s="5">
        <v>8901.5708851609706</v>
      </c>
      <c r="D46" s="5">
        <v>237.01942790000001</v>
      </c>
      <c r="E46" s="5">
        <v>258.63017416021</v>
      </c>
      <c r="F46" s="5">
        <v>199.70433094750899</v>
      </c>
      <c r="G46" s="5">
        <v>108.86883899999999</v>
      </c>
      <c r="H46" s="5">
        <v>2.5023802886550501</v>
      </c>
      <c r="I46" s="5">
        <v>128.1505889</v>
      </c>
      <c r="J46" s="4"/>
      <c r="K46" s="21">
        <f>+B46-'Complete Global Data Nov2014'!B46</f>
        <v>291.31968282449816</v>
      </c>
      <c r="L46" s="21">
        <f>+C46-'Complete Global Data Nov2014'!K46</f>
        <v>70.088139001591117</v>
      </c>
      <c r="M46" s="21">
        <f>+D46-'Complete Global Data Nov2014'!I46</f>
        <v>5.3200000000000216</v>
      </c>
      <c r="N46" s="21">
        <f>+E46-'Complete Global Data Nov2014'!D46</f>
        <v>3.6550243570530085</v>
      </c>
      <c r="O46" s="21">
        <f>+F46-'Complete Global Data Nov2014'!E46</f>
        <v>3.0793487606929943</v>
      </c>
      <c r="P46" s="21">
        <f>+G46-'Complete Global Data Nov2014'!F46</f>
        <v>0.73999999999999488</v>
      </c>
      <c r="Q46" s="21">
        <f>+H46-'Complete Global Data Nov2014'!J46</f>
        <v>1.3125361115830181E-2</v>
      </c>
      <c r="R46" s="21">
        <f>+I46-'Complete Global Data Nov2014'!G46</f>
        <v>4.5799999999999983</v>
      </c>
    </row>
    <row r="47" spans="1:18" x14ac:dyDescent="0.3">
      <c r="A47" s="3">
        <v>44927</v>
      </c>
      <c r="B47" s="5">
        <v>22571.875916454999</v>
      </c>
      <c r="C47" s="5">
        <v>9052.7928744713408</v>
      </c>
      <c r="D47" s="5">
        <v>238.1310143</v>
      </c>
      <c r="E47" s="5">
        <v>260.89494883913</v>
      </c>
      <c r="F47" s="5">
        <v>201.61355976367</v>
      </c>
      <c r="G47" s="5">
        <v>108.976799</v>
      </c>
      <c r="H47" s="5">
        <v>2.49337208159139</v>
      </c>
      <c r="I47" s="5">
        <v>129.1542153</v>
      </c>
      <c r="J47" s="4"/>
      <c r="K47" s="21">
        <f>+B47-'Complete Global Data Nov2014'!B47</f>
        <v>296.47492081510063</v>
      </c>
      <c r="L47" s="21">
        <f>+C47-'Complete Global Data Nov2014'!K47</f>
        <v>69.27961543515994</v>
      </c>
      <c r="M47" s="21">
        <f>+D47-'Complete Global Data Nov2014'!I47</f>
        <v>4.039999999999992</v>
      </c>
      <c r="N47" s="21">
        <f>+E47-'Complete Global Data Nov2014'!D47</f>
        <v>3.700536509233018</v>
      </c>
      <c r="O47" s="21">
        <f>+F47-'Complete Global Data Nov2014'!E47</f>
        <v>3.0313484656759897</v>
      </c>
      <c r="P47" s="21">
        <f>+G47-'Complete Global Data Nov2014'!F47</f>
        <v>0.57999999999999829</v>
      </c>
      <c r="Q47" s="21">
        <f>+H47-'Complete Global Data Nov2014'!J47</f>
        <v>1.3773521891290219E-2</v>
      </c>
      <c r="R47" s="21">
        <f>+I47-'Complete Global Data Nov2014'!G47</f>
        <v>3.460000000000008</v>
      </c>
    </row>
    <row r="48" spans="1:18" x14ac:dyDescent="0.3">
      <c r="A48" s="3">
        <v>45292</v>
      </c>
      <c r="B48" s="5">
        <v>22870.141151020202</v>
      </c>
      <c r="C48" s="5">
        <v>9201.0024902202895</v>
      </c>
      <c r="D48" s="5">
        <v>239.2426007</v>
      </c>
      <c r="E48" s="5">
        <v>263.12542305441599</v>
      </c>
      <c r="F48" s="5">
        <v>203.60599232130099</v>
      </c>
      <c r="G48" s="5">
        <v>109.08475900000001</v>
      </c>
      <c r="H48" s="5">
        <v>2.4856228408088001</v>
      </c>
      <c r="I48" s="5">
        <v>130.15784170000001</v>
      </c>
      <c r="J48" s="4"/>
      <c r="K48" s="21">
        <f>+B48-'Complete Global Data Nov2014'!B48</f>
        <v>300.4348065127997</v>
      </c>
      <c r="L48" s="21">
        <f>+C48-'Complete Global Data Nov2014'!K48</f>
        <v>75.312348206240131</v>
      </c>
      <c r="M48" s="21">
        <f>+D48-'Complete Global Data Nov2014'!I48</f>
        <v>2.7599999999999909</v>
      </c>
      <c r="N48" s="21">
        <f>+E48-'Complete Global Data Nov2014'!D48</f>
        <v>3.725711724316966</v>
      </c>
      <c r="O48" s="21">
        <f>+F48-'Complete Global Data Nov2014'!E48</f>
        <v>2.9771601913209906</v>
      </c>
      <c r="P48" s="21">
        <f>+G48-'Complete Global Data Nov2014'!F48</f>
        <v>0.42000000000000171</v>
      </c>
      <c r="Q48" s="21">
        <f>+H48-'Complete Global Data Nov2014'!J48</f>
        <v>1.2413205136120098E-2</v>
      </c>
      <c r="R48" s="21">
        <f>+I48-'Complete Global Data Nov2014'!G48</f>
        <v>2.3400000000000034</v>
      </c>
    </row>
    <row r="49" spans="1:18" x14ac:dyDescent="0.3">
      <c r="A49" s="3">
        <v>45658</v>
      </c>
      <c r="B49" s="5">
        <v>23169.697572359801</v>
      </c>
      <c r="C49" s="5">
        <v>9344.6600726289507</v>
      </c>
      <c r="D49" s="5">
        <v>240.35418709999999</v>
      </c>
      <c r="E49" s="5">
        <v>265.375449407264</v>
      </c>
      <c r="F49" s="5">
        <v>205.67706737841399</v>
      </c>
      <c r="G49" s="5">
        <v>109.192719</v>
      </c>
      <c r="H49" s="5">
        <v>2.4794662934622198</v>
      </c>
      <c r="I49" s="5">
        <v>131.16146810000001</v>
      </c>
      <c r="J49" s="4"/>
      <c r="K49" s="21">
        <f>+B49-'Complete Global Data Nov2014'!B49</f>
        <v>303.18558644170116</v>
      </c>
      <c r="L49" s="21">
        <f>+C49-'Complete Global Data Nov2014'!K49</f>
        <v>89.431283324240212</v>
      </c>
      <c r="M49" s="21">
        <f>+D49-'Complete Global Data Nov2014'!I49</f>
        <v>1.4799999999999898</v>
      </c>
      <c r="N49" s="21">
        <f>+E49-'Complete Global Data Nov2014'!D49</f>
        <v>3.7314774791569789</v>
      </c>
      <c r="O49" s="21">
        <f>+F49-'Complete Global Data Nov2014'!E49</f>
        <v>2.9165790371639844</v>
      </c>
      <c r="P49" s="21">
        <f>+G49-'Complete Global Data Nov2014'!F49</f>
        <v>0.25999999999999091</v>
      </c>
      <c r="Q49" s="21">
        <f>+H49-'Complete Global Data Nov2014'!J49</f>
        <v>8.8032104567696834E-3</v>
      </c>
      <c r="R49" s="21">
        <f>+I49-'Complete Global Data Nov2014'!G49</f>
        <v>1.2199999999999989</v>
      </c>
    </row>
    <row r="50" spans="1:18" x14ac:dyDescent="0.3">
      <c r="A50" s="3">
        <v>46023</v>
      </c>
      <c r="B50" s="5">
        <v>23470.576452498899</v>
      </c>
      <c r="C50" s="5">
        <v>9489.7090905495406</v>
      </c>
      <c r="D50" s="5">
        <v>240.62139099999999</v>
      </c>
      <c r="E50" s="5">
        <v>268.50609630452698</v>
      </c>
      <c r="F50" s="5">
        <v>207.79148750408601</v>
      </c>
      <c r="G50" s="5">
        <v>108.927853</v>
      </c>
      <c r="H50" s="5">
        <v>2.4732736998161302</v>
      </c>
      <c r="I50" s="5">
        <v>131.69353799999999</v>
      </c>
      <c r="J50" s="4"/>
      <c r="K50" s="21">
        <f>+B50-'Complete Global Data Nov2014'!B50</f>
        <v>304.72195663809907</v>
      </c>
      <c r="L50" s="21">
        <f>+C50-'Complete Global Data Nov2014'!K50</f>
        <v>95.002265797929795</v>
      </c>
      <c r="M50" s="21">
        <f>+D50-'Complete Global Data Nov2014'!I50</f>
        <v>0.29999999999998295</v>
      </c>
      <c r="N50" s="21">
        <f>+E50-'Complete Global Data Nov2014'!D50</f>
        <v>3.7297513274679659</v>
      </c>
      <c r="O50" s="21">
        <f>+F50-'Complete Global Data Nov2014'!E50</f>
        <v>2.8481591340420209</v>
      </c>
      <c r="P50" s="21">
        <f>+G50-'Complete Global Data Nov2014'!F50</f>
        <v>0.20000000000000284</v>
      </c>
      <c r="Q50" s="21">
        <f>+H50-'Complete Global Data Nov2014'!J50</f>
        <v>7.4257105900001896E-3</v>
      </c>
      <c r="R50" s="21">
        <f>+I50-'Complete Global Data Nov2014'!G50</f>
        <v>9.9999999999994316E-2</v>
      </c>
    </row>
    <row r="51" spans="1:18" x14ac:dyDescent="0.3">
      <c r="A51" s="3">
        <v>46388</v>
      </c>
      <c r="B51" s="5">
        <v>23772.640755478798</v>
      </c>
      <c r="C51" s="5">
        <v>9634.5825062669592</v>
      </c>
      <c r="D51" s="5">
        <v>240.45292699999999</v>
      </c>
      <c r="E51" s="5">
        <v>271.94934479169001</v>
      </c>
      <c r="F51" s="5">
        <v>209.92587883419199</v>
      </c>
      <c r="G51" s="5">
        <v>108.52811800000001</v>
      </c>
      <c r="H51" s="5">
        <v>2.4674354954706699</v>
      </c>
      <c r="I51" s="5">
        <v>131.92480900000001</v>
      </c>
      <c r="J51" s="4"/>
      <c r="K51" s="21">
        <f>+B51-'Complete Global Data Nov2014'!B51</f>
        <v>305.84110241509916</v>
      </c>
      <c r="L51" s="21">
        <f>+C51-'Complete Global Data Nov2014'!K51</f>
        <v>96.025427476339246</v>
      </c>
      <c r="M51" s="21">
        <f>+D51-'Complete Global Data Nov2014'!I51</f>
        <v>0.19999999999998863</v>
      </c>
      <c r="N51" s="21">
        <f>+E51-'Complete Global Data Nov2014'!D51</f>
        <v>3.7205002883289922</v>
      </c>
      <c r="O51" s="21">
        <f>+F51-'Complete Global Data Nov2014'!E51</f>
        <v>2.780540302814984</v>
      </c>
      <c r="P51" s="21">
        <f>+G51-'Complete Global Data Nov2014'!F51</f>
        <v>0.20000000000000284</v>
      </c>
      <c r="Q51" s="21">
        <f>+H51-'Complete Global Data Nov2014'!J51</f>
        <v>7.2239281719599369E-3</v>
      </c>
      <c r="R51" s="21">
        <f>+I51-'Complete Global Data Nov2014'!G51</f>
        <v>0</v>
      </c>
    </row>
    <row r="52" spans="1:18" x14ac:dyDescent="0.3">
      <c r="A52" s="3">
        <v>46753</v>
      </c>
      <c r="B52" s="5">
        <v>24075.870615580501</v>
      </c>
      <c r="C52" s="5">
        <v>9781.9559130232392</v>
      </c>
      <c r="D52" s="5">
        <v>240.08630700000001</v>
      </c>
      <c r="E52" s="5">
        <v>275.42339205138802</v>
      </c>
      <c r="F52" s="5">
        <v>212.06497686914699</v>
      </c>
      <c r="G52" s="5">
        <v>108.02318099999999</v>
      </c>
      <c r="H52" s="5">
        <v>2.4612609388267699</v>
      </c>
      <c r="I52" s="5">
        <v>132.06312600000001</v>
      </c>
      <c r="J52" s="4"/>
      <c r="K52" s="21">
        <f>+B52-'Complete Global Data Nov2014'!B52</f>
        <v>307.01246320740029</v>
      </c>
      <c r="L52" s="21">
        <f>+C52-'Complete Global Data Nov2014'!K52</f>
        <v>96.57653835129895</v>
      </c>
      <c r="M52" s="21">
        <f>+D52-'Complete Global Data Nov2014'!I52</f>
        <v>0.20000000000001705</v>
      </c>
      <c r="N52" s="21">
        <f>+E52-'Complete Global Data Nov2014'!D52</f>
        <v>3.710095997969006</v>
      </c>
      <c r="O52" s="21">
        <f>+F52-'Complete Global Data Nov2014'!E52</f>
        <v>2.7245011403719843</v>
      </c>
      <c r="P52" s="21">
        <f>+G52-'Complete Global Data Nov2014'!F52</f>
        <v>0.19999999999998863</v>
      </c>
      <c r="Q52" s="21">
        <f>+H52-'Complete Global Data Nov2014'!J52</f>
        <v>7.1564404450197294E-3</v>
      </c>
      <c r="R52" s="21">
        <f>+I52-'Complete Global Data Nov2014'!G52</f>
        <v>0</v>
      </c>
    </row>
    <row r="53" spans="1:18" x14ac:dyDescent="0.3">
      <c r="A53" s="3">
        <v>47119</v>
      </c>
      <c r="B53" s="5">
        <v>24378.748800770099</v>
      </c>
      <c r="C53" s="5">
        <v>9929.1696097737495</v>
      </c>
      <c r="D53" s="5">
        <v>239.84075300000001</v>
      </c>
      <c r="E53" s="5">
        <v>278.92820282140298</v>
      </c>
      <c r="F53" s="5">
        <v>216.22377265538699</v>
      </c>
      <c r="G53" s="5">
        <v>107.56759099999999</v>
      </c>
      <c r="H53" s="5">
        <v>2.4552725664467601</v>
      </c>
      <c r="I53" s="5">
        <v>132.27316200000001</v>
      </c>
      <c r="J53" s="4"/>
      <c r="K53" s="21">
        <f>+B53-'Complete Global Data Nov2014'!B53</f>
        <v>308.20497924380106</v>
      </c>
      <c r="L53" s="21">
        <f>+C53-'Complete Global Data Nov2014'!K53</f>
        <v>96.868556809009533</v>
      </c>
      <c r="M53" s="21">
        <f>+D53-'Complete Global Data Nov2014'!I53</f>
        <v>0.20000000000001705</v>
      </c>
      <c r="N53" s="21">
        <f>+E53-'Complete Global Data Nov2014'!D53</f>
        <v>3.6990201388699688</v>
      </c>
      <c r="O53" s="21">
        <f>+F53-'Complete Global Data Nov2014'!E53</f>
        <v>2.7035138074099905</v>
      </c>
      <c r="P53" s="21">
        <f>+G53-'Complete Global Data Nov2014'!F53</f>
        <v>0.19999999999998863</v>
      </c>
      <c r="Q53" s="21">
        <f>+H53-'Complete Global Data Nov2014'!J53</f>
        <v>7.1566517612402514E-3</v>
      </c>
      <c r="R53" s="21">
        <f>+I53-'Complete Global Data Nov2014'!G53</f>
        <v>0</v>
      </c>
    </row>
    <row r="54" spans="1:18" x14ac:dyDescent="0.3">
      <c r="A54" s="3">
        <v>47484</v>
      </c>
      <c r="B54" s="5">
        <v>24680.873370476598</v>
      </c>
      <c r="C54" s="5">
        <v>10072.622081080601</v>
      </c>
      <c r="D54" s="5">
        <v>239.85106300000001</v>
      </c>
      <c r="E54" s="5">
        <v>282.46433097359301</v>
      </c>
      <c r="F54" s="5">
        <v>220.38066982216401</v>
      </c>
      <c r="G54" s="5">
        <v>107.454668</v>
      </c>
      <c r="H54" s="5">
        <v>2.45029757374438</v>
      </c>
      <c r="I54" s="5">
        <v>132.39639500000001</v>
      </c>
      <c r="J54" s="4"/>
      <c r="K54" s="21">
        <f>+B54-'Complete Global Data Nov2014'!B54</f>
        <v>309.40193411699875</v>
      </c>
      <c r="L54" s="21">
        <f>+C54-'Complete Global Data Nov2014'!K54</f>
        <v>97.042770281870617</v>
      </c>
      <c r="M54" s="21">
        <f>+D54-'Complete Global Data Nov2014'!I54</f>
        <v>0.20000000000001705</v>
      </c>
      <c r="N54" s="21">
        <f>+E54-'Complete Global Data Nov2014'!D54</f>
        <v>3.6873938033330091</v>
      </c>
      <c r="O54" s="21">
        <f>+F54-'Complete Global Data Nov2014'!E54</f>
        <v>2.690557196336016</v>
      </c>
      <c r="P54" s="21">
        <f>+G54-'Complete Global Data Nov2014'!F54</f>
        <v>0.20000000000000284</v>
      </c>
      <c r="Q54" s="21">
        <f>+H54-'Complete Global Data Nov2014'!J54</f>
        <v>7.1793100782300279E-3</v>
      </c>
      <c r="R54" s="21">
        <f>+I54-'Complete Global Data Nov2014'!G54</f>
        <v>0</v>
      </c>
    </row>
    <row r="55" spans="1:18" x14ac:dyDescent="0.3">
      <c r="A55" s="1" t="s">
        <v>2</v>
      </c>
    </row>
  </sheetData>
  <mergeCells count="1">
    <mergeCell ref="K10:R10"/>
  </mergeCells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="90" zoomScaleNormal="90" workbookViewId="0">
      <pane xSplit="1" ySplit="12" topLeftCell="B13" activePane="bottomRight" state="frozen"/>
      <selection activeCell="A3" sqref="A3"/>
      <selection pane="topRight" activeCell="A3" sqref="A3"/>
      <selection pane="bottomLeft" activeCell="A3" sqref="A3"/>
      <selection pane="bottomRight" activeCell="A2" sqref="A2"/>
    </sheetView>
  </sheetViews>
  <sheetFormatPr defaultColWidth="9.109375" defaultRowHeight="14.4" x14ac:dyDescent="0.3"/>
  <cols>
    <col min="1" max="1" width="13.44140625" customWidth="1"/>
    <col min="2" max="2" width="11.109375" customWidth="1"/>
    <col min="3" max="3" width="10.44140625" customWidth="1"/>
    <col min="4" max="4" width="12.109375" customWidth="1"/>
    <col min="5" max="5" width="10.88671875" customWidth="1"/>
    <col min="6" max="6" width="13.6640625" customWidth="1"/>
    <col min="7" max="7" width="13.109375" customWidth="1"/>
    <col min="8" max="8" width="11.88671875" customWidth="1"/>
    <col min="9" max="9" width="10.6640625" customWidth="1"/>
    <col min="10" max="10" width="12.6640625" customWidth="1"/>
    <col min="11" max="11" width="13.109375" customWidth="1"/>
  </cols>
  <sheetData>
    <row r="1" spans="1:11" s="28" customFormat="1" x14ac:dyDescent="0.3">
      <c r="A1" s="28" t="s">
        <v>45</v>
      </c>
    </row>
    <row r="2" spans="1:11" s="28" customFormat="1" x14ac:dyDescent="0.3">
      <c r="A2" s="28" t="s">
        <v>42</v>
      </c>
    </row>
    <row r="3" spans="1:11" s="28" customFormat="1" x14ac:dyDescent="0.3"/>
    <row r="6" spans="1:11" x14ac:dyDescent="0.3">
      <c r="A6" t="s">
        <v>0</v>
      </c>
    </row>
    <row r="7" spans="1:11" x14ac:dyDescent="0.3">
      <c r="A7" t="s">
        <v>1</v>
      </c>
    </row>
    <row r="9" spans="1:11" x14ac:dyDescent="0.3">
      <c r="A9" t="s">
        <v>3</v>
      </c>
      <c r="D9" s="1"/>
    </row>
    <row r="10" spans="1:11" x14ac:dyDescent="0.3">
      <c r="A10" s="2" t="s">
        <v>4</v>
      </c>
      <c r="B10" s="6" t="s">
        <v>5</v>
      </c>
      <c r="C10" s="6" t="s">
        <v>5</v>
      </c>
      <c r="D10" s="6" t="s">
        <v>5</v>
      </c>
      <c r="E10" s="6" t="s">
        <v>5</v>
      </c>
      <c r="F10" s="6" t="s">
        <v>5</v>
      </c>
      <c r="G10" s="6" t="s">
        <v>5</v>
      </c>
      <c r="H10" s="6" t="s">
        <v>5</v>
      </c>
      <c r="I10" s="6" t="s">
        <v>5</v>
      </c>
      <c r="J10" s="6" t="s">
        <v>5</v>
      </c>
      <c r="K10" s="6" t="s">
        <v>5</v>
      </c>
    </row>
    <row r="11" spans="1:11" ht="43.2" x14ac:dyDescent="0.3">
      <c r="A11" s="2" t="s">
        <v>6</v>
      </c>
      <c r="B11" s="6" t="s">
        <v>12</v>
      </c>
      <c r="C11" s="6" t="s">
        <v>14</v>
      </c>
      <c r="D11" s="6" t="s">
        <v>7</v>
      </c>
      <c r="E11" s="6" t="s">
        <v>8</v>
      </c>
      <c r="F11" s="6" t="s">
        <v>9</v>
      </c>
      <c r="G11" s="6" t="s">
        <v>10</v>
      </c>
      <c r="H11" s="6" t="s">
        <v>11</v>
      </c>
      <c r="I11" s="6" t="s">
        <v>13</v>
      </c>
      <c r="J11" s="6" t="s">
        <v>15</v>
      </c>
      <c r="K11" s="6" t="s">
        <v>16</v>
      </c>
    </row>
    <row r="12" spans="1:11" ht="28.8" x14ac:dyDescent="0.3">
      <c r="A12" s="2" t="s">
        <v>17</v>
      </c>
      <c r="B12" s="10" t="s">
        <v>25</v>
      </c>
      <c r="C12" s="6" t="s">
        <v>19</v>
      </c>
      <c r="D12" s="6" t="s">
        <v>18</v>
      </c>
      <c r="E12" s="6" t="s">
        <v>18</v>
      </c>
      <c r="F12" s="6" t="s">
        <v>18</v>
      </c>
      <c r="G12" s="6" t="s">
        <v>18</v>
      </c>
      <c r="H12" s="6" t="s">
        <v>18</v>
      </c>
      <c r="I12" s="6" t="s">
        <v>18</v>
      </c>
      <c r="J12" s="6" t="s">
        <v>20</v>
      </c>
      <c r="K12" s="6" t="s">
        <v>18</v>
      </c>
    </row>
    <row r="13" spans="1:11" x14ac:dyDescent="0.3">
      <c r="A13" s="3">
        <v>32509</v>
      </c>
      <c r="B13" s="4">
        <v>12690.310755678</v>
      </c>
      <c r="C13" s="7">
        <v>2.7699999999999999E-2</v>
      </c>
      <c r="D13" s="4">
        <v>193.13099936511799</v>
      </c>
      <c r="E13" s="4">
        <v>133.043591703175</v>
      </c>
      <c r="F13" s="4"/>
      <c r="G13" s="4"/>
      <c r="H13" s="4"/>
      <c r="I13" s="4">
        <v>302.94222488995598</v>
      </c>
      <c r="J13" s="4">
        <v>2.52577214533187</v>
      </c>
      <c r="K13" s="4">
        <v>5024.3222539062499</v>
      </c>
    </row>
    <row r="14" spans="1:11" x14ac:dyDescent="0.3">
      <c r="A14" s="3">
        <v>32874</v>
      </c>
      <c r="B14" s="4">
        <v>13070.919614651701</v>
      </c>
      <c r="C14" s="7">
        <f>+B14/B13-1</f>
        <v>2.9992083432898387E-2</v>
      </c>
      <c r="D14" s="4">
        <v>199.33899975339401</v>
      </c>
      <c r="E14" s="4">
        <v>134.73812825981901</v>
      </c>
      <c r="F14" s="4"/>
      <c r="G14" s="4"/>
      <c r="H14" s="4"/>
      <c r="I14" s="4">
        <v>301.891084673482</v>
      </c>
      <c r="J14" s="4">
        <v>2.5391929282796699</v>
      </c>
      <c r="K14" s="4">
        <v>5147.6272499999995</v>
      </c>
    </row>
    <row r="15" spans="1:11" x14ac:dyDescent="0.3">
      <c r="A15" s="3">
        <v>33239</v>
      </c>
      <c r="B15" s="4">
        <v>13400.8885827214</v>
      </c>
      <c r="C15" s="7">
        <f t="shared" ref="C15:C54" si="0">+B15/B14-1</f>
        <v>2.5244510546895693E-2</v>
      </c>
      <c r="D15" s="4">
        <v>194.00100061945199</v>
      </c>
      <c r="E15" s="4">
        <v>136.91786083993</v>
      </c>
      <c r="F15" s="4"/>
      <c r="G15" s="4"/>
      <c r="H15" s="4"/>
      <c r="I15" s="4">
        <v>251.88267939731301</v>
      </c>
      <c r="J15" s="4">
        <v>2.5363187429871301</v>
      </c>
      <c r="K15" s="4">
        <v>5283.6112499999999</v>
      </c>
    </row>
    <row r="16" spans="1:11" x14ac:dyDescent="0.3">
      <c r="A16" s="3">
        <v>33604</v>
      </c>
      <c r="B16" s="4">
        <v>13684.4340343</v>
      </c>
      <c r="C16" s="7">
        <f t="shared" si="0"/>
        <v>2.1158705247664944E-2</v>
      </c>
      <c r="D16" s="4">
        <v>191.712999384157</v>
      </c>
      <c r="E16" s="4">
        <v>140.49800431703801</v>
      </c>
      <c r="F16" s="4"/>
      <c r="G16" s="4"/>
      <c r="H16" s="4"/>
      <c r="I16" s="4">
        <v>227.51408031384099</v>
      </c>
      <c r="J16" s="4">
        <v>2.5339337742143102</v>
      </c>
      <c r="K16" s="4">
        <v>5400.4518720703099</v>
      </c>
    </row>
    <row r="17" spans="1:11" x14ac:dyDescent="0.3">
      <c r="A17" s="3">
        <v>33970</v>
      </c>
      <c r="B17" s="4">
        <v>13967.9354278383</v>
      </c>
      <c r="C17" s="7">
        <f t="shared" si="0"/>
        <v>2.0717071150162525E-2</v>
      </c>
      <c r="D17" s="4">
        <v>192.536999396715</v>
      </c>
      <c r="E17" s="4">
        <v>146.94122199975101</v>
      </c>
      <c r="F17" s="4"/>
      <c r="G17" s="4"/>
      <c r="H17" s="4"/>
      <c r="I17" s="4">
        <v>248.67800041877501</v>
      </c>
      <c r="J17" s="4">
        <v>2.5490263097836201</v>
      </c>
      <c r="K17" s="4">
        <v>5479.6803671875005</v>
      </c>
    </row>
    <row r="18" spans="1:11" x14ac:dyDescent="0.3">
      <c r="A18" s="3">
        <v>34335</v>
      </c>
      <c r="B18" s="4">
        <v>14275.382794184199</v>
      </c>
      <c r="C18" s="7">
        <f t="shared" si="0"/>
        <v>2.2010938404909197E-2</v>
      </c>
      <c r="D18" s="4">
        <v>190.653998841412</v>
      </c>
      <c r="E18" s="4">
        <v>148.66183190007601</v>
      </c>
      <c r="F18" s="4"/>
      <c r="G18" s="4"/>
      <c r="H18" s="4"/>
      <c r="I18" s="4">
        <v>263.44456624548599</v>
      </c>
      <c r="J18" s="4">
        <v>2.5582445121169299</v>
      </c>
      <c r="K18" s="4">
        <v>5580.1473466796897</v>
      </c>
    </row>
    <row r="19" spans="1:11" x14ac:dyDescent="0.3">
      <c r="A19" s="3">
        <v>34700</v>
      </c>
      <c r="B19" s="4">
        <v>14577.8610589245</v>
      </c>
      <c r="C19" s="7">
        <f t="shared" si="0"/>
        <v>2.1188802367074322E-2</v>
      </c>
      <c r="D19" s="4">
        <v>188.722999174172</v>
      </c>
      <c r="E19" s="4">
        <v>153.658763360385</v>
      </c>
      <c r="F19" s="4"/>
      <c r="G19" s="4"/>
      <c r="H19" s="4"/>
      <c r="I19" s="4">
        <v>271.82086680737302</v>
      </c>
      <c r="J19" s="4">
        <v>2.5501825532447699</v>
      </c>
      <c r="K19" s="4">
        <v>5716.4354999999996</v>
      </c>
    </row>
    <row r="20" spans="1:11" x14ac:dyDescent="0.3">
      <c r="A20" s="3">
        <v>35065</v>
      </c>
      <c r="B20" s="4">
        <v>14895.506854052601</v>
      </c>
      <c r="C20" s="7">
        <f t="shared" si="0"/>
        <v>2.178960231848559E-2</v>
      </c>
      <c r="D20" s="4">
        <v>189.39200068049001</v>
      </c>
      <c r="E20" s="4">
        <v>153.74750650961701</v>
      </c>
      <c r="F20" s="4"/>
      <c r="G20" s="4"/>
      <c r="H20" s="4"/>
      <c r="I20" s="4">
        <v>288.49405999488602</v>
      </c>
      <c r="J20" s="4">
        <v>2.5415145010484501</v>
      </c>
      <c r="K20" s="4">
        <v>5860.9071494140599</v>
      </c>
    </row>
    <row r="21" spans="1:11" x14ac:dyDescent="0.3">
      <c r="A21" s="3">
        <v>35431</v>
      </c>
      <c r="B21" s="4">
        <v>15221.2982540994</v>
      </c>
      <c r="C21" s="7">
        <f t="shared" si="0"/>
        <v>2.1871790147118153E-2</v>
      </c>
      <c r="D21" s="4">
        <v>192.38300002006099</v>
      </c>
      <c r="E21" s="4">
        <v>154.86125567917401</v>
      </c>
      <c r="F21" s="4"/>
      <c r="G21" s="4"/>
      <c r="H21" s="4"/>
      <c r="I21" s="4">
        <v>279.26551589245901</v>
      </c>
      <c r="J21" s="4">
        <v>2.5372192196394399</v>
      </c>
      <c r="K21" s="4">
        <v>5999.23250097656</v>
      </c>
    </row>
    <row r="22" spans="1:11" x14ac:dyDescent="0.3">
      <c r="A22" s="3">
        <v>35796</v>
      </c>
      <c r="B22" s="4">
        <v>15518.5562211252</v>
      </c>
      <c r="C22" s="7">
        <f t="shared" si="0"/>
        <v>1.9529081032607865E-2</v>
      </c>
      <c r="D22" s="4">
        <v>195.63700087371299</v>
      </c>
      <c r="E22" s="4">
        <v>158.239613797674</v>
      </c>
      <c r="F22" s="4"/>
      <c r="G22" s="4"/>
      <c r="H22" s="4"/>
      <c r="I22" s="4">
        <v>249.30020816624301</v>
      </c>
      <c r="J22" s="4">
        <v>2.5286869657975499</v>
      </c>
      <c r="K22" s="4">
        <v>6137.03540722656</v>
      </c>
    </row>
    <row r="23" spans="1:11" x14ac:dyDescent="0.3">
      <c r="A23" s="3">
        <v>36161</v>
      </c>
      <c r="B23" s="4">
        <v>15798.0427652446</v>
      </c>
      <c r="C23" s="7">
        <f t="shared" si="0"/>
        <v>1.8009829016112811E-2</v>
      </c>
      <c r="D23" s="4">
        <v>197.02273439028599</v>
      </c>
      <c r="E23" s="4">
        <v>163.106276658958</v>
      </c>
      <c r="F23" s="4"/>
      <c r="G23" s="4"/>
      <c r="H23" s="4"/>
      <c r="I23" s="4">
        <v>251.87692629290399</v>
      </c>
      <c r="J23" s="4">
        <v>2.5219395199804202</v>
      </c>
      <c r="K23" s="4">
        <v>6264.2565000000004</v>
      </c>
    </row>
    <row r="24" spans="1:11" x14ac:dyDescent="0.3">
      <c r="A24" s="3">
        <v>36526</v>
      </c>
      <c r="B24" s="4">
        <v>16088.9780564302</v>
      </c>
      <c r="C24" s="7">
        <f t="shared" si="0"/>
        <v>1.8415907306293278E-2</v>
      </c>
      <c r="D24" s="4">
        <v>204.35815332959899</v>
      </c>
      <c r="E24" s="4">
        <v>166.292772598612</v>
      </c>
      <c r="F24" s="4"/>
      <c r="G24" s="4"/>
      <c r="H24" s="4"/>
      <c r="I24" s="4">
        <v>255.24864965160401</v>
      </c>
      <c r="J24" s="4">
        <v>2.5124953317192</v>
      </c>
      <c r="K24" s="4">
        <v>6403.6915234375001</v>
      </c>
    </row>
    <row r="25" spans="1:11" x14ac:dyDescent="0.3">
      <c r="A25" s="3">
        <v>36892</v>
      </c>
      <c r="B25" s="4">
        <v>16399.446867467901</v>
      </c>
      <c r="C25" s="7">
        <f t="shared" si="0"/>
        <v>1.9296987661290066E-2</v>
      </c>
      <c r="D25" s="4">
        <v>205.048</v>
      </c>
      <c r="E25" s="4">
        <v>167.11099999999999</v>
      </c>
      <c r="F25" s="4">
        <v>106.43174999999999</v>
      </c>
      <c r="G25" s="4">
        <v>176.27775</v>
      </c>
      <c r="H25" s="4">
        <v>0.18389171532520299</v>
      </c>
      <c r="I25" s="4">
        <v>282.89339171532498</v>
      </c>
      <c r="J25" s="4">
        <v>2.4945160779634201</v>
      </c>
      <c r="K25" s="4">
        <v>6574.2868749999998</v>
      </c>
    </row>
    <row r="26" spans="1:11" x14ac:dyDescent="0.3">
      <c r="A26" s="3">
        <v>37257</v>
      </c>
      <c r="B26" s="4">
        <v>16727.1255037427</v>
      </c>
      <c r="C26" s="7">
        <f t="shared" si="0"/>
        <v>1.9981078564596411E-2</v>
      </c>
      <c r="D26" s="4">
        <v>206.769375</v>
      </c>
      <c r="E26" s="4">
        <v>167.71787499999999</v>
      </c>
      <c r="F26" s="4">
        <v>88.663250000000005</v>
      </c>
      <c r="G26" s="4">
        <v>165.225875</v>
      </c>
      <c r="H26" s="4">
        <v>30.719868343778501</v>
      </c>
      <c r="I26" s="4">
        <v>284.60899334377802</v>
      </c>
      <c r="J26" s="4">
        <v>2.4784316774945201</v>
      </c>
      <c r="K26" s="4">
        <v>6749.1752500000002</v>
      </c>
    </row>
    <row r="27" spans="1:11" x14ac:dyDescent="0.3">
      <c r="A27" s="3">
        <v>37622</v>
      </c>
      <c r="B27" s="4">
        <v>17060.846535587301</v>
      </c>
      <c r="C27" s="7">
        <f t="shared" si="0"/>
        <v>1.9950889456166854E-2</v>
      </c>
      <c r="D27" s="4">
        <v>212.10724999999999</v>
      </c>
      <c r="E27" s="4">
        <v>169.38475</v>
      </c>
      <c r="F27" s="4">
        <v>86.716125000000005</v>
      </c>
      <c r="G27" s="4">
        <v>231.75562500000001</v>
      </c>
      <c r="H27" s="4">
        <v>1.2863010324733199</v>
      </c>
      <c r="I27" s="4">
        <v>319.75805103247302</v>
      </c>
      <c r="J27" s="4">
        <v>2.4624491263595201</v>
      </c>
      <c r="K27" s="4">
        <v>6928.4605000000001</v>
      </c>
    </row>
    <row r="28" spans="1:11" x14ac:dyDescent="0.3">
      <c r="A28" s="3">
        <v>37987</v>
      </c>
      <c r="B28" s="4">
        <v>17468.830748769498</v>
      </c>
      <c r="C28" s="7">
        <f t="shared" si="0"/>
        <v>2.3913480045153701E-2</v>
      </c>
      <c r="D28" s="4">
        <v>217.64362499999999</v>
      </c>
      <c r="E28" s="4">
        <v>170.45224999999999</v>
      </c>
      <c r="F28" s="4">
        <v>86.19</v>
      </c>
      <c r="G28" s="4">
        <v>280.24962499999998</v>
      </c>
      <c r="H28" s="4">
        <v>5.2826708662757902</v>
      </c>
      <c r="I28" s="4">
        <v>371.722295866276</v>
      </c>
      <c r="J28" s="4">
        <v>2.45617115409252</v>
      </c>
      <c r="K28" s="4">
        <v>7112.2502500000001</v>
      </c>
    </row>
    <row r="29" spans="1:11" x14ac:dyDescent="0.3">
      <c r="A29" s="3">
        <v>38353</v>
      </c>
      <c r="B29" s="4">
        <v>17875.7333775511</v>
      </c>
      <c r="C29" s="7">
        <f t="shared" si="0"/>
        <v>2.3293066069133728E-2</v>
      </c>
      <c r="D29" s="4">
        <v>229.320875</v>
      </c>
      <c r="E29" s="4">
        <v>167.96324999999999</v>
      </c>
      <c r="F29" s="4">
        <v>89.557749999999999</v>
      </c>
      <c r="G29" s="4">
        <v>223.79175000000001</v>
      </c>
      <c r="H29" s="4">
        <v>1.68694962002587</v>
      </c>
      <c r="I29" s="4">
        <v>315.03644962002602</v>
      </c>
      <c r="J29" s="4">
        <v>2.4540915065793198</v>
      </c>
      <c r="K29" s="4">
        <v>7284.033375</v>
      </c>
    </row>
    <row r="30" spans="1:11" x14ac:dyDescent="0.3">
      <c r="A30" s="3">
        <v>38718</v>
      </c>
      <c r="B30" s="4">
        <v>18184.0818580704</v>
      </c>
      <c r="C30" s="7">
        <f t="shared" si="0"/>
        <v>1.7249556927635412E-2</v>
      </c>
      <c r="D30" s="4">
        <v>238.11125000000001</v>
      </c>
      <c r="E30" s="4">
        <v>167.97825</v>
      </c>
      <c r="F30" s="4">
        <v>90.618375</v>
      </c>
      <c r="G30" s="4">
        <v>91.423625000000001</v>
      </c>
      <c r="H30" s="4">
        <v>11.1840708991733</v>
      </c>
      <c r="I30" s="4">
        <v>193.22607089917301</v>
      </c>
      <c r="J30" s="4">
        <v>2.4646542821729298</v>
      </c>
      <c r="K30" s="4">
        <v>7377.9207412109399</v>
      </c>
    </row>
    <row r="31" spans="1:11" x14ac:dyDescent="0.3">
      <c r="A31" s="3">
        <v>39083</v>
      </c>
      <c r="B31" s="4">
        <v>18385.060896307601</v>
      </c>
      <c r="C31" s="7">
        <f t="shared" si="0"/>
        <v>1.1052471046153034E-2</v>
      </c>
      <c r="D31" s="4">
        <v>236.99775</v>
      </c>
      <c r="E31" s="4">
        <v>174.40187499999999</v>
      </c>
      <c r="F31" s="4">
        <v>80.189250000000001</v>
      </c>
      <c r="G31" s="4">
        <v>10.17075</v>
      </c>
      <c r="H31" s="4">
        <v>27.305372547764399</v>
      </c>
      <c r="I31" s="4">
        <v>117.66537254776399</v>
      </c>
      <c r="J31" s="4">
        <v>2.48253223517733</v>
      </c>
      <c r="K31" s="4">
        <v>7405.7606298828096</v>
      </c>
    </row>
    <row r="32" spans="1:11" x14ac:dyDescent="0.3">
      <c r="A32" s="3">
        <v>39448</v>
      </c>
      <c r="B32" s="4">
        <v>18540.761091040102</v>
      </c>
      <c r="C32" s="7">
        <f t="shared" si="0"/>
        <v>8.4688430248154312E-3</v>
      </c>
      <c r="D32" s="4">
        <v>234.27549908569301</v>
      </c>
      <c r="E32" s="4">
        <v>175.97599667602501</v>
      </c>
      <c r="F32" s="4">
        <v>84.426374999999993</v>
      </c>
      <c r="G32" s="4">
        <v>-32.548000000000002</v>
      </c>
      <c r="H32" s="4">
        <v>32.289791229644401</v>
      </c>
      <c r="I32" s="4">
        <v>84.168166229644399</v>
      </c>
      <c r="J32" s="4">
        <v>2.50230180273289</v>
      </c>
      <c r="K32" s="4">
        <v>7409.4967500000002</v>
      </c>
    </row>
    <row r="33" spans="1:12" x14ac:dyDescent="0.3">
      <c r="A33" s="3">
        <v>39814</v>
      </c>
      <c r="B33" s="4">
        <v>18682.301994938101</v>
      </c>
      <c r="C33" s="7">
        <f t="shared" si="0"/>
        <v>7.6340395738339062E-3</v>
      </c>
      <c r="D33" s="4">
        <v>229.202212193604</v>
      </c>
      <c r="E33" s="4">
        <v>173.22286524414099</v>
      </c>
      <c r="F33" s="4">
        <v>84.7061953125</v>
      </c>
      <c r="G33" s="4">
        <v>1.7483828125</v>
      </c>
      <c r="H33" s="4">
        <v>20.371875878816301</v>
      </c>
      <c r="I33" s="4">
        <v>106.826454003816</v>
      </c>
      <c r="J33" s="4">
        <v>2.52651898557844</v>
      </c>
      <c r="K33" s="4">
        <v>7394.4752500000004</v>
      </c>
    </row>
    <row r="34" spans="1:12" x14ac:dyDescent="0.3">
      <c r="A34" s="3">
        <v>40179</v>
      </c>
      <c r="B34" s="4">
        <v>18879.730749999999</v>
      </c>
      <c r="C34" s="7">
        <f t="shared" si="0"/>
        <v>1.0567688880920079E-2</v>
      </c>
      <c r="D34" s="4">
        <v>214.45549249999999</v>
      </c>
      <c r="E34" s="4">
        <v>170.48992250000001</v>
      </c>
      <c r="F34" s="4">
        <v>85.656539062500002</v>
      </c>
      <c r="G34" s="4">
        <v>73.048226562500005</v>
      </c>
      <c r="H34" s="4">
        <v>9.4229977083328702</v>
      </c>
      <c r="I34" s="4">
        <v>168.12776333333301</v>
      </c>
      <c r="J34" s="4">
        <v>2.53681460654375</v>
      </c>
      <c r="K34" s="4">
        <v>7442.2830000000004</v>
      </c>
    </row>
    <row r="35" spans="1:12" x14ac:dyDescent="0.3">
      <c r="A35" s="3">
        <v>40544</v>
      </c>
      <c r="B35" s="4">
        <v>19112.9700520839</v>
      </c>
      <c r="C35" s="7">
        <f t="shared" si="0"/>
        <v>1.2353952774665444E-2</v>
      </c>
      <c r="D35" s="4">
        <v>214.47512499999999</v>
      </c>
      <c r="E35" s="4">
        <v>176.36362500000001</v>
      </c>
      <c r="F35" s="4">
        <v>96.517375000000001</v>
      </c>
      <c r="G35" s="4">
        <v>103.05387500000001</v>
      </c>
      <c r="H35" s="4">
        <v>-0.70172112197756298</v>
      </c>
      <c r="I35" s="4">
        <v>198.86952887802201</v>
      </c>
      <c r="J35" s="4">
        <v>2.5430510474440098</v>
      </c>
      <c r="K35" s="4">
        <v>7515.7569999999996</v>
      </c>
    </row>
    <row r="36" spans="1:12" x14ac:dyDescent="0.3">
      <c r="A36" s="3">
        <v>40909</v>
      </c>
      <c r="B36" s="4">
        <v>19349.2203196585</v>
      </c>
      <c r="C36" s="7">
        <f t="shared" si="0"/>
        <v>1.2360730275347231E-2</v>
      </c>
      <c r="D36" s="4">
        <v>215.416</v>
      </c>
      <c r="E36" s="4">
        <v>180.29349999999999</v>
      </c>
      <c r="F36" s="4">
        <v>99.453000000000003</v>
      </c>
      <c r="G36" s="4">
        <v>95.742000000000004</v>
      </c>
      <c r="H36" s="4">
        <v>4.3914892933958001</v>
      </c>
      <c r="I36" s="4">
        <v>199.586489293396</v>
      </c>
      <c r="J36" s="4">
        <v>2.5487887809468401</v>
      </c>
      <c r="K36" s="4">
        <v>7591.5182500000001</v>
      </c>
    </row>
    <row r="37" spans="1:12" x14ac:dyDescent="0.3">
      <c r="A37" s="3">
        <v>41275</v>
      </c>
      <c r="B37" s="4">
        <v>19581.935848022</v>
      </c>
      <c r="C37" s="7">
        <f t="shared" si="0"/>
        <v>1.2027126908419339E-2</v>
      </c>
      <c r="D37" s="4">
        <v>216.13536835103301</v>
      </c>
      <c r="E37" s="4">
        <v>184.02330674128399</v>
      </c>
      <c r="F37" s="4">
        <v>99.898986500000007</v>
      </c>
      <c r="G37" s="4">
        <v>89.613256000000007</v>
      </c>
      <c r="H37" s="4">
        <v>11.217858515190199</v>
      </c>
      <c r="I37" s="4">
        <v>200.73010101519</v>
      </c>
      <c r="J37" s="4">
        <v>2.57224755663233</v>
      </c>
      <c r="K37" s="4">
        <v>7612.7562326949501</v>
      </c>
      <c r="L37" s="13"/>
    </row>
    <row r="38" spans="1:12" x14ac:dyDescent="0.3">
      <c r="A38" s="3">
        <v>41640</v>
      </c>
      <c r="B38" s="5">
        <v>19816.034264973001</v>
      </c>
      <c r="C38" s="7">
        <f>+B38/B37-1</f>
        <v>1.1954814823614379E-2</v>
      </c>
      <c r="D38" s="5">
        <v>219.51270477822899</v>
      </c>
      <c r="E38" s="5">
        <v>186.170008689875</v>
      </c>
      <c r="F38" s="5">
        <v>102.1084695</v>
      </c>
      <c r="G38" s="5">
        <v>93.086419000000006</v>
      </c>
      <c r="H38" s="5">
        <v>6.76969915140337</v>
      </c>
      <c r="I38" s="5">
        <v>201.96458765140301</v>
      </c>
      <c r="J38" s="5">
        <v>2.58658886141788</v>
      </c>
      <c r="K38" s="5">
        <v>7661.0563376236696</v>
      </c>
      <c r="L38" s="13"/>
    </row>
    <row r="39" spans="1:12" x14ac:dyDescent="0.3">
      <c r="A39" s="3">
        <v>42005</v>
      </c>
      <c r="B39" s="5">
        <v>20056.286993326099</v>
      </c>
      <c r="C39" s="7">
        <f t="shared" si="0"/>
        <v>1.2124157898625088E-2</v>
      </c>
      <c r="D39" s="5">
        <v>225.12330545851799</v>
      </c>
      <c r="E39" s="5">
        <v>187.20956290737101</v>
      </c>
      <c r="F39" s="5">
        <v>103.529967</v>
      </c>
      <c r="G39" s="5">
        <v>98.596948999999995</v>
      </c>
      <c r="H39" s="5">
        <v>4.0001620000000004</v>
      </c>
      <c r="I39" s="5">
        <v>206.12707800000001</v>
      </c>
      <c r="J39" s="5">
        <v>2.5831793945268902</v>
      </c>
      <c r="K39" s="5">
        <v>7764.2196652646899</v>
      </c>
      <c r="L39" s="13"/>
    </row>
    <row r="40" spans="1:12" x14ac:dyDescent="0.3">
      <c r="A40" s="3">
        <v>42370</v>
      </c>
      <c r="B40" s="5">
        <v>20307.5496423943</v>
      </c>
      <c r="C40" s="7">
        <f t="shared" si="0"/>
        <v>1.2527874633615488E-2</v>
      </c>
      <c r="D40" s="5">
        <v>232.358792407393</v>
      </c>
      <c r="E40" s="5">
        <v>187.992597037217</v>
      </c>
      <c r="F40" s="5">
        <v>104.643128</v>
      </c>
      <c r="G40" s="5">
        <v>105.338713</v>
      </c>
      <c r="H40" s="5">
        <v>1.4724079999999999</v>
      </c>
      <c r="I40" s="5">
        <v>211.454249</v>
      </c>
      <c r="J40" s="5">
        <v>2.5719139761417602</v>
      </c>
      <c r="K40" s="5">
        <v>7895.9510205460901</v>
      </c>
      <c r="L40" s="13"/>
    </row>
    <row r="41" spans="1:12" x14ac:dyDescent="0.3">
      <c r="A41" s="3">
        <v>42736</v>
      </c>
      <c r="B41" s="5">
        <v>20571.3464283514</v>
      </c>
      <c r="C41" s="7">
        <f t="shared" si="0"/>
        <v>1.2990084505636101E-2</v>
      </c>
      <c r="D41" s="5">
        <v>240.384051549535</v>
      </c>
      <c r="E41" s="5">
        <v>188.953066354252</v>
      </c>
      <c r="F41" s="5">
        <v>105.870079</v>
      </c>
      <c r="G41" s="5">
        <v>111.144841</v>
      </c>
      <c r="H41" s="5">
        <v>-0.131971</v>
      </c>
      <c r="I41" s="5">
        <v>216.882949</v>
      </c>
      <c r="J41" s="5">
        <v>2.5575224406467898</v>
      </c>
      <c r="K41" s="5">
        <v>8043.5329436538696</v>
      </c>
      <c r="L41" s="13"/>
    </row>
    <row r="42" spans="1:12" x14ac:dyDescent="0.3">
      <c r="A42" s="3">
        <v>43101</v>
      </c>
      <c r="B42" s="5">
        <v>20845.494688198502</v>
      </c>
      <c r="C42" s="7">
        <f t="shared" si="0"/>
        <v>1.3326704734760053E-2</v>
      </c>
      <c r="D42" s="5">
        <v>245.71937473650701</v>
      </c>
      <c r="E42" s="5">
        <v>190.11586022638201</v>
      </c>
      <c r="F42" s="5">
        <v>106.73535099999999</v>
      </c>
      <c r="G42" s="5">
        <v>114.957172</v>
      </c>
      <c r="H42" s="5">
        <v>-0.19248699999999999</v>
      </c>
      <c r="I42" s="5">
        <v>221.50003599999999</v>
      </c>
      <c r="J42" s="5">
        <v>2.5429662677226501</v>
      </c>
      <c r="K42" s="5">
        <v>8197.3892584252299</v>
      </c>
      <c r="L42" s="13"/>
    </row>
    <row r="43" spans="1:12" x14ac:dyDescent="0.3">
      <c r="A43" s="3">
        <v>43466</v>
      </c>
      <c r="B43" s="5">
        <v>21125.341679767502</v>
      </c>
      <c r="C43" s="7">
        <f t="shared" si="0"/>
        <v>1.3424818923939208E-2</v>
      </c>
      <c r="D43" s="5">
        <v>248.21662049812099</v>
      </c>
      <c r="E43" s="5">
        <v>191.48673892777001</v>
      </c>
      <c r="F43" s="5">
        <v>107.13983</v>
      </c>
      <c r="G43" s="5">
        <v>117.263625</v>
      </c>
      <c r="H43" s="5">
        <v>0</v>
      </c>
      <c r="I43" s="5">
        <v>224.40345500000001</v>
      </c>
      <c r="J43" s="5">
        <v>2.5282009516706401</v>
      </c>
      <c r="K43" s="5">
        <v>8355.9505896607097</v>
      </c>
      <c r="L43" s="13"/>
    </row>
    <row r="44" spans="1:12" x14ac:dyDescent="0.3">
      <c r="A44" s="3">
        <v>43831</v>
      </c>
      <c r="B44" s="5">
        <v>21408.463857761999</v>
      </c>
      <c r="C44" s="7">
        <f t="shared" si="0"/>
        <v>1.3402016511082193E-2</v>
      </c>
      <c r="D44" s="5">
        <v>250.486499891302</v>
      </c>
      <c r="E44" s="5">
        <v>193.038175362933</v>
      </c>
      <c r="F44" s="5">
        <v>107.516299</v>
      </c>
      <c r="G44" s="5">
        <v>119.34473699999999</v>
      </c>
      <c r="H44" s="5">
        <v>0</v>
      </c>
      <c r="I44" s="5">
        <v>226.86103600000001</v>
      </c>
      <c r="J44" s="5">
        <v>2.5133544755835899</v>
      </c>
      <c r="K44" s="5">
        <v>8517.9600785772</v>
      </c>
      <c r="L44" s="13"/>
    </row>
    <row r="45" spans="1:12" x14ac:dyDescent="0.3">
      <c r="A45" s="3">
        <v>44197</v>
      </c>
      <c r="B45" s="5">
        <v>21694.6614083243</v>
      </c>
      <c r="C45" s="7">
        <f t="shared" si="0"/>
        <v>1.3368430003376286E-2</v>
      </c>
      <c r="D45" s="5">
        <v>252.740149321529</v>
      </c>
      <c r="E45" s="5">
        <v>194.76214035862901</v>
      </c>
      <c r="F45" s="5">
        <v>107.860879</v>
      </c>
      <c r="G45" s="5">
        <v>121.4469625</v>
      </c>
      <c r="H45" s="5">
        <v>0</v>
      </c>
      <c r="I45" s="5">
        <v>229.30784149999999</v>
      </c>
      <c r="J45" s="5">
        <v>2.5003116214343999</v>
      </c>
      <c r="K45" s="5">
        <v>8676.8427954734398</v>
      </c>
      <c r="L45" s="13"/>
    </row>
    <row r="46" spans="1:12" x14ac:dyDescent="0.3">
      <c r="A46" s="3">
        <v>44562</v>
      </c>
      <c r="B46" s="5">
        <v>21983.684780093601</v>
      </c>
      <c r="C46" s="7">
        <f t="shared" si="0"/>
        <v>1.3322326923175698E-2</v>
      </c>
      <c r="D46" s="5">
        <v>254.975149803157</v>
      </c>
      <c r="E46" s="5">
        <v>196.624982186816</v>
      </c>
      <c r="F46" s="5">
        <v>108.128839</v>
      </c>
      <c r="G46" s="5">
        <v>123.5705889</v>
      </c>
      <c r="H46" s="5">
        <v>0</v>
      </c>
      <c r="I46" s="5">
        <v>231.69942789999999</v>
      </c>
      <c r="J46" s="5">
        <v>2.48925492753922</v>
      </c>
      <c r="K46" s="5">
        <v>8831.4827461593795</v>
      </c>
    </row>
    <row r="47" spans="1:12" x14ac:dyDescent="0.3">
      <c r="A47" s="3">
        <v>44927</v>
      </c>
      <c r="B47" s="5">
        <v>22275.400995639899</v>
      </c>
      <c r="C47" s="7">
        <f t="shared" si="0"/>
        <v>1.3269668777749599E-2</v>
      </c>
      <c r="D47" s="5">
        <v>257.19441232989698</v>
      </c>
      <c r="E47" s="5">
        <v>198.58221129799401</v>
      </c>
      <c r="F47" s="5">
        <v>108.396799</v>
      </c>
      <c r="G47" s="5">
        <v>125.6942153</v>
      </c>
      <c r="H47" s="5">
        <v>0</v>
      </c>
      <c r="I47" s="5">
        <v>234.09101430000001</v>
      </c>
      <c r="J47" s="5">
        <v>2.4795985597000998</v>
      </c>
      <c r="K47" s="5">
        <v>8983.5132590361809</v>
      </c>
    </row>
    <row r="48" spans="1:12" x14ac:dyDescent="0.3">
      <c r="A48" s="3">
        <v>45292</v>
      </c>
      <c r="B48" s="5">
        <v>22569.706344507402</v>
      </c>
      <c r="C48" s="7">
        <f t="shared" si="0"/>
        <v>1.3212123495559558E-2</v>
      </c>
      <c r="D48" s="5">
        <v>259.39971133009902</v>
      </c>
      <c r="E48" s="5">
        <v>200.62883212998</v>
      </c>
      <c r="F48" s="5">
        <v>108.664759</v>
      </c>
      <c r="G48" s="5">
        <v>127.8178417</v>
      </c>
      <c r="H48" s="5">
        <v>0</v>
      </c>
      <c r="I48" s="5">
        <v>236.48260070000001</v>
      </c>
      <c r="J48" s="5">
        <v>2.47320963567268</v>
      </c>
      <c r="K48" s="5">
        <v>9125.6901420140493</v>
      </c>
    </row>
    <row r="49" spans="1:11" x14ac:dyDescent="0.3">
      <c r="A49" s="3">
        <v>45658</v>
      </c>
      <c r="B49" s="5">
        <v>22866.5119859181</v>
      </c>
      <c r="C49" s="7">
        <f t="shared" si="0"/>
        <v>1.3150620432548443E-2</v>
      </c>
      <c r="D49" s="5">
        <v>261.64397192810702</v>
      </c>
      <c r="E49" s="5">
        <v>202.76048834125001</v>
      </c>
      <c r="F49" s="5">
        <v>108.93271900000001</v>
      </c>
      <c r="G49" s="5">
        <v>129.94146810000001</v>
      </c>
      <c r="H49" s="5">
        <v>0</v>
      </c>
      <c r="I49" s="5">
        <v>238.8741871</v>
      </c>
      <c r="J49" s="5">
        <v>2.4706630830054501</v>
      </c>
      <c r="K49" s="5">
        <v>9255.2287893047105</v>
      </c>
    </row>
    <row r="50" spans="1:11" x14ac:dyDescent="0.3">
      <c r="A50" s="3">
        <v>46023</v>
      </c>
      <c r="B50" s="5">
        <v>23165.8544958608</v>
      </c>
      <c r="C50" s="7">
        <f t="shared" si="0"/>
        <v>1.3090868870907935E-2</v>
      </c>
      <c r="D50" s="5">
        <v>264.77634497705901</v>
      </c>
      <c r="E50" s="5">
        <v>204.94332837004399</v>
      </c>
      <c r="F50" s="5">
        <v>108.727853</v>
      </c>
      <c r="G50" s="5">
        <v>131.593538</v>
      </c>
      <c r="H50" s="5">
        <v>0</v>
      </c>
      <c r="I50" s="5">
        <v>240.32139100000001</v>
      </c>
      <c r="J50" s="5">
        <v>2.46584798922613</v>
      </c>
      <c r="K50" s="5">
        <v>9394.7068247516108</v>
      </c>
    </row>
    <row r="51" spans="1:11" x14ac:dyDescent="0.3">
      <c r="A51" s="3">
        <v>46388</v>
      </c>
      <c r="B51" s="5">
        <v>23466.799653063699</v>
      </c>
      <c r="C51" s="7">
        <f t="shared" si="0"/>
        <v>1.299089387169694E-2</v>
      </c>
      <c r="D51" s="5">
        <v>268.22884450336102</v>
      </c>
      <c r="E51" s="5">
        <v>207.14533853137701</v>
      </c>
      <c r="F51" s="5">
        <v>108.328118</v>
      </c>
      <c r="G51" s="5">
        <v>131.92480900000001</v>
      </c>
      <c r="H51" s="5">
        <v>0</v>
      </c>
      <c r="I51" s="5">
        <v>240.252927</v>
      </c>
      <c r="J51" s="5">
        <v>2.4602115672987099</v>
      </c>
      <c r="K51" s="5">
        <v>9538.5570787906199</v>
      </c>
    </row>
    <row r="52" spans="1:11" x14ac:dyDescent="0.3">
      <c r="A52" s="3">
        <v>46753</v>
      </c>
      <c r="B52" s="5">
        <v>23768.858152373101</v>
      </c>
      <c r="C52" s="7">
        <f t="shared" si="0"/>
        <v>1.2871738105539432E-2</v>
      </c>
      <c r="D52" s="5">
        <v>271.71329605341901</v>
      </c>
      <c r="E52" s="5">
        <v>209.340475728775</v>
      </c>
      <c r="F52" s="5">
        <v>107.82318100000001</v>
      </c>
      <c r="G52" s="5">
        <v>132.06312600000001</v>
      </c>
      <c r="H52" s="5">
        <v>0</v>
      </c>
      <c r="I52" s="5">
        <v>239.88630699999999</v>
      </c>
      <c r="J52" s="5">
        <v>2.4541044983817502</v>
      </c>
      <c r="K52" s="5">
        <v>9685.3793746719402</v>
      </c>
    </row>
    <row r="53" spans="1:11" x14ac:dyDescent="0.3">
      <c r="A53" s="3">
        <v>47119</v>
      </c>
      <c r="B53" s="5">
        <v>24070.543821526298</v>
      </c>
      <c r="C53" s="7">
        <f t="shared" si="0"/>
        <v>1.269247631582493E-2</v>
      </c>
      <c r="D53" s="5">
        <v>275.22918268253301</v>
      </c>
      <c r="E53" s="5">
        <v>213.520258847977</v>
      </c>
      <c r="F53" s="5">
        <v>107.367591</v>
      </c>
      <c r="G53" s="5">
        <v>132.27316200000001</v>
      </c>
      <c r="H53" s="5">
        <v>0</v>
      </c>
      <c r="I53" s="5">
        <v>239.64075299999999</v>
      </c>
      <c r="J53" s="5">
        <v>2.4481159146855198</v>
      </c>
      <c r="K53" s="5">
        <v>9832.3010529647399</v>
      </c>
    </row>
    <row r="54" spans="1:11" x14ac:dyDescent="0.3">
      <c r="A54" s="3">
        <v>47484</v>
      </c>
      <c r="B54" s="5">
        <v>24371.471436359599</v>
      </c>
      <c r="C54" s="7">
        <f t="shared" si="0"/>
        <v>1.2501903449484209E-2</v>
      </c>
      <c r="D54" s="5">
        <v>278.77693717026</v>
      </c>
      <c r="E54" s="5">
        <v>217.69011262582799</v>
      </c>
      <c r="F54" s="5">
        <v>107.254668</v>
      </c>
      <c r="G54" s="5">
        <v>132.39639500000001</v>
      </c>
      <c r="H54" s="5">
        <v>0</v>
      </c>
      <c r="I54" s="5">
        <v>239.65106299999999</v>
      </c>
      <c r="J54" s="5">
        <v>2.4431182636661499</v>
      </c>
      <c r="K54" s="5">
        <v>9975.5793107987301</v>
      </c>
    </row>
    <row r="55" spans="1:11" x14ac:dyDescent="0.3">
      <c r="A55" s="1" t="s">
        <v>2</v>
      </c>
      <c r="C55" s="7"/>
    </row>
  </sheetData>
  <pageMargins left="0.7" right="0.7" top="0.75" bottom="0.75" header="0.3" footer="0.3"/>
  <pageSetup paperSize="9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8BEA3403184B4EA5542C4A6A1CD442" ma:contentTypeVersion="" ma:contentTypeDescription="Create a new document." ma:contentTypeScope="" ma:versionID="2d0cfbe20b547cf6d6586cc64caeb8e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E52A827C-0F89-43DF-9946-42E33FA995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38B4B2-618E-454D-AD10-65DC82B1C2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AC3E50-ECF9-4B3B-B098-4AED64263E8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c85253b9-0a55-49a1-98ad-b5b6252d7079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Graphs</vt:lpstr>
      <vt:lpstr>Complete Global Data Jun2015</vt:lpstr>
      <vt:lpstr>Complete Global Data Nov2014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2016-05-09T19:02:43Z</dcterms:created>
  <dcterms:modified xsi:type="dcterms:W3CDTF">2016-05-17T11:49:38Z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0x0101009A8BEA3403184B4EA5542C4A6A1CD442</vt:lpwstr>
  </property>
</Properties>
</file>