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08" yWindow="408" windowWidth="9840" windowHeight="3636" tabRatio="845"/>
  </bookViews>
  <sheets>
    <sheet name="LPC 2018" sheetId="50" r:id="rId1"/>
    <sheet name="Revenue Forecast Rel Oct 2015" sheetId="54" r:id="rId2"/>
    <sheet name="Customers_Forecast_Oct_2015" sheetId="47" r:id="rId3"/>
    <sheet name="LPC OCT14" sheetId="18" r:id="rId4"/>
    <sheet name="LPC NOV14" sheetId="19" r:id="rId5"/>
    <sheet name="LPC DEC14" sheetId="20" r:id="rId6"/>
    <sheet name="LPC JAN15" sheetId="21" r:id="rId7"/>
    <sheet name="LPC FEB15" sheetId="22" r:id="rId8"/>
    <sheet name="LPC MAR15" sheetId="23" r:id="rId9"/>
    <sheet name="LPC APR15" sheetId="24" r:id="rId10"/>
    <sheet name="LPC MAY15" sheetId="32" r:id="rId11"/>
    <sheet name="LPC JUN15" sheetId="33" r:id="rId12"/>
    <sheet name="LPC JUL15" sheetId="34" r:id="rId13"/>
    <sheet name="LPC AUG15" sheetId="38" r:id="rId14"/>
    <sheet name="LPC SEP15" sheetId="39" r:id="rId15"/>
    <sheet name="2014_FERC_OPER_REV" sheetId="4" r:id="rId16"/>
    <sheet name="2015_FERC_OPER_REV" sheetId="7" r:id="rId17"/>
  </sheets>
  <calcPr calcId="145621"/>
</workbook>
</file>

<file path=xl/calcChain.xml><?xml version="1.0" encoding="utf-8"?>
<calcChain xmlns="http://schemas.openxmlformats.org/spreadsheetml/2006/main">
  <c r="Y27" i="50" l="1"/>
  <c r="Y26" i="50"/>
  <c r="Y25" i="50"/>
  <c r="Y24" i="50"/>
  <c r="Y23" i="50"/>
  <c r="Y22" i="50"/>
  <c r="Y21" i="50"/>
  <c r="Y20" i="50"/>
  <c r="Y19" i="50"/>
  <c r="Y18" i="50"/>
  <c r="Y17" i="50"/>
  <c r="Y16" i="50"/>
  <c r="BP173" i="54"/>
  <c r="BO173" i="54"/>
  <c r="BN173" i="54"/>
  <c r="BM173" i="54"/>
  <c r="BL173" i="54"/>
  <c r="BK173" i="54"/>
  <c r="BJ173" i="54"/>
  <c r="BI173" i="54"/>
  <c r="BH173" i="54"/>
  <c r="BG173" i="54"/>
  <c r="BF173" i="54"/>
  <c r="BE173" i="54"/>
  <c r="BC173" i="54"/>
  <c r="BB173" i="54"/>
  <c r="BA173" i="54"/>
  <c r="AZ173" i="54"/>
  <c r="AY173" i="54"/>
  <c r="AX173" i="54"/>
  <c r="AW173" i="54"/>
  <c r="AV173" i="54"/>
  <c r="AU173" i="54"/>
  <c r="AT173" i="54"/>
  <c r="AS173" i="54"/>
  <c r="AR173" i="54"/>
  <c r="AP173" i="54"/>
  <c r="AO173" i="54"/>
  <c r="AN173" i="54"/>
  <c r="AL173" i="54"/>
  <c r="AK173" i="54"/>
  <c r="AJ173" i="54"/>
  <c r="AH173" i="54"/>
  <c r="AG173" i="54"/>
  <c r="AF173" i="54"/>
  <c r="AC173" i="54"/>
  <c r="AB173" i="54"/>
  <c r="AA173" i="54"/>
  <c r="Z173" i="54"/>
  <c r="Y173" i="54"/>
  <c r="X173" i="54"/>
  <c r="W173" i="54"/>
  <c r="V173" i="54"/>
  <c r="U173" i="54"/>
  <c r="T173" i="54"/>
  <c r="S173" i="54"/>
  <c r="R173" i="54"/>
  <c r="AD173" i="54" s="1"/>
  <c r="P173" i="54"/>
  <c r="O173" i="54"/>
  <c r="N173" i="54"/>
  <c r="M173" i="54"/>
  <c r="L173" i="54"/>
  <c r="K173" i="54"/>
  <c r="J173" i="54"/>
  <c r="I173" i="54"/>
  <c r="H173" i="54"/>
  <c r="G173" i="54"/>
  <c r="F173" i="54"/>
  <c r="E173" i="54"/>
  <c r="D173" i="54"/>
  <c r="C173" i="54"/>
  <c r="B173" i="54"/>
  <c r="BP171" i="54"/>
  <c r="BO171" i="54"/>
  <c r="BN171" i="54"/>
  <c r="BM171" i="54"/>
  <c r="BL171" i="54"/>
  <c r="BK171" i="54"/>
  <c r="BJ171" i="54"/>
  <c r="BI171" i="54"/>
  <c r="BH171" i="54"/>
  <c r="BG171" i="54"/>
  <c r="BF171" i="54"/>
  <c r="BE171" i="54"/>
  <c r="BC171" i="54"/>
  <c r="BB171" i="54"/>
  <c r="BA171" i="54"/>
  <c r="AZ171" i="54"/>
  <c r="AY171" i="54"/>
  <c r="AX171" i="54"/>
  <c r="AW171" i="54"/>
  <c r="AV171" i="54"/>
  <c r="AU171" i="54"/>
  <c r="AT171" i="54"/>
  <c r="AS171" i="54"/>
  <c r="AR171" i="54"/>
  <c r="AP171" i="54"/>
  <c r="AO171" i="54"/>
  <c r="AN171" i="54"/>
  <c r="AM171" i="54"/>
  <c r="AM173" i="54" s="1"/>
  <c r="AL171" i="54"/>
  <c r="AK171" i="54"/>
  <c r="AJ171" i="54"/>
  <c r="AI171" i="54"/>
  <c r="AI173" i="54" s="1"/>
  <c r="AH171" i="54"/>
  <c r="AG171" i="54"/>
  <c r="AF171" i="54"/>
  <c r="AE171" i="54"/>
  <c r="AE173" i="54" s="1"/>
  <c r="AQ173" i="54" s="1"/>
  <c r="AC171" i="54"/>
  <c r="AB171" i="54"/>
  <c r="AA171" i="54"/>
  <c r="Z171" i="54"/>
  <c r="Y171" i="54"/>
  <c r="X171" i="54"/>
  <c r="W171" i="54"/>
  <c r="V171" i="54"/>
  <c r="U171" i="54"/>
  <c r="T171" i="54"/>
  <c r="S171" i="54"/>
  <c r="R171" i="54"/>
  <c r="P171" i="54"/>
  <c r="O171" i="54"/>
  <c r="N171" i="54"/>
  <c r="M171" i="54"/>
  <c r="L171" i="54"/>
  <c r="K171" i="54"/>
  <c r="J171" i="54"/>
  <c r="I171" i="54"/>
  <c r="H171" i="54"/>
  <c r="G171" i="54"/>
  <c r="F171" i="54"/>
  <c r="E171" i="54"/>
  <c r="D171" i="54"/>
  <c r="C171" i="54"/>
  <c r="B171" i="54"/>
  <c r="BP169" i="54"/>
  <c r="BO169" i="54"/>
  <c r="BN169" i="54"/>
  <c r="BM169" i="54"/>
  <c r="BL169" i="54"/>
  <c r="BK169" i="54"/>
  <c r="BJ169" i="54"/>
  <c r="BI169" i="54"/>
  <c r="BH169" i="54"/>
  <c r="BG169" i="54"/>
  <c r="BF169" i="54"/>
  <c r="BE169" i="54"/>
  <c r="BC169" i="54"/>
  <c r="BB169" i="54"/>
  <c r="BA169" i="54"/>
  <c r="AZ169" i="54"/>
  <c r="AY169" i="54"/>
  <c r="AX169" i="54"/>
  <c r="AW169" i="54"/>
  <c r="AV169" i="54"/>
  <c r="AU169" i="54"/>
  <c r="AT169" i="54"/>
  <c r="AS169" i="54"/>
  <c r="AR169" i="54"/>
  <c r="AP169" i="54"/>
  <c r="AO169" i="54"/>
  <c r="AN169" i="54"/>
  <c r="AM169" i="54"/>
  <c r="AL169" i="54"/>
  <c r="AK169" i="54"/>
  <c r="AJ169" i="54"/>
  <c r="AI169" i="54"/>
  <c r="AH169" i="54"/>
  <c r="AG169" i="54"/>
  <c r="AF169" i="54"/>
  <c r="AE169" i="54"/>
  <c r="AC169" i="54"/>
  <c r="AB169" i="54"/>
  <c r="AA169" i="54"/>
  <c r="Z169" i="54"/>
  <c r="Y169" i="54"/>
  <c r="X169" i="54"/>
  <c r="W169" i="54"/>
  <c r="V169" i="54"/>
  <c r="U169" i="54"/>
  <c r="T169" i="54"/>
  <c r="S169" i="54"/>
  <c r="R169" i="54"/>
  <c r="P169" i="54"/>
  <c r="O169" i="54"/>
  <c r="N169" i="54"/>
  <c r="M169" i="54"/>
  <c r="L169" i="54"/>
  <c r="K169" i="54"/>
  <c r="J169" i="54"/>
  <c r="I169" i="54"/>
  <c r="H169" i="54"/>
  <c r="G169" i="54"/>
  <c r="F169" i="54"/>
  <c r="E169" i="54"/>
  <c r="D169" i="54"/>
  <c r="C169" i="54"/>
  <c r="B169" i="54"/>
  <c r="G27" i="50" l="1"/>
  <c r="G26" i="50"/>
  <c r="G25" i="50"/>
  <c r="G24" i="50"/>
  <c r="G23" i="50"/>
  <c r="G22" i="50"/>
  <c r="G21" i="50"/>
  <c r="G20" i="50"/>
  <c r="G19" i="50"/>
  <c r="G18" i="50"/>
  <c r="G17" i="50"/>
  <c r="G16" i="50"/>
  <c r="D54" i="39" l="1"/>
  <c r="C54" i="39"/>
  <c r="C53" i="39"/>
  <c r="D53" i="39" s="1"/>
  <c r="D52" i="39"/>
  <c r="C52" i="39"/>
  <c r="C55" i="39" s="1"/>
  <c r="D49" i="39"/>
  <c r="C49" i="39"/>
  <c r="C48" i="39"/>
  <c r="D48" i="39" s="1"/>
  <c r="D47" i="39"/>
  <c r="C47" i="39"/>
  <c r="C50" i="39" s="1"/>
  <c r="D44" i="39"/>
  <c r="C44" i="39"/>
  <c r="C43" i="39"/>
  <c r="D42" i="39"/>
  <c r="C42" i="39"/>
  <c r="C45" i="39" s="1"/>
  <c r="G38" i="39"/>
  <c r="G43" i="39" s="1"/>
  <c r="G48" i="39" s="1"/>
  <c r="G53" i="39" s="1"/>
  <c r="A38" i="39"/>
  <c r="A43" i="39" s="1"/>
  <c r="A48" i="39" s="1"/>
  <c r="A53" i="39" s="1"/>
  <c r="D39" i="39"/>
  <c r="C39" i="39"/>
  <c r="C38" i="39"/>
  <c r="D38" i="39" s="1"/>
  <c r="D37" i="39"/>
  <c r="C37" i="39"/>
  <c r="C40" i="39" s="1"/>
  <c r="D34" i="39"/>
  <c r="C34" i="39"/>
  <c r="D33" i="39"/>
  <c r="D35" i="39" s="1"/>
  <c r="C33" i="39"/>
  <c r="C35" i="39" s="1"/>
  <c r="D32" i="39"/>
  <c r="C32" i="39"/>
  <c r="J28" i="39"/>
  <c r="D29" i="39"/>
  <c r="C29" i="39"/>
  <c r="D28" i="39"/>
  <c r="C28" i="39"/>
  <c r="D27" i="39"/>
  <c r="D30" i="39" s="1"/>
  <c r="C27" i="39"/>
  <c r="C30" i="39" s="1"/>
  <c r="G20" i="39"/>
  <c r="F20" i="39"/>
  <c r="D20" i="39"/>
  <c r="C20" i="39"/>
  <c r="J19" i="39"/>
  <c r="J54" i="39" s="1"/>
  <c r="I19" i="39"/>
  <c r="I54" i="39" s="1"/>
  <c r="J18" i="39"/>
  <c r="I18" i="39"/>
  <c r="J17" i="39"/>
  <c r="J49" i="39" s="1"/>
  <c r="I17" i="39"/>
  <c r="I49" i="39" s="1"/>
  <c r="J16" i="39"/>
  <c r="I16" i="39"/>
  <c r="J15" i="39"/>
  <c r="J44" i="39" s="1"/>
  <c r="I15" i="39"/>
  <c r="I44" i="39" s="1"/>
  <c r="J14" i="39"/>
  <c r="I14" i="39"/>
  <c r="J13" i="39"/>
  <c r="J39" i="39" s="1"/>
  <c r="I13" i="39"/>
  <c r="I39" i="39" s="1"/>
  <c r="J12" i="39"/>
  <c r="I12" i="39"/>
  <c r="J11" i="39"/>
  <c r="J34" i="39" s="1"/>
  <c r="I11" i="39"/>
  <c r="I34" i="39" s="1"/>
  <c r="J10" i="39"/>
  <c r="I10" i="39"/>
  <c r="J9" i="39"/>
  <c r="J29" i="39" s="1"/>
  <c r="I9" i="39"/>
  <c r="I29" i="39" s="1"/>
  <c r="J8" i="39"/>
  <c r="I8" i="39"/>
  <c r="I53" i="39" s="1"/>
  <c r="J7" i="39"/>
  <c r="J20" i="39" s="1"/>
  <c r="I7" i="39"/>
  <c r="I20" i="39" s="1"/>
  <c r="D54" i="38"/>
  <c r="C54" i="38"/>
  <c r="C53" i="38"/>
  <c r="D53" i="38" s="1"/>
  <c r="D52" i="38"/>
  <c r="C52" i="38"/>
  <c r="C55" i="38" s="1"/>
  <c r="D49" i="38"/>
  <c r="C49" i="38"/>
  <c r="C48" i="38"/>
  <c r="D48" i="38" s="1"/>
  <c r="D47" i="38"/>
  <c r="C47" i="38"/>
  <c r="C50" i="38" s="1"/>
  <c r="D44" i="38"/>
  <c r="C44" i="38"/>
  <c r="C43" i="38"/>
  <c r="D42" i="38"/>
  <c r="C42" i="38"/>
  <c r="C45" i="38" s="1"/>
  <c r="G38" i="38"/>
  <c r="G43" i="38" s="1"/>
  <c r="G48" i="38" s="1"/>
  <c r="G53" i="38" s="1"/>
  <c r="A38" i="38"/>
  <c r="A43" i="38" s="1"/>
  <c r="A48" i="38" s="1"/>
  <c r="A53" i="38" s="1"/>
  <c r="D39" i="38"/>
  <c r="C39" i="38"/>
  <c r="C38" i="38"/>
  <c r="D38" i="38" s="1"/>
  <c r="D37" i="38"/>
  <c r="C37" i="38"/>
  <c r="C40" i="38" s="1"/>
  <c r="D34" i="38"/>
  <c r="C34" i="38"/>
  <c r="D33" i="38"/>
  <c r="D35" i="38" s="1"/>
  <c r="C33" i="38"/>
  <c r="C35" i="38" s="1"/>
  <c r="D32" i="38"/>
  <c r="C32" i="38"/>
  <c r="J28" i="38"/>
  <c r="D29" i="38"/>
  <c r="C29" i="38"/>
  <c r="D28" i="38"/>
  <c r="C28" i="38"/>
  <c r="D27" i="38"/>
  <c r="D30" i="38" s="1"/>
  <c r="C27" i="38"/>
  <c r="C30" i="38" s="1"/>
  <c r="G20" i="38"/>
  <c r="F20" i="38"/>
  <c r="D20" i="38"/>
  <c r="C20" i="38"/>
  <c r="J19" i="38"/>
  <c r="J54" i="38" s="1"/>
  <c r="I19" i="38"/>
  <c r="I54" i="38" s="1"/>
  <c r="J18" i="38"/>
  <c r="I18" i="38"/>
  <c r="J17" i="38"/>
  <c r="J49" i="38" s="1"/>
  <c r="I17" i="38"/>
  <c r="I49" i="38" s="1"/>
  <c r="J16" i="38"/>
  <c r="I16" i="38"/>
  <c r="J15" i="38"/>
  <c r="J44" i="38" s="1"/>
  <c r="I15" i="38"/>
  <c r="I44" i="38" s="1"/>
  <c r="J14" i="38"/>
  <c r="I14" i="38"/>
  <c r="J13" i="38"/>
  <c r="J39" i="38" s="1"/>
  <c r="I13" i="38"/>
  <c r="I39" i="38" s="1"/>
  <c r="J12" i="38"/>
  <c r="I12" i="38"/>
  <c r="J11" i="38"/>
  <c r="J34" i="38" s="1"/>
  <c r="I11" i="38"/>
  <c r="I34" i="38" s="1"/>
  <c r="J10" i="38"/>
  <c r="I10" i="38"/>
  <c r="J9" i="38"/>
  <c r="J29" i="38" s="1"/>
  <c r="I9" i="38"/>
  <c r="I29" i="38" s="1"/>
  <c r="J8" i="38"/>
  <c r="I8" i="38"/>
  <c r="I53" i="38" s="1"/>
  <c r="J7" i="38"/>
  <c r="J20" i="38" s="1"/>
  <c r="I7" i="38"/>
  <c r="I20" i="38" s="1"/>
  <c r="J56" i="34"/>
  <c r="D56" i="34"/>
  <c r="C56" i="34"/>
  <c r="C55" i="34"/>
  <c r="C57" i="34" s="1"/>
  <c r="D51" i="34"/>
  <c r="C51" i="34"/>
  <c r="C50" i="34"/>
  <c r="J46" i="34"/>
  <c r="G45" i="34"/>
  <c r="G50" i="34" s="1"/>
  <c r="G55" i="34" s="1"/>
  <c r="D46" i="34"/>
  <c r="C46" i="34"/>
  <c r="C45" i="34"/>
  <c r="C47" i="34" s="1"/>
  <c r="G40" i="34"/>
  <c r="D41" i="34"/>
  <c r="C41" i="34"/>
  <c r="C40" i="34"/>
  <c r="D40" i="34" s="1"/>
  <c r="D42" i="34" s="1"/>
  <c r="A40" i="34"/>
  <c r="A45" i="34" s="1"/>
  <c r="J36" i="34"/>
  <c r="D36" i="34"/>
  <c r="C36" i="34"/>
  <c r="D35" i="34"/>
  <c r="D37" i="34" s="1"/>
  <c r="C35" i="34"/>
  <c r="C37" i="34" s="1"/>
  <c r="D31" i="34"/>
  <c r="C31" i="34"/>
  <c r="D30" i="34"/>
  <c r="D32" i="34" s="1"/>
  <c r="C30" i="34"/>
  <c r="C32" i="34" s="1"/>
  <c r="J30" i="34"/>
  <c r="J29" i="34"/>
  <c r="I29" i="34"/>
  <c r="D25" i="34"/>
  <c r="D24" i="34"/>
  <c r="D23" i="34"/>
  <c r="D22" i="34"/>
  <c r="D21" i="34"/>
  <c r="D20" i="34"/>
  <c r="G20" i="34"/>
  <c r="F20" i="34"/>
  <c r="C20" i="34"/>
  <c r="J19" i="34"/>
  <c r="I19" i="34"/>
  <c r="I56" i="34" s="1"/>
  <c r="J18" i="34"/>
  <c r="I18" i="34"/>
  <c r="J17" i="34"/>
  <c r="J51" i="34" s="1"/>
  <c r="I17" i="34"/>
  <c r="I51" i="34" s="1"/>
  <c r="J16" i="34"/>
  <c r="I16" i="34"/>
  <c r="J15" i="34"/>
  <c r="I15" i="34"/>
  <c r="I46" i="34" s="1"/>
  <c r="J14" i="34"/>
  <c r="I14" i="34"/>
  <c r="J13" i="34"/>
  <c r="J41" i="34" s="1"/>
  <c r="I13" i="34"/>
  <c r="I41" i="34" s="1"/>
  <c r="J12" i="34"/>
  <c r="I12" i="34"/>
  <c r="J11" i="34"/>
  <c r="I11" i="34"/>
  <c r="I36" i="34" s="1"/>
  <c r="J10" i="34"/>
  <c r="I10" i="34"/>
  <c r="J9" i="34"/>
  <c r="J31" i="34" s="1"/>
  <c r="I9" i="34"/>
  <c r="I31" i="34" s="1"/>
  <c r="J8" i="34"/>
  <c r="J20" i="34" s="1"/>
  <c r="I8" i="34"/>
  <c r="I20" i="34" s="1"/>
  <c r="I56" i="33"/>
  <c r="D56" i="33"/>
  <c r="C56" i="33"/>
  <c r="C55" i="33"/>
  <c r="C57" i="33" s="1"/>
  <c r="I50" i="33"/>
  <c r="D51" i="33"/>
  <c r="C51" i="33"/>
  <c r="C50" i="33"/>
  <c r="I46" i="33"/>
  <c r="D46" i="33"/>
  <c r="C46" i="33"/>
  <c r="C45" i="33"/>
  <c r="C47" i="33" s="1"/>
  <c r="I40" i="33"/>
  <c r="G40" i="33"/>
  <c r="G45" i="33" s="1"/>
  <c r="G50" i="33" s="1"/>
  <c r="G55" i="33" s="1"/>
  <c r="D41" i="33"/>
  <c r="C41" i="33"/>
  <c r="C40" i="33"/>
  <c r="D40" i="33" s="1"/>
  <c r="D42" i="33" s="1"/>
  <c r="A40" i="33"/>
  <c r="A45" i="33" s="1"/>
  <c r="I36" i="33"/>
  <c r="D36" i="33"/>
  <c r="C36" i="33"/>
  <c r="C35" i="33"/>
  <c r="C37" i="33" s="1"/>
  <c r="D31" i="33"/>
  <c r="C31" i="33"/>
  <c r="D30" i="33"/>
  <c r="D32" i="33" s="1"/>
  <c r="C30" i="33"/>
  <c r="C32" i="33" s="1"/>
  <c r="I30" i="33"/>
  <c r="J29" i="33"/>
  <c r="I29" i="33"/>
  <c r="D25" i="33"/>
  <c r="D24" i="33"/>
  <c r="D23" i="33"/>
  <c r="D22" i="33"/>
  <c r="D21" i="33"/>
  <c r="D20" i="33"/>
  <c r="G20" i="33"/>
  <c r="F20" i="33"/>
  <c r="C20" i="33"/>
  <c r="J19" i="33"/>
  <c r="J56" i="33" s="1"/>
  <c r="I19" i="33"/>
  <c r="J18" i="33"/>
  <c r="I18" i="33"/>
  <c r="J17" i="33"/>
  <c r="J51" i="33" s="1"/>
  <c r="I17" i="33"/>
  <c r="I51" i="33" s="1"/>
  <c r="J16" i="33"/>
  <c r="I16" i="33"/>
  <c r="J15" i="33"/>
  <c r="J46" i="33" s="1"/>
  <c r="I15" i="33"/>
  <c r="J14" i="33"/>
  <c r="I14" i="33"/>
  <c r="J13" i="33"/>
  <c r="J41" i="33" s="1"/>
  <c r="I13" i="33"/>
  <c r="I41" i="33" s="1"/>
  <c r="J12" i="33"/>
  <c r="I12" i="33"/>
  <c r="J11" i="33"/>
  <c r="J36" i="33" s="1"/>
  <c r="I11" i="33"/>
  <c r="J10" i="33"/>
  <c r="I10" i="33"/>
  <c r="J9" i="33"/>
  <c r="J31" i="33" s="1"/>
  <c r="I9" i="33"/>
  <c r="I31" i="33" s="1"/>
  <c r="J8" i="33"/>
  <c r="J20" i="33" s="1"/>
  <c r="I8" i="33"/>
  <c r="I20" i="33" s="1"/>
  <c r="J56" i="32"/>
  <c r="D56" i="32"/>
  <c r="C56" i="32"/>
  <c r="C55" i="32"/>
  <c r="C57" i="32" s="1"/>
  <c r="D51" i="32"/>
  <c r="C51" i="32"/>
  <c r="C50" i="32"/>
  <c r="D50" i="32" s="1"/>
  <c r="D52" i="32" s="1"/>
  <c r="J46" i="32"/>
  <c r="G45" i="32"/>
  <c r="G50" i="32" s="1"/>
  <c r="G55" i="32" s="1"/>
  <c r="D46" i="32"/>
  <c r="C46" i="32"/>
  <c r="C45" i="32"/>
  <c r="C47" i="32" s="1"/>
  <c r="G40" i="32"/>
  <c r="D41" i="32"/>
  <c r="C41" i="32"/>
  <c r="C40" i="32"/>
  <c r="D40" i="32" s="1"/>
  <c r="D42" i="32" s="1"/>
  <c r="A40" i="32"/>
  <c r="A45" i="32" s="1"/>
  <c r="A50" i="32" s="1"/>
  <c r="A55" i="32" s="1"/>
  <c r="D55" i="32" s="1"/>
  <c r="D57" i="32" s="1"/>
  <c r="J36" i="32"/>
  <c r="D36" i="32"/>
  <c r="C36" i="32"/>
  <c r="D35" i="32"/>
  <c r="D37" i="32" s="1"/>
  <c r="C35" i="32"/>
  <c r="C37" i="32" s="1"/>
  <c r="D31" i="32"/>
  <c r="C31" i="32"/>
  <c r="D30" i="32"/>
  <c r="D32" i="32" s="1"/>
  <c r="C30" i="32"/>
  <c r="C32" i="32" s="1"/>
  <c r="J30" i="32"/>
  <c r="J29" i="32"/>
  <c r="I29" i="32"/>
  <c r="D25" i="32"/>
  <c r="D24" i="32"/>
  <c r="D23" i="32"/>
  <c r="D22" i="32"/>
  <c r="D21" i="32"/>
  <c r="D20" i="32"/>
  <c r="G20" i="32"/>
  <c r="F20" i="32"/>
  <c r="C20" i="32"/>
  <c r="J19" i="32"/>
  <c r="I19" i="32"/>
  <c r="I56" i="32" s="1"/>
  <c r="J18" i="32"/>
  <c r="I18" i="32"/>
  <c r="J17" i="32"/>
  <c r="J51" i="32" s="1"/>
  <c r="I17" i="32"/>
  <c r="I51" i="32" s="1"/>
  <c r="J16" i="32"/>
  <c r="I16" i="32"/>
  <c r="J15" i="32"/>
  <c r="I15" i="32"/>
  <c r="I46" i="32" s="1"/>
  <c r="J14" i="32"/>
  <c r="I14" i="32"/>
  <c r="J13" i="32"/>
  <c r="J41" i="32" s="1"/>
  <c r="I13" i="32"/>
  <c r="I41" i="32" s="1"/>
  <c r="J12" i="32"/>
  <c r="I12" i="32"/>
  <c r="J11" i="32"/>
  <c r="I11" i="32"/>
  <c r="I36" i="32" s="1"/>
  <c r="J10" i="32"/>
  <c r="I10" i="32"/>
  <c r="J9" i="32"/>
  <c r="J31" i="32" s="1"/>
  <c r="I9" i="32"/>
  <c r="I31" i="32" s="1"/>
  <c r="J8" i="32"/>
  <c r="J20" i="32" s="1"/>
  <c r="I8" i="32"/>
  <c r="I20" i="32" s="1"/>
  <c r="J56" i="24"/>
  <c r="D56" i="24"/>
  <c r="C56" i="24"/>
  <c r="C55" i="24"/>
  <c r="C57" i="24" s="1"/>
  <c r="D51" i="24"/>
  <c r="C51" i="24"/>
  <c r="C50" i="24"/>
  <c r="C52" i="24" s="1"/>
  <c r="J46" i="24"/>
  <c r="G45" i="24"/>
  <c r="G50" i="24" s="1"/>
  <c r="G55" i="24" s="1"/>
  <c r="D46" i="24"/>
  <c r="C46" i="24"/>
  <c r="C45" i="24"/>
  <c r="C47" i="24" s="1"/>
  <c r="G40" i="24"/>
  <c r="D41" i="24"/>
  <c r="C41" i="24"/>
  <c r="C40" i="24"/>
  <c r="D40" i="24" s="1"/>
  <c r="D42" i="24" s="1"/>
  <c r="A40" i="24"/>
  <c r="A45" i="24" s="1"/>
  <c r="A50" i="24" s="1"/>
  <c r="A55" i="24" s="1"/>
  <c r="J36" i="24"/>
  <c r="D36" i="24"/>
  <c r="C36" i="24"/>
  <c r="D35" i="24"/>
  <c r="D37" i="24" s="1"/>
  <c r="C35" i="24"/>
  <c r="C37" i="24" s="1"/>
  <c r="D31" i="24"/>
  <c r="C31" i="24"/>
  <c r="D30" i="24"/>
  <c r="D32" i="24" s="1"/>
  <c r="C30" i="24"/>
  <c r="C32" i="24" s="1"/>
  <c r="J30" i="24"/>
  <c r="J29" i="24"/>
  <c r="I29" i="24"/>
  <c r="D25" i="24"/>
  <c r="D24" i="24"/>
  <c r="D23" i="24"/>
  <c r="D22" i="24"/>
  <c r="D21" i="24"/>
  <c r="D20" i="24"/>
  <c r="G20" i="24"/>
  <c r="F20" i="24"/>
  <c r="C20" i="24"/>
  <c r="J19" i="24"/>
  <c r="I19" i="24"/>
  <c r="I56" i="24" s="1"/>
  <c r="J18" i="24"/>
  <c r="I18" i="24"/>
  <c r="J17" i="24"/>
  <c r="J51" i="24" s="1"/>
  <c r="I17" i="24"/>
  <c r="I51" i="24" s="1"/>
  <c r="J16" i="24"/>
  <c r="I16" i="24"/>
  <c r="J15" i="24"/>
  <c r="I15" i="24"/>
  <c r="I46" i="24" s="1"/>
  <c r="J14" i="24"/>
  <c r="I14" i="24"/>
  <c r="J13" i="24"/>
  <c r="J41" i="24" s="1"/>
  <c r="I13" i="24"/>
  <c r="I41" i="24" s="1"/>
  <c r="J12" i="24"/>
  <c r="I12" i="24"/>
  <c r="J11" i="24"/>
  <c r="I11" i="24"/>
  <c r="I36" i="24" s="1"/>
  <c r="J10" i="24"/>
  <c r="I10" i="24"/>
  <c r="J9" i="24"/>
  <c r="J31" i="24" s="1"/>
  <c r="I9" i="24"/>
  <c r="I31" i="24" s="1"/>
  <c r="J8" i="24"/>
  <c r="J20" i="24" s="1"/>
  <c r="I8" i="24"/>
  <c r="I20" i="24" s="1"/>
  <c r="J56" i="23"/>
  <c r="D56" i="23"/>
  <c r="C56" i="23"/>
  <c r="C55" i="23"/>
  <c r="C57" i="23" s="1"/>
  <c r="D51" i="23"/>
  <c r="C51" i="23"/>
  <c r="C50" i="23"/>
  <c r="C52" i="23" s="1"/>
  <c r="J46" i="23"/>
  <c r="G45" i="23"/>
  <c r="G50" i="23" s="1"/>
  <c r="G55" i="23" s="1"/>
  <c r="D46" i="23"/>
  <c r="C46" i="23"/>
  <c r="C45" i="23"/>
  <c r="C47" i="23" s="1"/>
  <c r="G40" i="23"/>
  <c r="C42" i="23"/>
  <c r="D41" i="23"/>
  <c r="C41" i="23"/>
  <c r="C40" i="23"/>
  <c r="D40" i="23" s="1"/>
  <c r="D42" i="23" s="1"/>
  <c r="A40" i="23"/>
  <c r="A45" i="23" s="1"/>
  <c r="J36" i="23"/>
  <c r="D36" i="23"/>
  <c r="C36" i="23"/>
  <c r="D35" i="23"/>
  <c r="D37" i="23" s="1"/>
  <c r="C35" i="23"/>
  <c r="C37" i="23" s="1"/>
  <c r="D31" i="23"/>
  <c r="C31" i="23"/>
  <c r="D30" i="23"/>
  <c r="D32" i="23" s="1"/>
  <c r="C30" i="23"/>
  <c r="C32" i="23" s="1"/>
  <c r="J30" i="23"/>
  <c r="J29" i="23"/>
  <c r="I29" i="23"/>
  <c r="D25" i="23"/>
  <c r="D24" i="23"/>
  <c r="D23" i="23"/>
  <c r="D22" i="23"/>
  <c r="D21" i="23"/>
  <c r="D20" i="23"/>
  <c r="G20" i="23"/>
  <c r="F20" i="23"/>
  <c r="C20" i="23"/>
  <c r="J19" i="23"/>
  <c r="I19" i="23"/>
  <c r="I56" i="23" s="1"/>
  <c r="J18" i="23"/>
  <c r="I18" i="23"/>
  <c r="J17" i="23"/>
  <c r="J51" i="23" s="1"/>
  <c r="I17" i="23"/>
  <c r="I51" i="23" s="1"/>
  <c r="J16" i="23"/>
  <c r="I16" i="23"/>
  <c r="J15" i="23"/>
  <c r="I15" i="23"/>
  <c r="I46" i="23" s="1"/>
  <c r="J14" i="23"/>
  <c r="I14" i="23"/>
  <c r="J13" i="23"/>
  <c r="J41" i="23" s="1"/>
  <c r="I13" i="23"/>
  <c r="I41" i="23" s="1"/>
  <c r="J12" i="23"/>
  <c r="I12" i="23"/>
  <c r="J11" i="23"/>
  <c r="I11" i="23"/>
  <c r="I36" i="23" s="1"/>
  <c r="J10" i="23"/>
  <c r="I10" i="23"/>
  <c r="J9" i="23"/>
  <c r="J31" i="23" s="1"/>
  <c r="I9" i="23"/>
  <c r="I31" i="23" s="1"/>
  <c r="J8" i="23"/>
  <c r="J20" i="23" s="1"/>
  <c r="I8" i="23"/>
  <c r="I20" i="23" s="1"/>
  <c r="J56" i="22"/>
  <c r="D56" i="22"/>
  <c r="C56" i="22"/>
  <c r="C55" i="22"/>
  <c r="C57" i="22" s="1"/>
  <c r="D51" i="22"/>
  <c r="C51" i="22"/>
  <c r="C50" i="22"/>
  <c r="J46" i="22"/>
  <c r="G45" i="22"/>
  <c r="G50" i="22" s="1"/>
  <c r="G55" i="22" s="1"/>
  <c r="D46" i="22"/>
  <c r="C46" i="22"/>
  <c r="C45" i="22"/>
  <c r="C47" i="22" s="1"/>
  <c r="G40" i="22"/>
  <c r="D41" i="22"/>
  <c r="C41" i="22"/>
  <c r="C40" i="22"/>
  <c r="D40" i="22" s="1"/>
  <c r="D42" i="22" s="1"/>
  <c r="A40" i="22"/>
  <c r="A45" i="22" s="1"/>
  <c r="J36" i="22"/>
  <c r="D36" i="22"/>
  <c r="C36" i="22"/>
  <c r="D35" i="22"/>
  <c r="D37" i="22" s="1"/>
  <c r="C35" i="22"/>
  <c r="C37" i="22" s="1"/>
  <c r="D31" i="22"/>
  <c r="C31" i="22"/>
  <c r="D30" i="22"/>
  <c r="D32" i="22" s="1"/>
  <c r="C30" i="22"/>
  <c r="C32" i="22" s="1"/>
  <c r="J30" i="22"/>
  <c r="J29" i="22"/>
  <c r="I29" i="22"/>
  <c r="D25" i="22"/>
  <c r="D24" i="22"/>
  <c r="D23" i="22"/>
  <c r="D22" i="22"/>
  <c r="D21" i="22"/>
  <c r="D20" i="22"/>
  <c r="G20" i="22"/>
  <c r="F20" i="22"/>
  <c r="C20" i="22"/>
  <c r="J19" i="22"/>
  <c r="I19" i="22"/>
  <c r="I56" i="22" s="1"/>
  <c r="J18" i="22"/>
  <c r="I18" i="22"/>
  <c r="J17" i="22"/>
  <c r="J51" i="22" s="1"/>
  <c r="I17" i="22"/>
  <c r="I51" i="22" s="1"/>
  <c r="J16" i="22"/>
  <c r="I16" i="22"/>
  <c r="J15" i="22"/>
  <c r="I15" i="22"/>
  <c r="I46" i="22" s="1"/>
  <c r="J14" i="22"/>
  <c r="I14" i="22"/>
  <c r="J13" i="22"/>
  <c r="J41" i="22" s="1"/>
  <c r="I13" i="22"/>
  <c r="I41" i="22" s="1"/>
  <c r="J12" i="22"/>
  <c r="I12" i="22"/>
  <c r="J11" i="22"/>
  <c r="I11" i="22"/>
  <c r="I36" i="22" s="1"/>
  <c r="J10" i="22"/>
  <c r="I10" i="22"/>
  <c r="J9" i="22"/>
  <c r="J31" i="22" s="1"/>
  <c r="I9" i="22"/>
  <c r="I31" i="22" s="1"/>
  <c r="J8" i="22"/>
  <c r="J20" i="22" s="1"/>
  <c r="I8" i="22"/>
  <c r="I20" i="22" s="1"/>
  <c r="J56" i="21"/>
  <c r="D56" i="21"/>
  <c r="C56" i="21"/>
  <c r="C55" i="21"/>
  <c r="C57" i="21" s="1"/>
  <c r="D51" i="21"/>
  <c r="C51" i="21"/>
  <c r="C50" i="21"/>
  <c r="C52" i="21" s="1"/>
  <c r="J46" i="21"/>
  <c r="G45" i="21"/>
  <c r="G50" i="21" s="1"/>
  <c r="G55" i="21" s="1"/>
  <c r="D46" i="21"/>
  <c r="C46" i="21"/>
  <c r="C45" i="21"/>
  <c r="C47" i="21" s="1"/>
  <c r="G40" i="21"/>
  <c r="D41" i="21"/>
  <c r="C41" i="21"/>
  <c r="C40" i="21"/>
  <c r="C42" i="21" s="1"/>
  <c r="A40" i="21"/>
  <c r="A45" i="21" s="1"/>
  <c r="J36" i="21"/>
  <c r="D36" i="21"/>
  <c r="C36" i="21"/>
  <c r="D35" i="21"/>
  <c r="D37" i="21" s="1"/>
  <c r="C35" i="21"/>
  <c r="C37" i="21" s="1"/>
  <c r="J31" i="21"/>
  <c r="D31" i="21"/>
  <c r="C31" i="21"/>
  <c r="D30" i="21"/>
  <c r="D32" i="21" s="1"/>
  <c r="C30" i="21"/>
  <c r="C32" i="21" s="1"/>
  <c r="D25" i="21"/>
  <c r="D24" i="21"/>
  <c r="D23" i="21"/>
  <c r="D22" i="21"/>
  <c r="D21" i="21"/>
  <c r="D20" i="21"/>
  <c r="G20" i="21"/>
  <c r="F20" i="21"/>
  <c r="C20" i="21"/>
  <c r="J19" i="21"/>
  <c r="I19" i="21"/>
  <c r="I56" i="21" s="1"/>
  <c r="J18" i="21"/>
  <c r="I18" i="21"/>
  <c r="J17" i="21"/>
  <c r="J51" i="21" s="1"/>
  <c r="I17" i="21"/>
  <c r="I51" i="21" s="1"/>
  <c r="J16" i="21"/>
  <c r="I16" i="21"/>
  <c r="J15" i="21"/>
  <c r="I15" i="21"/>
  <c r="I46" i="21" s="1"/>
  <c r="J14" i="21"/>
  <c r="I14" i="21"/>
  <c r="J13" i="21"/>
  <c r="J41" i="21" s="1"/>
  <c r="I13" i="21"/>
  <c r="I41" i="21" s="1"/>
  <c r="J12" i="21"/>
  <c r="I12" i="21"/>
  <c r="J11" i="21"/>
  <c r="I11" i="21"/>
  <c r="I36" i="21" s="1"/>
  <c r="J10" i="21"/>
  <c r="I10" i="21"/>
  <c r="J9" i="21"/>
  <c r="I9" i="21"/>
  <c r="I31" i="21" s="1"/>
  <c r="J8" i="21"/>
  <c r="J30" i="21" s="1"/>
  <c r="J32" i="21" s="1"/>
  <c r="I8" i="21"/>
  <c r="I55" i="21" s="1"/>
  <c r="J7" i="21"/>
  <c r="J20" i="21" s="1"/>
  <c r="J56" i="20"/>
  <c r="D56" i="20"/>
  <c r="C56" i="20"/>
  <c r="C55" i="20"/>
  <c r="C57" i="20" s="1"/>
  <c r="D51" i="20"/>
  <c r="C51" i="20"/>
  <c r="C50" i="20"/>
  <c r="J46" i="20"/>
  <c r="G45" i="20"/>
  <c r="G50" i="20" s="1"/>
  <c r="G55" i="20" s="1"/>
  <c r="D46" i="20"/>
  <c r="C46" i="20"/>
  <c r="C45" i="20"/>
  <c r="C47" i="20" s="1"/>
  <c r="G40" i="20"/>
  <c r="D41" i="20"/>
  <c r="C41" i="20"/>
  <c r="C40" i="20"/>
  <c r="D40" i="20" s="1"/>
  <c r="D42" i="20" s="1"/>
  <c r="A40" i="20"/>
  <c r="A45" i="20" s="1"/>
  <c r="J36" i="20"/>
  <c r="D36" i="20"/>
  <c r="C36" i="20"/>
  <c r="D35" i="20"/>
  <c r="D37" i="20" s="1"/>
  <c r="C35" i="20"/>
  <c r="C37" i="20" s="1"/>
  <c r="J31" i="20"/>
  <c r="T18" i="50" s="1"/>
  <c r="W18" i="50" s="1"/>
  <c r="AA18" i="50" s="1"/>
  <c r="D31" i="20"/>
  <c r="C31" i="20"/>
  <c r="D30" i="20"/>
  <c r="D32" i="20" s="1"/>
  <c r="C30" i="20"/>
  <c r="C32" i="20" s="1"/>
  <c r="D25" i="20"/>
  <c r="D24" i="20"/>
  <c r="D23" i="20"/>
  <c r="D22" i="20"/>
  <c r="D21" i="20"/>
  <c r="D20" i="20"/>
  <c r="G20" i="20"/>
  <c r="F20" i="20"/>
  <c r="C20" i="20"/>
  <c r="J19" i="20"/>
  <c r="I19" i="20"/>
  <c r="I56" i="20" s="1"/>
  <c r="J18" i="20"/>
  <c r="I18" i="20"/>
  <c r="J17" i="20"/>
  <c r="J51" i="20" s="1"/>
  <c r="I17" i="20"/>
  <c r="I51" i="20" s="1"/>
  <c r="J16" i="20"/>
  <c r="I16" i="20"/>
  <c r="J15" i="20"/>
  <c r="I15" i="20"/>
  <c r="I46" i="20" s="1"/>
  <c r="J14" i="20"/>
  <c r="I14" i="20"/>
  <c r="J13" i="20"/>
  <c r="J41" i="20" s="1"/>
  <c r="I13" i="20"/>
  <c r="I41" i="20" s="1"/>
  <c r="J12" i="20"/>
  <c r="I12" i="20"/>
  <c r="J11" i="20"/>
  <c r="I11" i="20"/>
  <c r="I36" i="20" s="1"/>
  <c r="J10" i="20"/>
  <c r="I10" i="20"/>
  <c r="J9" i="20"/>
  <c r="I9" i="20"/>
  <c r="I31" i="20" s="1"/>
  <c r="J8" i="20"/>
  <c r="J30" i="20" s="1"/>
  <c r="J32" i="20" s="1"/>
  <c r="I8" i="20"/>
  <c r="I55" i="20" s="1"/>
  <c r="J56" i="19"/>
  <c r="D56" i="19"/>
  <c r="C56" i="19"/>
  <c r="C55" i="19"/>
  <c r="C57" i="19" s="1"/>
  <c r="D51" i="19"/>
  <c r="C51" i="19"/>
  <c r="C50" i="19"/>
  <c r="J46" i="19"/>
  <c r="G45" i="19"/>
  <c r="G50" i="19" s="1"/>
  <c r="G55" i="19" s="1"/>
  <c r="D46" i="19"/>
  <c r="C46" i="19"/>
  <c r="C45" i="19"/>
  <c r="C47" i="19" s="1"/>
  <c r="G40" i="19"/>
  <c r="D41" i="19"/>
  <c r="C41" i="19"/>
  <c r="C40" i="19"/>
  <c r="D40" i="19" s="1"/>
  <c r="D42" i="19" s="1"/>
  <c r="A40" i="19"/>
  <c r="A45" i="19" s="1"/>
  <c r="J36" i="19"/>
  <c r="D36" i="19"/>
  <c r="C36" i="19"/>
  <c r="D35" i="19"/>
  <c r="D37" i="19" s="1"/>
  <c r="C35" i="19"/>
  <c r="C37" i="19" s="1"/>
  <c r="J31" i="19"/>
  <c r="D31" i="19"/>
  <c r="C31" i="19"/>
  <c r="D30" i="19"/>
  <c r="D32" i="19" s="1"/>
  <c r="C30" i="19"/>
  <c r="C32" i="19" s="1"/>
  <c r="D25" i="19"/>
  <c r="D24" i="19"/>
  <c r="D23" i="19"/>
  <c r="D22" i="19"/>
  <c r="D21" i="19"/>
  <c r="D20" i="19"/>
  <c r="G20" i="19"/>
  <c r="F20" i="19"/>
  <c r="C20" i="19"/>
  <c r="J19" i="19"/>
  <c r="I19" i="19"/>
  <c r="I56" i="19" s="1"/>
  <c r="J18" i="19"/>
  <c r="I18" i="19"/>
  <c r="J17" i="19"/>
  <c r="J51" i="19" s="1"/>
  <c r="I17" i="19"/>
  <c r="I51" i="19" s="1"/>
  <c r="J16" i="19"/>
  <c r="I16" i="19"/>
  <c r="J15" i="19"/>
  <c r="I15" i="19"/>
  <c r="I46" i="19" s="1"/>
  <c r="J14" i="19"/>
  <c r="I14" i="19"/>
  <c r="J13" i="19"/>
  <c r="J41" i="19" s="1"/>
  <c r="I13" i="19"/>
  <c r="I41" i="19" s="1"/>
  <c r="J12" i="19"/>
  <c r="I12" i="19"/>
  <c r="J11" i="19"/>
  <c r="I11" i="19"/>
  <c r="I36" i="19" s="1"/>
  <c r="J10" i="19"/>
  <c r="I10" i="19"/>
  <c r="J9" i="19"/>
  <c r="I9" i="19"/>
  <c r="I31" i="19" s="1"/>
  <c r="J8" i="19"/>
  <c r="J30" i="19" s="1"/>
  <c r="J32" i="19" s="1"/>
  <c r="I8" i="19"/>
  <c r="I20" i="19" s="1"/>
  <c r="J56" i="18"/>
  <c r="D56" i="18"/>
  <c r="C56" i="18"/>
  <c r="C55" i="18"/>
  <c r="C57" i="18" s="1"/>
  <c r="D51" i="18"/>
  <c r="C51" i="18"/>
  <c r="C50" i="18"/>
  <c r="C52" i="18" s="1"/>
  <c r="J46" i="18"/>
  <c r="G45" i="18"/>
  <c r="G50" i="18" s="1"/>
  <c r="G55" i="18" s="1"/>
  <c r="D46" i="18"/>
  <c r="C46" i="18"/>
  <c r="C45" i="18"/>
  <c r="C47" i="18" s="1"/>
  <c r="G40" i="18"/>
  <c r="D41" i="18"/>
  <c r="C41" i="18"/>
  <c r="C40" i="18"/>
  <c r="C42" i="18" s="1"/>
  <c r="A40" i="18"/>
  <c r="A45" i="18" s="1"/>
  <c r="J36" i="18"/>
  <c r="D36" i="18"/>
  <c r="C36" i="18"/>
  <c r="D35" i="18"/>
  <c r="D37" i="18" s="1"/>
  <c r="C35" i="18"/>
  <c r="C37" i="18" s="1"/>
  <c r="J31" i="18"/>
  <c r="D31" i="18"/>
  <c r="C31" i="18"/>
  <c r="D30" i="18"/>
  <c r="D32" i="18" s="1"/>
  <c r="C30" i="18"/>
  <c r="C32" i="18" s="1"/>
  <c r="D25" i="18"/>
  <c r="D24" i="18"/>
  <c r="D23" i="18"/>
  <c r="D22" i="18"/>
  <c r="D21" i="18"/>
  <c r="D20" i="18"/>
  <c r="G20" i="18"/>
  <c r="F20" i="18"/>
  <c r="C20" i="18"/>
  <c r="J19" i="18"/>
  <c r="I19" i="18"/>
  <c r="I56" i="18" s="1"/>
  <c r="J18" i="18"/>
  <c r="I18" i="18"/>
  <c r="J17" i="18"/>
  <c r="J51" i="18" s="1"/>
  <c r="I17" i="18"/>
  <c r="I51" i="18" s="1"/>
  <c r="J16" i="18"/>
  <c r="I16" i="18"/>
  <c r="J15" i="18"/>
  <c r="I15" i="18"/>
  <c r="I46" i="18" s="1"/>
  <c r="J14" i="18"/>
  <c r="I14" i="18"/>
  <c r="J13" i="18"/>
  <c r="J41" i="18" s="1"/>
  <c r="I13" i="18"/>
  <c r="I41" i="18" s="1"/>
  <c r="J12" i="18"/>
  <c r="I12" i="18"/>
  <c r="J11" i="18"/>
  <c r="I11" i="18"/>
  <c r="I36" i="18" s="1"/>
  <c r="J10" i="18"/>
  <c r="I10" i="18"/>
  <c r="J9" i="18"/>
  <c r="I9" i="18"/>
  <c r="I31" i="18" s="1"/>
  <c r="J8" i="18"/>
  <c r="J30" i="18" s="1"/>
  <c r="J32" i="18" s="1"/>
  <c r="I8" i="18"/>
  <c r="I55" i="18" s="1"/>
  <c r="J28" i="47"/>
  <c r="L28" i="47" s="1"/>
  <c r="J27" i="47"/>
  <c r="L27" i="47" s="1"/>
  <c r="J26" i="47"/>
  <c r="L26" i="47" s="1"/>
  <c r="J25" i="47"/>
  <c r="L25" i="47" s="1"/>
  <c r="J24" i="47"/>
  <c r="L24" i="47" s="1"/>
  <c r="J23" i="47"/>
  <c r="L23" i="47" s="1"/>
  <c r="J22" i="47"/>
  <c r="L22" i="47" s="1"/>
  <c r="J21" i="47"/>
  <c r="L21" i="47" s="1"/>
  <c r="J20" i="47"/>
  <c r="L20" i="47" s="1"/>
  <c r="J19" i="47"/>
  <c r="L19" i="47" s="1"/>
  <c r="J18" i="47"/>
  <c r="L18" i="47" s="1"/>
  <c r="J17" i="47"/>
  <c r="L17" i="47" s="1"/>
  <c r="J16" i="47"/>
  <c r="L16" i="47" s="1"/>
  <c r="J15" i="47"/>
  <c r="L15" i="47" s="1"/>
  <c r="J14" i="47"/>
  <c r="L14" i="47" s="1"/>
  <c r="J13" i="47"/>
  <c r="L13" i="47" s="1"/>
  <c r="J12" i="47"/>
  <c r="L12" i="47" s="1"/>
  <c r="J11" i="47"/>
  <c r="L11" i="47" s="1"/>
  <c r="J10" i="47"/>
  <c r="L10" i="47" s="1"/>
  <c r="J9" i="47"/>
  <c r="L9" i="47" s="1"/>
  <c r="J8" i="47"/>
  <c r="L8" i="47" s="1"/>
  <c r="J7" i="47"/>
  <c r="L7" i="47" s="1"/>
  <c r="J6" i="47"/>
  <c r="L6" i="47" s="1"/>
  <c r="J5" i="47"/>
  <c r="L5" i="47" s="1"/>
  <c r="Y28" i="50"/>
  <c r="G28" i="50"/>
  <c r="C28" i="50"/>
  <c r="V27" i="50"/>
  <c r="V26" i="50"/>
  <c r="V25" i="50"/>
  <c r="V24" i="50"/>
  <c r="V23" i="50"/>
  <c r="V22" i="50"/>
  <c r="V21" i="50"/>
  <c r="V20" i="50"/>
  <c r="V19" i="50"/>
  <c r="V28" i="50" l="1"/>
  <c r="T27" i="50"/>
  <c r="W27" i="50" s="1"/>
  <c r="AA27" i="50" s="1"/>
  <c r="D55" i="39"/>
  <c r="D45" i="39"/>
  <c r="J53" i="39"/>
  <c r="J55" i="39" s="1"/>
  <c r="I55" i="39"/>
  <c r="J30" i="39"/>
  <c r="D40" i="39"/>
  <c r="D43" i="39"/>
  <c r="D50" i="39"/>
  <c r="I28" i="39"/>
  <c r="I33" i="39"/>
  <c r="I38" i="39"/>
  <c r="I43" i="39"/>
  <c r="I48" i="39"/>
  <c r="T26" i="50"/>
  <c r="W26" i="50" s="1"/>
  <c r="AA26" i="50" s="1"/>
  <c r="D55" i="38"/>
  <c r="D45" i="38"/>
  <c r="J53" i="38"/>
  <c r="J55" i="38" s="1"/>
  <c r="I55" i="38"/>
  <c r="J30" i="38"/>
  <c r="D40" i="38"/>
  <c r="D43" i="38"/>
  <c r="D50" i="38"/>
  <c r="I28" i="38"/>
  <c r="I33" i="38"/>
  <c r="I38" i="38"/>
  <c r="I43" i="38"/>
  <c r="I48" i="38"/>
  <c r="T25" i="50"/>
  <c r="W25" i="50" s="1"/>
  <c r="AA25" i="50" s="1"/>
  <c r="J32" i="34"/>
  <c r="A50" i="34"/>
  <c r="A55" i="34" s="1"/>
  <c r="D55" i="34" s="1"/>
  <c r="D57" i="34" s="1"/>
  <c r="D45" i="34"/>
  <c r="D47" i="34" s="1"/>
  <c r="C42" i="34"/>
  <c r="I30" i="34"/>
  <c r="I40" i="34"/>
  <c r="I50" i="34"/>
  <c r="C52" i="34"/>
  <c r="I35" i="34"/>
  <c r="I45" i="34"/>
  <c r="I55" i="34"/>
  <c r="D50" i="33"/>
  <c r="D52" i="33" s="1"/>
  <c r="A50" i="33"/>
  <c r="A55" i="33" s="1"/>
  <c r="D55" i="33" s="1"/>
  <c r="D57" i="33" s="1"/>
  <c r="D45" i="33"/>
  <c r="D47" i="33" s="1"/>
  <c r="T24" i="50"/>
  <c r="W24" i="50" s="1"/>
  <c r="AA24" i="50" s="1"/>
  <c r="I42" i="33"/>
  <c r="I52" i="33"/>
  <c r="I32" i="33"/>
  <c r="J30" i="33"/>
  <c r="J32" i="33" s="1"/>
  <c r="D35" i="33"/>
  <c r="D37" i="33" s="1"/>
  <c r="C42" i="33"/>
  <c r="J40" i="33"/>
  <c r="J42" i="33" s="1"/>
  <c r="C52" i="33"/>
  <c r="J50" i="33"/>
  <c r="J52" i="33" s="1"/>
  <c r="L24" i="50"/>
  <c r="I35" i="33"/>
  <c r="I45" i="33"/>
  <c r="I55" i="33"/>
  <c r="T23" i="50"/>
  <c r="W23" i="50" s="1"/>
  <c r="AA23" i="50" s="1"/>
  <c r="J32" i="32"/>
  <c r="C42" i="32"/>
  <c r="C52" i="32"/>
  <c r="I30" i="32"/>
  <c r="I32" i="32" s="1"/>
  <c r="I40" i="32"/>
  <c r="D45" i="32"/>
  <c r="D47" i="32" s="1"/>
  <c r="I50" i="32"/>
  <c r="I35" i="32"/>
  <c r="I45" i="32"/>
  <c r="I55" i="32"/>
  <c r="T22" i="50"/>
  <c r="W22" i="50" s="1"/>
  <c r="AA22" i="50" s="1"/>
  <c r="J32" i="24"/>
  <c r="C42" i="24"/>
  <c r="I30" i="24"/>
  <c r="I32" i="24" s="1"/>
  <c r="I40" i="24"/>
  <c r="D45" i="24"/>
  <c r="D47" i="24" s="1"/>
  <c r="I50" i="24"/>
  <c r="D55" i="24"/>
  <c r="D57" i="24" s="1"/>
  <c r="I35" i="24"/>
  <c r="I45" i="24"/>
  <c r="D50" i="24"/>
  <c r="D52" i="24" s="1"/>
  <c r="I55" i="24"/>
  <c r="T21" i="50"/>
  <c r="J32" i="23"/>
  <c r="A50" i="23"/>
  <c r="A55" i="23" s="1"/>
  <c r="D55" i="23" s="1"/>
  <c r="D57" i="23" s="1"/>
  <c r="D45" i="23"/>
  <c r="D47" i="23" s="1"/>
  <c r="W21" i="50"/>
  <c r="AA21" i="50" s="1"/>
  <c r="I30" i="23"/>
  <c r="I32" i="23" s="1"/>
  <c r="I40" i="23"/>
  <c r="I50" i="23"/>
  <c r="I35" i="23"/>
  <c r="I45" i="23"/>
  <c r="D50" i="23"/>
  <c r="D52" i="23" s="1"/>
  <c r="I55" i="23"/>
  <c r="T20" i="50"/>
  <c r="W20" i="50" s="1"/>
  <c r="AA20" i="50" s="1"/>
  <c r="J32" i="22"/>
  <c r="A50" i="22"/>
  <c r="A55" i="22" s="1"/>
  <c r="D55" i="22" s="1"/>
  <c r="D57" i="22" s="1"/>
  <c r="D45" i="22"/>
  <c r="D47" i="22" s="1"/>
  <c r="C42" i="22"/>
  <c r="C52" i="22"/>
  <c r="I30" i="22"/>
  <c r="I40" i="22"/>
  <c r="I50" i="22"/>
  <c r="I35" i="22"/>
  <c r="I45" i="22"/>
  <c r="I55" i="22"/>
  <c r="J55" i="21"/>
  <c r="J57" i="21" s="1"/>
  <c r="I57" i="21"/>
  <c r="A50" i="21"/>
  <c r="A55" i="21" s="1"/>
  <c r="D55" i="21" s="1"/>
  <c r="D57" i="21" s="1"/>
  <c r="D45" i="21"/>
  <c r="D47" i="21" s="1"/>
  <c r="T19" i="50"/>
  <c r="W19" i="50" s="1"/>
  <c r="AA19" i="50" s="1"/>
  <c r="I40" i="21"/>
  <c r="I50" i="21"/>
  <c r="I20" i="21"/>
  <c r="I30" i="21"/>
  <c r="I35" i="21"/>
  <c r="D40" i="21"/>
  <c r="D42" i="21" s="1"/>
  <c r="I45" i="21"/>
  <c r="D50" i="21"/>
  <c r="D52" i="21" s="1"/>
  <c r="J55" i="20"/>
  <c r="J57" i="20" s="1"/>
  <c r="I57" i="20"/>
  <c r="D50" i="20"/>
  <c r="D52" i="20" s="1"/>
  <c r="A50" i="20"/>
  <c r="A55" i="20" s="1"/>
  <c r="D55" i="20" s="1"/>
  <c r="D57" i="20" s="1"/>
  <c r="D45" i="20"/>
  <c r="D47" i="20" s="1"/>
  <c r="I20" i="20"/>
  <c r="I40" i="20"/>
  <c r="I50" i="20"/>
  <c r="C42" i="20"/>
  <c r="C52" i="20"/>
  <c r="J20" i="20"/>
  <c r="I30" i="20"/>
  <c r="I35" i="20"/>
  <c r="I45" i="20"/>
  <c r="A50" i="19"/>
  <c r="A55" i="19" s="1"/>
  <c r="D55" i="19" s="1"/>
  <c r="D57" i="19" s="1"/>
  <c r="D45" i="19"/>
  <c r="D47" i="19" s="1"/>
  <c r="C42" i="19"/>
  <c r="I40" i="19"/>
  <c r="I50" i="19"/>
  <c r="C52" i="19"/>
  <c r="T17" i="50"/>
  <c r="W17" i="50" s="1"/>
  <c r="AA17" i="50" s="1"/>
  <c r="J20" i="19"/>
  <c r="I30" i="19"/>
  <c r="I35" i="19"/>
  <c r="I45" i="19"/>
  <c r="I55" i="19"/>
  <c r="J55" i="18"/>
  <c r="J57" i="18" s="1"/>
  <c r="I57" i="18"/>
  <c r="A50" i="18"/>
  <c r="A55" i="18" s="1"/>
  <c r="D55" i="18" s="1"/>
  <c r="D57" i="18" s="1"/>
  <c r="D45" i="18"/>
  <c r="D47" i="18" s="1"/>
  <c r="I20" i="18"/>
  <c r="T16" i="50"/>
  <c r="I40" i="18"/>
  <c r="I50" i="18"/>
  <c r="J20" i="18"/>
  <c r="I30" i="18"/>
  <c r="I35" i="18"/>
  <c r="D40" i="18"/>
  <c r="D42" i="18" s="1"/>
  <c r="I45" i="18"/>
  <c r="D50" i="18"/>
  <c r="D52" i="18" s="1"/>
  <c r="L27" i="50" l="1"/>
  <c r="I30" i="39"/>
  <c r="J38" i="39"/>
  <c r="J40" i="39" s="1"/>
  <c r="I40" i="39"/>
  <c r="J33" i="39"/>
  <c r="J35" i="39" s="1"/>
  <c r="I35" i="39"/>
  <c r="J48" i="39"/>
  <c r="J50" i="39" s="1"/>
  <c r="I50" i="39"/>
  <c r="J43" i="39"/>
  <c r="J45" i="39" s="1"/>
  <c r="I45" i="39"/>
  <c r="J33" i="38"/>
  <c r="J35" i="38" s="1"/>
  <c r="I35" i="38"/>
  <c r="J48" i="38"/>
  <c r="J50" i="38" s="1"/>
  <c r="I50" i="38"/>
  <c r="J43" i="38"/>
  <c r="J45" i="38" s="1"/>
  <c r="I45" i="38"/>
  <c r="I30" i="38"/>
  <c r="L26" i="50"/>
  <c r="J38" i="38"/>
  <c r="J40" i="38" s="1"/>
  <c r="I40" i="38"/>
  <c r="J45" i="34"/>
  <c r="J47" i="34" s="1"/>
  <c r="I47" i="34"/>
  <c r="J50" i="34"/>
  <c r="J52" i="34" s="1"/>
  <c r="I52" i="34"/>
  <c r="J40" i="34"/>
  <c r="J42" i="34" s="1"/>
  <c r="I42" i="34"/>
  <c r="J35" i="34"/>
  <c r="J37" i="34" s="1"/>
  <c r="I37" i="34"/>
  <c r="J55" i="34"/>
  <c r="J57" i="34" s="1"/>
  <c r="I57" i="34"/>
  <c r="L25" i="50"/>
  <c r="I32" i="34"/>
  <c r="D50" i="34"/>
  <c r="D52" i="34" s="1"/>
  <c r="J35" i="33"/>
  <c r="J37" i="33" s="1"/>
  <c r="I37" i="33"/>
  <c r="E24" i="50"/>
  <c r="I24" i="50" s="1"/>
  <c r="K24" i="50" s="1"/>
  <c r="J55" i="33"/>
  <c r="J57" i="33" s="1"/>
  <c r="I57" i="33"/>
  <c r="J45" i="33"/>
  <c r="J47" i="33" s="1"/>
  <c r="I47" i="33"/>
  <c r="E23" i="50"/>
  <c r="I23" i="50" s="1"/>
  <c r="K23" i="50" s="1"/>
  <c r="J55" i="32"/>
  <c r="J57" i="32" s="1"/>
  <c r="I57" i="32"/>
  <c r="J40" i="32"/>
  <c r="J42" i="32" s="1"/>
  <c r="I42" i="32"/>
  <c r="J45" i="32"/>
  <c r="J47" i="32" s="1"/>
  <c r="I47" i="32"/>
  <c r="L23" i="50"/>
  <c r="J35" i="32"/>
  <c r="J37" i="32" s="1"/>
  <c r="I37" i="32"/>
  <c r="J50" i="32"/>
  <c r="J52" i="32" s="1"/>
  <c r="I52" i="32"/>
  <c r="E22" i="50"/>
  <c r="J55" i="24"/>
  <c r="J57" i="24" s="1"/>
  <c r="I57" i="24"/>
  <c r="J35" i="24"/>
  <c r="J37" i="24" s="1"/>
  <c r="I37" i="24"/>
  <c r="J40" i="24"/>
  <c r="J42" i="24" s="1"/>
  <c r="I42" i="24"/>
  <c r="L22" i="50"/>
  <c r="J45" i="24"/>
  <c r="J47" i="24" s="1"/>
  <c r="I47" i="24"/>
  <c r="J50" i="24"/>
  <c r="J52" i="24" s="1"/>
  <c r="I52" i="24"/>
  <c r="E21" i="50"/>
  <c r="I21" i="50" s="1"/>
  <c r="K21" i="50" s="1"/>
  <c r="J55" i="23"/>
  <c r="J57" i="23" s="1"/>
  <c r="I57" i="23"/>
  <c r="J35" i="23"/>
  <c r="J37" i="23" s="1"/>
  <c r="I37" i="23"/>
  <c r="J50" i="23"/>
  <c r="J52" i="23" s="1"/>
  <c r="I52" i="23"/>
  <c r="I42" i="23"/>
  <c r="J40" i="23"/>
  <c r="J42" i="23" s="1"/>
  <c r="J45" i="23"/>
  <c r="J47" i="23" s="1"/>
  <c r="I47" i="23"/>
  <c r="L21" i="50"/>
  <c r="L20" i="50"/>
  <c r="J55" i="22"/>
  <c r="J57" i="22" s="1"/>
  <c r="I57" i="22"/>
  <c r="J45" i="22"/>
  <c r="J47" i="22" s="1"/>
  <c r="I47" i="22"/>
  <c r="J50" i="22"/>
  <c r="J52" i="22" s="1"/>
  <c r="I52" i="22"/>
  <c r="J35" i="22"/>
  <c r="J37" i="22" s="1"/>
  <c r="I37" i="22"/>
  <c r="J40" i="22"/>
  <c r="J42" i="22" s="1"/>
  <c r="I42" i="22"/>
  <c r="I32" i="22"/>
  <c r="D50" i="22"/>
  <c r="D52" i="22" s="1"/>
  <c r="L19" i="50"/>
  <c r="I32" i="21"/>
  <c r="J35" i="21"/>
  <c r="J37" i="21" s="1"/>
  <c r="I37" i="21"/>
  <c r="J50" i="21"/>
  <c r="J52" i="21" s="1"/>
  <c r="I52" i="21"/>
  <c r="J40" i="21"/>
  <c r="J42" i="21" s="1"/>
  <c r="I42" i="21"/>
  <c r="J45" i="21"/>
  <c r="J47" i="21" s="1"/>
  <c r="I47" i="21"/>
  <c r="L18" i="50"/>
  <c r="I32" i="20"/>
  <c r="J45" i="20"/>
  <c r="J47" i="20" s="1"/>
  <c r="I47" i="20"/>
  <c r="I52" i="20"/>
  <c r="J50" i="20"/>
  <c r="J52" i="20" s="1"/>
  <c r="J35" i="20"/>
  <c r="J37" i="20" s="1"/>
  <c r="I37" i="20"/>
  <c r="I42" i="20"/>
  <c r="J40" i="20"/>
  <c r="J42" i="20" s="1"/>
  <c r="L17" i="50"/>
  <c r="I32" i="19"/>
  <c r="J55" i="19"/>
  <c r="J57" i="19" s="1"/>
  <c r="I57" i="19"/>
  <c r="J50" i="19"/>
  <c r="J52" i="19" s="1"/>
  <c r="I52" i="19"/>
  <c r="J45" i="19"/>
  <c r="J47" i="19" s="1"/>
  <c r="I47" i="19"/>
  <c r="J40" i="19"/>
  <c r="J42" i="19" s="1"/>
  <c r="I42" i="19"/>
  <c r="J35" i="19"/>
  <c r="J37" i="19" s="1"/>
  <c r="I37" i="19"/>
  <c r="D50" i="19"/>
  <c r="D52" i="19" s="1"/>
  <c r="J45" i="18"/>
  <c r="J47" i="18" s="1"/>
  <c r="I47" i="18"/>
  <c r="J50" i="18"/>
  <c r="J52" i="18" s="1"/>
  <c r="I52" i="18"/>
  <c r="T28" i="50"/>
  <c r="W16" i="50"/>
  <c r="I32" i="18"/>
  <c r="L16" i="50"/>
  <c r="J40" i="18"/>
  <c r="J42" i="18" s="1"/>
  <c r="I42" i="18"/>
  <c r="J35" i="18"/>
  <c r="J37" i="18" s="1"/>
  <c r="I37" i="18"/>
  <c r="E27" i="50" l="1"/>
  <c r="I27" i="50" s="1"/>
  <c r="K27" i="50" s="1"/>
  <c r="E26" i="50"/>
  <c r="E25" i="50"/>
  <c r="I25" i="50" s="1"/>
  <c r="K25" i="50" s="1"/>
  <c r="N24" i="50"/>
  <c r="P24" i="50" s="1"/>
  <c r="R24" i="50" s="1"/>
  <c r="AC24" i="50" s="1"/>
  <c r="N23" i="50"/>
  <c r="P23" i="50" s="1"/>
  <c r="R23" i="50" s="1"/>
  <c r="AC23" i="50" s="1"/>
  <c r="N22" i="50"/>
  <c r="I22" i="50"/>
  <c r="K22" i="50" s="1"/>
  <c r="N21" i="50"/>
  <c r="P21" i="50" s="1"/>
  <c r="R21" i="50" s="1"/>
  <c r="AC21" i="50" s="1"/>
  <c r="E20" i="50"/>
  <c r="I20" i="50" s="1"/>
  <c r="K20" i="50" s="1"/>
  <c r="E19" i="50"/>
  <c r="I19" i="50" s="1"/>
  <c r="K19" i="50" s="1"/>
  <c r="E18" i="50"/>
  <c r="E17" i="50"/>
  <c r="I17" i="50" s="1"/>
  <c r="K17" i="50" s="1"/>
  <c r="AA16" i="50"/>
  <c r="AA28" i="50" s="1"/>
  <c r="W28" i="50"/>
  <c r="L29" i="50"/>
  <c r="L28" i="50"/>
  <c r="E16" i="50"/>
  <c r="N16" i="50" s="1"/>
  <c r="N20" i="50" l="1"/>
  <c r="P20" i="50" s="1"/>
  <c r="R20" i="50" s="1"/>
  <c r="AC20" i="50" s="1"/>
  <c r="P22" i="50"/>
  <c r="R22" i="50" s="1"/>
  <c r="AC22" i="50" s="1"/>
  <c r="N27" i="50"/>
  <c r="P27" i="50" s="1"/>
  <c r="R27" i="50" s="1"/>
  <c r="AC27" i="50" s="1"/>
  <c r="N19" i="50"/>
  <c r="P19" i="50" s="1"/>
  <c r="R19" i="50" s="1"/>
  <c r="AC19" i="50" s="1"/>
  <c r="N25" i="50"/>
  <c r="P25" i="50" s="1"/>
  <c r="R25" i="50" s="1"/>
  <c r="AC25" i="50" s="1"/>
  <c r="N26" i="50"/>
  <c r="I26" i="50"/>
  <c r="K26" i="50" s="1"/>
  <c r="N18" i="50"/>
  <c r="I18" i="50"/>
  <c r="K18" i="50" s="1"/>
  <c r="N17" i="50"/>
  <c r="P17" i="50" s="1"/>
  <c r="R17" i="50" s="1"/>
  <c r="AC17" i="50" s="1"/>
  <c r="E29" i="50"/>
  <c r="I16" i="50"/>
  <c r="E28" i="50"/>
  <c r="N28" i="50" l="1"/>
  <c r="P26" i="50"/>
  <c r="R26" i="50" s="1"/>
  <c r="AC26" i="50" s="1"/>
  <c r="P18" i="50"/>
  <c r="R18" i="50" s="1"/>
  <c r="AC18" i="50" s="1"/>
  <c r="I28" i="50"/>
  <c r="K16" i="50"/>
  <c r="K29" i="50" l="1"/>
  <c r="P16" i="50"/>
  <c r="K28" i="50"/>
  <c r="P29" i="50" l="1"/>
  <c r="R16" i="50"/>
  <c r="P28" i="50"/>
  <c r="AC16" i="50" l="1"/>
  <c r="R28" i="50"/>
  <c r="AC28" i="50" l="1"/>
  <c r="L35" i="7"/>
  <c r="K35" i="7"/>
  <c r="J35" i="7"/>
  <c r="I35" i="7" l="1"/>
  <c r="H35" i="7"/>
  <c r="G35" i="7" l="1"/>
  <c r="F35" i="7" l="1"/>
  <c r="E35" i="7"/>
  <c r="D35" i="7"/>
  <c r="M28" i="4" l="1"/>
  <c r="L28" i="4"/>
  <c r="K28" i="4"/>
  <c r="J28" i="4"/>
  <c r="I28" i="4"/>
  <c r="H28" i="4"/>
  <c r="G28" i="4"/>
  <c r="F28" i="4"/>
  <c r="E28" i="4"/>
  <c r="D28" i="4"/>
  <c r="C28" i="4"/>
  <c r="B28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28" i="4" l="1"/>
  <c r="N30" i="4"/>
</calcChain>
</file>

<file path=xl/sharedStrings.xml><?xml version="1.0" encoding="utf-8"?>
<sst xmlns="http://schemas.openxmlformats.org/spreadsheetml/2006/main" count="1214" uniqueCount="318">
  <si>
    <t>(AT THE GREATER OF $5 OR 1.5%)</t>
  </si>
  <si>
    <t>*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</si>
  <si>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</si>
  <si>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</si>
  <si>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</si>
  <si>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</si>
  <si>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</si>
  <si>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</si>
  <si>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</si>
  <si>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</si>
  <si>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</si>
  <si>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</si>
  <si>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</si>
  <si>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</si>
  <si>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</si>
  <si>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</si>
  <si>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D=B/A</t>
  </si>
  <si>
    <t>E= C*D</t>
  </si>
  <si>
    <t>G = E*F</t>
  </si>
  <si>
    <t>H = G * $5</t>
  </si>
  <si>
    <t>K = I/J</t>
  </si>
  <si>
    <t>M = K*L</t>
  </si>
  <si>
    <t>N = H + M</t>
  </si>
  <si>
    <t xml:space="preserve">ACTUAL
% of Total LPC Counts = $5 </t>
  </si>
  <si>
    <t>ACTUAL
Revenues from 
&gt; $5 Population</t>
  </si>
  <si>
    <t xml:space="preserve">ACTUAL
% &gt; $5
Revenues </t>
  </si>
  <si>
    <t>Total Revised Revenues Derived from LPC's</t>
  </si>
  <si>
    <t>ACTUAL % of Customers Assessed LPCs</t>
  </si>
  <si>
    <t>ACTUAL Retail Customer Base</t>
  </si>
  <si>
    <t xml:space="preserve">ACTUAL LPC Counts 
</t>
  </si>
  <si>
    <t>Comparative FERC - 2014 Operating Revenues (SAP B/W)</t>
  </si>
  <si>
    <t/>
  </si>
  <si>
    <t>Time: Fiscal year/period</t>
  </si>
  <si>
    <t>001/2014</t>
  </si>
  <si>
    <t>002/2014</t>
  </si>
  <si>
    <t>003/2014</t>
  </si>
  <si>
    <t>004/2014</t>
  </si>
  <si>
    <t>005/2014</t>
  </si>
  <si>
    <t>006/2014</t>
  </si>
  <si>
    <t>007/2014</t>
  </si>
  <si>
    <t>008/2014</t>
  </si>
  <si>
    <t>009/2014</t>
  </si>
  <si>
    <t>010/2014</t>
  </si>
  <si>
    <t>011/2014</t>
  </si>
  <si>
    <t>012/2014</t>
  </si>
  <si>
    <t>Account: Regulatory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</si>
  <si>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</si>
  <si>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</si>
  <si>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</si>
  <si>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</si>
  <si>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</si>
  <si>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</si>
  <si>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</si>
  <si>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</si>
  <si>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</si>
  <si>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OCT 2014</t>
  </si>
  <si>
    <t>NOV 2014</t>
  </si>
  <si>
    <t>DEC 2014</t>
  </si>
  <si>
    <t>TOTAL</t>
  </si>
  <si>
    <t>440-Residential</t>
  </si>
  <si>
    <t>442-Commercial</t>
  </si>
  <si>
    <t>442-Industrial</t>
  </si>
  <si>
    <t>444-Public Street &amp;</t>
  </si>
  <si>
    <t>445-Other Sales Publ</t>
  </si>
  <si>
    <t>446-Railroads/Railwa</t>
  </si>
  <si>
    <t>447-Sales For Resale</t>
  </si>
  <si>
    <t>449-Provision for Ra</t>
  </si>
  <si>
    <t>Sales of Electicity</t>
  </si>
  <si>
    <t>447-Interchange Powe</t>
  </si>
  <si>
    <t>Total Sales of Elect</t>
  </si>
  <si>
    <t>454-Rent From Electr</t>
  </si>
  <si>
    <t>451-Miscellaneous Se</t>
  </si>
  <si>
    <t>450-Forfeited Discou</t>
  </si>
  <si>
    <t>456-Deferred Revenue</t>
  </si>
  <si>
    <t>456-Unbilled Revenue</t>
  </si>
  <si>
    <t>456-Other Misc Serv</t>
  </si>
  <si>
    <t>Other Operating Reve</t>
  </si>
  <si>
    <t>Operating Revenues</t>
  </si>
  <si>
    <t>Electricity Sales (Excluding Sale For Resale)</t>
  </si>
  <si>
    <t>Table</t>
  </si>
  <si>
    <t>ACTUAL
Total Operating Revenues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</si>
  <si>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</si>
  <si>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</si>
  <si>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</si>
  <si>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</si>
  <si>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</si>
  <si>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</si>
  <si>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</si>
  <si>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</si>
  <si>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</si>
  <si>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</si>
  <si>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</si>
  <si>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</si>
  <si>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Year 2017</t>
  </si>
  <si>
    <t>J:[System Sales (kWh) - from Revenue Forecast]</t>
  </si>
  <si>
    <t>Comparative FERC-Operating Revenues (A/S)</t>
  </si>
  <si>
    <t xml:space="preserve"> </t>
  </si>
  <si>
    <t>001/2015</t>
  </si>
  <si>
    <t>002/2015</t>
  </si>
  <si>
    <t>003/2015</t>
  </si>
  <si>
    <t>JAN 2015</t>
  </si>
  <si>
    <t>FEB 2015</t>
  </si>
  <si>
    <t>MAR 2015</t>
  </si>
  <si>
    <t>Excluding Sales for Resale</t>
  </si>
  <si>
    <t>Data Source Reference:</t>
  </si>
  <si>
    <t xml:space="preserve">A) </t>
  </si>
  <si>
    <t>B)</t>
  </si>
  <si>
    <t>C)</t>
  </si>
  <si>
    <t xml:space="preserve">L) </t>
  </si>
  <si>
    <t xml:space="preserve">Customer Base Forecast (2017) provided by Corporate Finance (R. Feldman e-mail dated 1/06/2015).  </t>
  </si>
  <si>
    <t>F)</t>
  </si>
  <si>
    <t>I)</t>
  </si>
  <si>
    <t>J)</t>
  </si>
  <si>
    <t>2017 operating revenue forecast is based on most recent  revenue forecast received by email on February 6, 2015 from Bedru Fetto.</t>
  </si>
  <si>
    <t>Year</t>
  </si>
  <si>
    <t>004/2015</t>
  </si>
  <si>
    <t>APR 2015</t>
  </si>
  <si>
    <t>Month</t>
  </si>
  <si>
    <t>DEBITS - Bus_CD 600</t>
  </si>
  <si>
    <t>CARP's - Bus_CD 600</t>
  </si>
  <si>
    <t>LPC GROUP</t>
  </si>
  <si>
    <t>Sum</t>
  </si>
  <si>
    <t>A_0-4.99</t>
  </si>
  <si>
    <t>B_5</t>
  </si>
  <si>
    <t>C_5.01-5.99</t>
  </si>
  <si>
    <t>D_6</t>
  </si>
  <si>
    <t>E_6.01-6.99</t>
  </si>
  <si>
    <t>F_7</t>
  </si>
  <si>
    <t>G_7.01-7.99</t>
  </si>
  <si>
    <t>H_8</t>
  </si>
  <si>
    <t>I_8.01-8.99</t>
  </si>
  <si>
    <t>J_9</t>
  </si>
  <si>
    <t>K_9.01-9.99</t>
  </si>
  <si>
    <t>L_10</t>
  </si>
  <si>
    <t>M_10.01+</t>
  </si>
  <si>
    <t>Period Total:</t>
  </si>
  <si>
    <t>Uncarped Summary</t>
  </si>
  <si>
    <t>Carped Summary</t>
  </si>
  <si>
    <t>@</t>
  </si>
  <si>
    <t>0-4.99</t>
  </si>
  <si>
    <t>5.01+</t>
  </si>
  <si>
    <t>Total Adjusted</t>
  </si>
  <si>
    <t>6.01+</t>
  </si>
  <si>
    <t>7.01+</t>
  </si>
  <si>
    <t>8.01+</t>
  </si>
  <si>
    <t>9.01+</t>
  </si>
  <si>
    <t>10.01+</t>
  </si>
  <si>
    <t>Debits NET of CARP's - Bus_CD 600</t>
  </si>
  <si>
    <t>&gt;$6 Revenue</t>
  </si>
  <si>
    <t>&gt;$7 Revenue</t>
  </si>
  <si>
    <t>&gt;$8 Revenue</t>
  </si>
  <si>
    <t>&gt;$9 Revenue</t>
  </si>
  <si>
    <t>&gt;$10 Revenue</t>
  </si>
  <si>
    <t>&gt;$6 Revenues</t>
  </si>
  <si>
    <t>August-2014 Adjusted for the minimum of:</t>
  </si>
  <si>
    <t>September-2014 Adjusted for the minimum of:</t>
  </si>
  <si>
    <t>Historical LPC Data: October-2014</t>
  </si>
  <si>
    <t>October-2014 Adjusted for the minimum of:</t>
  </si>
  <si>
    <t>Historical LPC Data: November-2014</t>
  </si>
  <si>
    <t>November-2014 Adjusted for the minimum of:</t>
  </si>
  <si>
    <t>Historical LPC Data: December-2014</t>
  </si>
  <si>
    <t>December-2014 Adjusted for the minimum of:</t>
  </si>
  <si>
    <t>Historical LPC Data: January-2015</t>
  </si>
  <si>
    <t>January-2015 Adjusted for the minimum of:</t>
  </si>
  <si>
    <t>Historical LPC Data: February-2015</t>
  </si>
  <si>
    <t>February-2015 Adjusted for the minimum of:</t>
  </si>
  <si>
    <t>Historical LPC Data: March-2015</t>
  </si>
  <si>
    <t>March-2015 Adjusted for the minimum of:</t>
  </si>
  <si>
    <t>Historical LPC Data: April-2015</t>
  </si>
  <si>
    <t>April-2015 Adjusted for the minimum of:</t>
  </si>
  <si>
    <t>Historical LPC Data: May-2015</t>
  </si>
  <si>
    <t>May-2015 Adjusted for the minimum of:</t>
  </si>
  <si>
    <t>Historical LPC Data: June-2015</t>
  </si>
  <si>
    <t>June-2015 Adjusted for the minimum of:</t>
  </si>
  <si>
    <t>Historical LPC Data: July-2015</t>
  </si>
  <si>
    <t>July-2015 Adjusted for the minimum of:</t>
  </si>
  <si>
    <t>005/2015</t>
  </si>
  <si>
    <t>MAY 2015</t>
  </si>
  <si>
    <t>006/2015</t>
  </si>
  <si>
    <t>007/2015</t>
  </si>
  <si>
    <t>JUL 2015</t>
  </si>
  <si>
    <t>JUN 2015</t>
  </si>
  <si>
    <t xml:space="preserve">ACTUAL
LPC Counts = $5 </t>
  </si>
  <si>
    <t>Totals</t>
  </si>
  <si>
    <r>
      <rPr>
        <b/>
        <sz val="10"/>
        <color theme="3"/>
        <rFont val="Arial"/>
        <family val="2"/>
      </rPr>
      <t>Average</t>
    </r>
    <r>
      <rPr>
        <b/>
        <sz val="10"/>
        <color indexed="8"/>
        <rFont val="Arial"/>
        <family val="2"/>
      </rPr>
      <t>/Totals</t>
    </r>
  </si>
  <si>
    <t>Actual 2014 &amp; 2015 LPC Counts were obtained from Debit_Facttable located in MDW and LPC Table located in CSAR queries</t>
  </si>
  <si>
    <t>Actual Customer Base for 2014 &amp; 2015 was obtained from the F &amp; O Statistics of Revenues, Customers and Sales.</t>
  </si>
  <si>
    <t xml:space="preserve">Actual for LPC =$5 count is obtained from Debit_Facttable located in MDW and LPC Table located in CSAR queries. </t>
  </si>
  <si>
    <t>Actual for &gt; $5 count is obtained from Debit_Facttable located in MDW and LPC Table located in CSAR queries.</t>
  </si>
  <si>
    <t>Actual 2014 &amp; 2015 Revenues were obtained from the Comparative FERC Operating Revenues Report from SAP.</t>
  </si>
  <si>
    <t>O)</t>
  </si>
  <si>
    <t>2017 Budget was obtained from UI Planner.</t>
  </si>
  <si>
    <t>Historical LPC Data: August-2015</t>
  </si>
  <si>
    <t>August-2015 Adjusted for the minimum of:</t>
  </si>
  <si>
    <t>Historical LPC Data: September-2015</t>
  </si>
  <si>
    <t>September-2015 Adjusted for the minimum of:</t>
  </si>
  <si>
    <t>008/2015</t>
  </si>
  <si>
    <t>AUG 2015</t>
  </si>
  <si>
    <t>009/2015</t>
  </si>
  <si>
    <t>SEP 2015</t>
  </si>
  <si>
    <t>BASE -  OCTOBER 2014 - SEPTEMBER 2015 ACTUALS</t>
  </si>
  <si>
    <t>PROPOSED CHARGES - LATE PAYMENT CHARGES  BUDGET:  2018</t>
  </si>
  <si>
    <t>Forecasted Retail Customer Base
Jan 18 - Dec 18</t>
  </si>
  <si>
    <t>Forecast - LPC Counts
Jan 18 - Dec 18</t>
  </si>
  <si>
    <t>Forecast
% of Total LPC Counts = $5 
Jan 18 - Dec 18</t>
  </si>
  <si>
    <t>Forecast
Revenues from $5 Population 
Jan 18 - Dec 18</t>
  </si>
  <si>
    <t>Forecasted 
Operating
 Revenues
Jan 18 - Dec 18</t>
  </si>
  <si>
    <t>Forecast Revenues from
 &gt;$5 Population Jan 18 - Dec 18</t>
  </si>
  <si>
    <t>FPLM: 201509 MOPR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</si>
  <si>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</si>
  <si>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</si>
  <si>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</si>
  <si>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</si>
  <si>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</si>
  <si>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</si>
  <si>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</si>
  <si>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</si>
  <si>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</si>
  <si>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</si>
  <si>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</si>
  <si>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</si>
  <si>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</si>
  <si>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</si>
  <si>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</si>
  <si>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Year 2016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</si>
  <si>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</si>
  <si>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</si>
  <si>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</si>
  <si>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</si>
  <si>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</si>
  <si>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</si>
  <si>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</si>
  <si>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</si>
  <si>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</si>
  <si>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</si>
  <si>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</si>
  <si>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</si>
  <si>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Year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</si>
  <si>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</si>
  <si>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</si>
  <si>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</si>
  <si>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</si>
  <si>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</si>
  <si>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</si>
  <si>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</si>
  <si>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</si>
  <si>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</si>
  <si>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</si>
  <si>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</si>
  <si>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</si>
  <si>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Year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</si>
  <si>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</si>
  <si>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</si>
  <si>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</si>
  <si>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</si>
  <si>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</si>
  <si>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</si>
  <si>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</si>
  <si>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</si>
  <si>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</si>
  <si>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</si>
  <si>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</si>
  <si>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</si>
  <si>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Year 2020</t>
  </si>
  <si>
    <t>Commercial </t>
  </si>
  <si>
    <t xml:space="preserve">          BH:[Total Base Revenue]</t>
  </si>
  <si>
    <t xml:space="preserve">     BI:[Retail Fuel]</t>
  </si>
  <si>
    <t xml:space="preserve">     BJ:[Wholesale Fuel]</t>
  </si>
  <si>
    <t xml:space="preserve">     BK:[Conservation]</t>
  </si>
  <si>
    <t xml:space="preserve">     BL:[CILC Credit from Other Revenue]</t>
  </si>
  <si>
    <t xml:space="preserve">     BM:[Load Control Credits from Conservation Clause]</t>
  </si>
  <si>
    <t xml:space="preserve">          BS:[Less:  Load Control Credits]</t>
  </si>
  <si>
    <t xml:space="preserve">     BT:[Conservation (Net)]</t>
  </si>
  <si>
    <t xml:space="preserve">     BU:[Environmental]</t>
  </si>
  <si>
    <t xml:space="preserve">     BV:[Capacity]</t>
  </si>
  <si>
    <t xml:space="preserve">     BW:[Nuclear]</t>
  </si>
  <si>
    <t xml:space="preserve">     BX:[Storm Fund]</t>
  </si>
  <si>
    <t xml:space="preserve">     BY:[Total Revenue Before Taxes]</t>
  </si>
  <si>
    <t>BZ:[]</t>
  </si>
  <si>
    <t xml:space="preserve">     CA:[Franchise Revenues]</t>
  </si>
  <si>
    <t xml:space="preserve">     CB:[GRT Revenue]</t>
  </si>
  <si>
    <t>CC:[]</t>
  </si>
  <si>
    <t xml:space="preserve">     CD:[Total Sales Revenue]</t>
  </si>
  <si>
    <t>Industrial </t>
  </si>
  <si>
    <t>Metro </t>
  </si>
  <si>
    <t>Other Retail </t>
  </si>
  <si>
    <t>Resale </t>
  </si>
  <si>
    <t>Residential </t>
  </si>
  <si>
    <t>Street Lighting </t>
  </si>
  <si>
    <t>Revenue Class Total </t>
  </si>
  <si>
    <t>Resale</t>
  </si>
  <si>
    <t>Total Sales Revenue (Net of Resale Revenue)</t>
  </si>
  <si>
    <t xml:space="preserve">Residential </t>
  </si>
  <si>
    <t xml:space="preserve">Commercial </t>
  </si>
  <si>
    <t xml:space="preserve">Industrial </t>
  </si>
  <si>
    <t xml:space="preserve">Street &amp; Highway </t>
  </si>
  <si>
    <t>Other</t>
  </si>
  <si>
    <t>Metro</t>
  </si>
  <si>
    <t xml:space="preserve">Total </t>
  </si>
  <si>
    <t>Net of Resale</t>
  </si>
  <si>
    <t>OPC 015090</t>
  </si>
  <si>
    <t>FPL RC-16</t>
  </si>
  <si>
    <t>OPC 015091</t>
  </si>
  <si>
    <t>OPC 015092</t>
  </si>
  <si>
    <t>OPC 015093</t>
  </si>
  <si>
    <t>OPC 015094</t>
  </si>
  <si>
    <t>OPC 015095</t>
  </si>
  <si>
    <t>OPC 015096</t>
  </si>
  <si>
    <t>OPC 015097</t>
  </si>
  <si>
    <t>OPC 015098</t>
  </si>
  <si>
    <t>OPC 015099</t>
  </si>
  <si>
    <t>OPC 015100</t>
  </si>
  <si>
    <t>OPC 015101</t>
  </si>
  <si>
    <t>OPC 015102</t>
  </si>
  <si>
    <t>OPC 015103</t>
  </si>
  <si>
    <t>OPC 015104</t>
  </si>
  <si>
    <t>OPC 015105</t>
  </si>
  <si>
    <t>OPC 015106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</si>
</sst>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[$-409]mmm\-yy;@"/>
    <numFmt numFmtId="167" formatCode="_(* #,##0_);_(* \(#,##0\);_(* &quot;-&quot;??_);_(@_)"/>
    <numFmt numFmtId="168" formatCode="0.000000"/>
    <numFmt numFmtId="169" formatCode="\$\ #,##0.00\ ;\$\ &quot;(&quot;#,##0.00&quot;)&quot;"/>
    <numFmt numFmtId="170" formatCode="_-* #,##0.00\ _D_M_-;\-* #,##0.00\ _D_M_-;_-* &quot;-&quot;??\ _D_M_-;_-@_-"/>
    <numFmt numFmtId="171" formatCode="\$\ #,##0\ ;\$\ &quot;(&quot;#,##0&quot;)&quot;"/>
    <numFmt numFmtId="172" formatCode="#,##0_);[Red]\(#,##0\);&quot; &quot;"/>
    <numFmt numFmtId="173" formatCode="_-* #,##0.00\ &quot;DM&quot;_-;\-* #,##0.00\ &quot;DM&quot;_-;_-* &quot;-&quot;??\ &quot;DM&quot;_-;_-@_-"/>
    <numFmt numFmtId="174" formatCode="#,##0.00%"/>
    <numFmt numFmtId="175" formatCode="hh:mm\ AM/PM_)"/>
    <numFmt numFmtId="176" formatCode="dd\-mmm_)"/>
    <numFmt numFmtId="177" formatCode="_(&quot;$&quot;* #,##0.0000_);_(&quot;$&quot;* \(#,##0.0000\);_(&quot;$&quot;* &quot;-&quot;????_);_(@_)"/>
    <numFmt numFmtId="178" formatCode="hh:mm_)"/>
    <numFmt numFmtId="179" formatCode="0.000_)"/>
    <numFmt numFmtId="180" formatCode="mmm\-yy_)"/>
    <numFmt numFmtId="181" formatCode="_(&quot;$&quot;* #,##0.00000_);_(&quot;$&quot;* \(#,##0.00000\);_(&quot;$&quot;* &quot;-&quot;?????_);_(@_)"/>
    <numFmt numFmtId="182" formatCode="#,##0.0\ ;[Red]\(#,##0.0\)"/>
    <numFmt numFmtId="183" formatCode="0.00000000%"/>
    <numFmt numFmtId="184" formatCode="#,##0.0_);\(#,##0.0\)"/>
    <numFmt numFmtId="185" formatCode="#,##0.000_);\(#,##0.000\)"/>
    <numFmt numFmtId="186" formatCode="&quot;$&quot;#,##0.000_);\(&quot;$&quot;#,##0.000\)"/>
    <numFmt numFmtId="187" formatCode="_([$€-2]* #,##0.00_);_([$€-2]* \(#,##0.00\);_([$€-2]* &quot;-&quot;??_)"/>
    <numFmt numFmtId="188" formatCode="_-* #,##0.0_-;\-* #,##0.0_-;_-* &quot;-&quot;??_-;_-@_-"/>
    <numFmt numFmtId="189" formatCode="#,##0.00&quot; $&quot;;\-#,##0.00&quot; $&quot;"/>
    <numFmt numFmtId="190" formatCode=";;;"/>
    <numFmt numFmtId="191" formatCode="_(* #,##0.000000000000000000000000_);_(* \(#,##0.000000000000000000000000\);_(* &quot;-&quot;??_);_(@_)"/>
    <numFmt numFmtId="192" formatCode="mmm"/>
    <numFmt numFmtId="193" formatCode="0.00_)"/>
    <numFmt numFmtId="194" formatCode="#,##0;\(#,##0\)"/>
    <numFmt numFmtId="195" formatCode="_(* #,##0.0000000000000000000000000_);_(* \(#,##0.0000000000000000000000000\);_(* &quot;-&quot;??_);_(@_)"/>
    <numFmt numFmtId="196" formatCode="#,##0.000000000"/>
    <numFmt numFmtId="197" formatCode="_(* #,##0.00000000000000000000000000_);_(* \(#,##0.00000000000000000000000000\);_(* &quot;-&quot;??_);_(@_)"/>
    <numFmt numFmtId="198" formatCode="_(&quot;$&quot;* #,##0.000_);_(&quot;$&quot;* \(#,##0.000\);_(&quot;$&quot;* &quot;-&quot;???_);_(@_)"/>
    <numFmt numFmtId="199" formatCode="yyyy"/>
  </numFmts>
  <fonts count="1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color indexed="62"/>
      <name val="Arial"/>
      <family val="2"/>
    </font>
    <font>
      <sz val="11"/>
      <color indexed="62"/>
      <name val="Arial"/>
      <family val="2"/>
    </font>
    <font>
      <sz val="12"/>
      <name val="Arial MT"/>
    </font>
    <font>
      <sz val="11"/>
      <color indexed="8"/>
      <name val="Calibri"/>
      <family val="2"/>
    </font>
    <font>
      <u val="doubleAccounting"/>
      <sz val="10"/>
      <color indexed="12"/>
      <name val="Arial"/>
      <family val="2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"/>
      <color indexed="12"/>
      <name val="MS Sans Serif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2"/>
      <name val="Arial"/>
      <family val="2"/>
    </font>
    <font>
      <b/>
      <sz val="10"/>
      <color indexed="63"/>
      <name val="Calibri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10"/>
      <name val="Calibri"/>
      <family val="2"/>
    </font>
    <font>
      <sz val="10"/>
      <color theme="1"/>
      <name val="Calibri"/>
      <family val="2"/>
      <scheme val="minor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0"/>
      <color theme="1"/>
      <name val="Arial"/>
      <family val="2"/>
    </font>
    <font>
      <b/>
      <i/>
      <sz val="14"/>
      <name val="Arial"/>
      <family val="2"/>
    </font>
    <font>
      <sz val="14"/>
      <color indexed="8"/>
      <name val="Arial"/>
      <family val="2"/>
    </font>
    <font>
      <b/>
      <u/>
      <sz val="14"/>
      <color indexed="8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rgb="FF2F4F4F"/>
      <name val="Verdana"/>
      <family val="2"/>
    </font>
    <font>
      <sz val="1"/>
      <color indexed="9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2"/>
      <name val="Times New Roman"/>
      <family val="1"/>
    </font>
    <font>
      <sz val="10"/>
      <color indexed="9"/>
      <name val="Arial"/>
      <family val="2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sz val="8"/>
      <color indexed="11"/>
      <name val="Arial"/>
      <family val="2"/>
    </font>
    <font>
      <i/>
      <sz val="8"/>
      <color indexed="11"/>
      <name val="Arial"/>
      <family val="2"/>
    </font>
    <font>
      <sz val="11"/>
      <color indexed="36"/>
      <name val="Calibri"/>
      <family val="2"/>
    </font>
    <font>
      <b/>
      <sz val="11"/>
      <color indexed="53"/>
      <name val="Calibri"/>
      <family val="2"/>
    </font>
    <font>
      <b/>
      <sz val="10"/>
      <color indexed="10"/>
      <name val="Calibri"/>
      <family val="2"/>
    </font>
    <font>
      <b/>
      <sz val="11"/>
      <color indexed="53"/>
      <name val="Calibri"/>
      <family val="2"/>
      <scheme val="minor"/>
    </font>
    <font>
      <sz val="11"/>
      <name val="Tms Rmn"/>
      <family val="1"/>
    </font>
    <font>
      <sz val="10"/>
      <name val="Tms Rmn"/>
    </font>
    <font>
      <sz val="11"/>
      <name val="??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sz val="11"/>
      <color indexed="21"/>
      <name val="Calibri"/>
      <family val="2"/>
    </font>
    <font>
      <b/>
      <u/>
      <sz val="11"/>
      <color indexed="16"/>
      <name val="Arial"/>
      <family val="2"/>
    </font>
    <font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7.7"/>
      <color theme="10"/>
      <name val="Calibri"/>
      <family val="2"/>
    </font>
    <font>
      <sz val="11"/>
      <color indexed="53"/>
      <name val="Calibri"/>
      <family val="2"/>
    </font>
    <font>
      <sz val="10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2"/>
      <name val="Helv"/>
    </font>
    <font>
      <sz val="14"/>
      <name val="B Times Bold"/>
    </font>
    <font>
      <sz val="19"/>
      <color indexed="48"/>
      <name val="Arial"/>
      <family val="2"/>
    </font>
    <font>
      <u/>
      <sz val="12"/>
      <name val="B Times Bold"/>
    </font>
    <font>
      <u/>
      <sz val="10"/>
      <name val="B Times Bold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u/>
      <sz val="8"/>
      <color indexed="17"/>
      <name val="Arial"/>
      <family val="2"/>
    </font>
    <font>
      <u/>
      <sz val="8"/>
      <color indexed="12"/>
      <name val="Arial"/>
      <family val="2"/>
    </font>
    <font>
      <b/>
      <sz val="10"/>
      <color indexed="63"/>
      <name val="Arial"/>
      <family val="2"/>
    </font>
    <font>
      <sz val="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Arial"/>
      <family val="2"/>
    </font>
    <font>
      <b/>
      <sz val="22"/>
      <color theme="3"/>
      <name val="Arial"/>
      <family val="2"/>
    </font>
    <font>
      <sz val="10"/>
      <color theme="3"/>
      <name val="Arial"/>
      <family val="2"/>
    </font>
    <font>
      <b/>
      <sz val="14"/>
      <color theme="3"/>
      <name val="Arial"/>
      <family val="2"/>
    </font>
  </fonts>
  <fills count="1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4"/>
      </patternFill>
    </fill>
    <fill>
      <patternFill patternType="solid">
        <fgColor indexed="20"/>
      </patternFill>
    </fill>
    <fill>
      <patternFill patternType="solid">
        <fgColor indexed="58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58"/>
      </patternFill>
    </fill>
    <fill>
      <patternFill patternType="solid">
        <fgColor indexed="35"/>
        <bgColor indexed="35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</patternFill>
    </fill>
    <fill>
      <patternFill patternType="solid">
        <fgColor indexed="24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14"/>
      </patternFill>
    </fill>
    <fill>
      <patternFill patternType="solid">
        <fgColor indexed="33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8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5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0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82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44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4" applyNumberFormat="0" applyAlignment="0" applyProtection="0"/>
    <xf numFmtId="0" fontId="19" fillId="22" borderId="5" applyNumberFormat="0" applyAlignment="0" applyProtection="0"/>
    <xf numFmtId="43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39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8" borderId="4" applyNumberFormat="0" applyAlignment="0" applyProtection="0"/>
    <xf numFmtId="0" fontId="27" fillId="0" borderId="9" applyNumberFormat="0" applyFill="0" applyAlignment="0" applyProtection="0"/>
    <xf numFmtId="0" fontId="28" fillId="23" borderId="0" applyNumberFormat="0" applyBorder="0" applyAlignment="0" applyProtection="0"/>
    <xf numFmtId="0" fontId="29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3" fillId="0" borderId="0"/>
    <xf numFmtId="168" fontId="7" fillId="0" borderId="0">
      <alignment horizontal="left" wrapText="1"/>
    </xf>
    <xf numFmtId="0" fontId="7" fillId="0" borderId="0"/>
    <xf numFmtId="0" fontId="2" fillId="0" borderId="0"/>
    <xf numFmtId="0" fontId="3" fillId="0" borderId="0"/>
    <xf numFmtId="0" fontId="7" fillId="0" borderId="0"/>
    <xf numFmtId="168" fontId="2" fillId="0" borderId="0">
      <alignment horizontal="left" wrapText="1"/>
    </xf>
    <xf numFmtId="0" fontId="2" fillId="0" borderId="0"/>
    <xf numFmtId="0" fontId="7" fillId="24" borderId="10" applyNumberFormat="0" applyFont="0" applyAlignment="0" applyProtection="0"/>
    <xf numFmtId="0" fontId="30" fillId="21" borderId="11" applyNumberFormat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" fontId="5" fillId="23" borderId="12" applyNumberFormat="0" applyProtection="0">
      <alignment vertical="center"/>
    </xf>
    <xf numFmtId="4" fontId="31" fillId="25" borderId="12" applyNumberFormat="0" applyProtection="0">
      <alignment vertical="center"/>
    </xf>
    <xf numFmtId="4" fontId="5" fillId="25" borderId="12" applyNumberFormat="0" applyProtection="0">
      <alignment horizontal="left" vertical="center" indent="1"/>
    </xf>
    <xf numFmtId="0" fontId="5" fillId="25" borderId="12" applyNumberFormat="0" applyProtection="0">
      <alignment horizontal="left" vertical="top" indent="1"/>
    </xf>
    <xf numFmtId="4" fontId="32" fillId="0" borderId="0" applyNumberFormat="0" applyProtection="0">
      <alignment horizontal="left"/>
    </xf>
    <xf numFmtId="4" fontId="3" fillId="4" borderId="12" applyNumberFormat="0" applyProtection="0">
      <alignment horizontal="right" vertical="center"/>
    </xf>
    <xf numFmtId="4" fontId="3" fillId="10" borderId="12" applyNumberFormat="0" applyProtection="0">
      <alignment horizontal="right" vertical="center"/>
    </xf>
    <xf numFmtId="4" fontId="3" fillId="18" borderId="12" applyNumberFormat="0" applyProtection="0">
      <alignment horizontal="right" vertical="center"/>
    </xf>
    <xf numFmtId="4" fontId="3" fillId="12" borderId="12" applyNumberFormat="0" applyProtection="0">
      <alignment horizontal="right" vertical="center"/>
    </xf>
    <xf numFmtId="4" fontId="3" fillId="16" borderId="12" applyNumberFormat="0" applyProtection="0">
      <alignment horizontal="right" vertical="center"/>
    </xf>
    <xf numFmtId="4" fontId="3" fillId="20" borderId="12" applyNumberFormat="0" applyProtection="0">
      <alignment horizontal="right" vertical="center"/>
    </xf>
    <xf numFmtId="4" fontId="3" fillId="19" borderId="12" applyNumberFormat="0" applyProtection="0">
      <alignment horizontal="right" vertical="center"/>
    </xf>
    <xf numFmtId="4" fontId="3" fillId="26" borderId="12" applyNumberFormat="0" applyProtection="0">
      <alignment horizontal="right" vertical="center"/>
    </xf>
    <xf numFmtId="4" fontId="3" fillId="11" borderId="12" applyNumberFormat="0" applyProtection="0">
      <alignment horizontal="right" vertical="center"/>
    </xf>
    <xf numFmtId="4" fontId="5" fillId="27" borderId="13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3" fillId="28" borderId="0" applyNumberFormat="0" applyProtection="0">
      <alignment horizontal="left" vertical="center" indent="1"/>
    </xf>
    <xf numFmtId="4" fontId="3" fillId="29" borderId="12" applyNumberFormat="0" applyProtection="0">
      <alignment horizontal="right"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30" borderId="0" applyNumberFormat="0" applyProtection="0">
      <alignment horizontal="left" vertical="center" indent="1"/>
    </xf>
    <xf numFmtId="4" fontId="3" fillId="30" borderId="0" applyNumberFormat="0" applyProtection="0">
      <alignment horizontal="left" vertical="center" indent="1"/>
    </xf>
    <xf numFmtId="0" fontId="6" fillId="28" borderId="12" applyNumberFormat="0" applyProtection="0">
      <alignment horizontal="left" vertical="center" indent="1"/>
    </xf>
    <xf numFmtId="0" fontId="2" fillId="28" borderId="12" applyNumberFormat="0" applyProtection="0">
      <alignment horizontal="left" vertical="top" indent="1"/>
    </xf>
    <xf numFmtId="0" fontId="2" fillId="28" borderId="12" applyNumberFormat="0" applyProtection="0">
      <alignment horizontal="left" vertical="top" indent="1"/>
    </xf>
    <xf numFmtId="0" fontId="2" fillId="30" borderId="12" applyNumberFormat="0" applyProtection="0">
      <alignment horizontal="left" vertical="center" indent="1"/>
    </xf>
    <xf numFmtId="0" fontId="2" fillId="30" borderId="12" applyNumberFormat="0" applyProtection="0">
      <alignment horizontal="left" vertical="center" indent="1"/>
    </xf>
    <xf numFmtId="0" fontId="2" fillId="30" borderId="12" applyNumberFormat="0" applyProtection="0">
      <alignment horizontal="left" vertical="top" indent="1"/>
    </xf>
    <xf numFmtId="0" fontId="2" fillId="30" borderId="12" applyNumberFormat="0" applyProtection="0">
      <alignment horizontal="left" vertical="top" indent="1"/>
    </xf>
    <xf numFmtId="0" fontId="2" fillId="31" borderId="12" applyNumberFormat="0" applyProtection="0">
      <alignment horizontal="left" vertical="center" indent="1"/>
    </xf>
    <xf numFmtId="0" fontId="2" fillId="31" borderId="12" applyNumberFormat="0" applyProtection="0">
      <alignment horizontal="left" vertical="center" indent="1"/>
    </xf>
    <xf numFmtId="0" fontId="2" fillId="31" borderId="12" applyNumberFormat="0" applyProtection="0">
      <alignment horizontal="left" vertical="top" indent="1"/>
    </xf>
    <xf numFmtId="0" fontId="2" fillId="31" borderId="12" applyNumberFormat="0" applyProtection="0">
      <alignment horizontal="left" vertical="top" inden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top" indent="1"/>
    </xf>
    <xf numFmtId="0" fontId="2" fillId="32" borderId="12" applyNumberFormat="0" applyProtection="0">
      <alignment horizontal="left" vertical="top" indent="1"/>
    </xf>
    <xf numFmtId="168" fontId="7" fillId="0" borderId="0">
      <alignment horizontal="left" wrapText="1"/>
    </xf>
    <xf numFmtId="4" fontId="3" fillId="33" borderId="12" applyNumberFormat="0" applyProtection="0">
      <alignment vertical="center"/>
    </xf>
    <xf numFmtId="4" fontId="34" fillId="33" borderId="12" applyNumberFormat="0" applyProtection="0">
      <alignment vertical="center"/>
    </xf>
    <xf numFmtId="4" fontId="3" fillId="33" borderId="12" applyNumberFormat="0" applyProtection="0">
      <alignment horizontal="left" vertical="center" indent="1"/>
    </xf>
    <xf numFmtId="0" fontId="3" fillId="33" borderId="12" applyNumberFormat="0" applyProtection="0">
      <alignment horizontal="left" vertical="top" indent="1"/>
    </xf>
    <xf numFmtId="4" fontId="3" fillId="0" borderId="0" applyNumberFormat="0" applyProtection="0">
      <alignment horizontal="right"/>
    </xf>
    <xf numFmtId="4" fontId="5" fillId="0" borderId="14" applyNumberFormat="0" applyProtection="0">
      <alignment horizontal="right" vertical="center"/>
    </xf>
    <xf numFmtId="4" fontId="5" fillId="0" borderId="0" applyNumberFormat="0" applyProtection="0">
      <alignment horizontal="left" vertical="center" wrapText="1" indent="1"/>
    </xf>
    <xf numFmtId="0" fontId="32" fillId="0" borderId="0" applyNumberFormat="0" applyProtection="0">
      <alignment horizontal="center" wrapText="1"/>
    </xf>
    <xf numFmtId="4" fontId="35" fillId="0" borderId="0" applyNumberFormat="0" applyProtection="0">
      <alignment horizontal="left"/>
    </xf>
    <xf numFmtId="4" fontId="36" fillId="0" borderId="0" applyNumberFormat="0" applyProtection="0">
      <alignment horizontal="right"/>
    </xf>
    <xf numFmtId="4" fontId="36" fillId="0" borderId="0" applyNumberFormat="0" applyProtection="0">
      <alignment horizontal="right"/>
    </xf>
    <xf numFmtId="0" fontId="37" fillId="32" borderId="0"/>
    <xf numFmtId="0" fontId="37" fillId="34" borderId="0"/>
    <xf numFmtId="168" fontId="2" fillId="0" borderId="0">
      <alignment horizontal="left" wrapText="1"/>
    </xf>
    <xf numFmtId="0" fontId="38" fillId="0" borderId="0" applyNumberFormat="0" applyFill="0" applyBorder="0" applyAlignment="0" applyProtection="0"/>
    <xf numFmtId="0" fontId="39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57" fillId="66" borderId="0"/>
    <xf numFmtId="4" fontId="57" fillId="15" borderId="27" applyNumberFormat="0" applyProtection="0">
      <alignment horizontal="left" vertical="center" indent="1"/>
    </xf>
    <xf numFmtId="4" fontId="57" fillId="15" borderId="27" applyNumberFormat="0" applyProtection="0">
      <alignment horizontal="left" vertical="center" indent="1"/>
    </xf>
    <xf numFmtId="0" fontId="57" fillId="68" borderId="27" applyNumberFormat="0" applyProtection="0">
      <alignment horizontal="left" vertical="center" indent="1"/>
    </xf>
    <xf numFmtId="4" fontId="57" fillId="0" borderId="27" applyNumberFormat="0" applyProtection="0">
      <alignment horizontal="right" vertical="center"/>
    </xf>
    <xf numFmtId="0" fontId="57" fillId="9" borderId="27" applyNumberFormat="0" applyProtection="0">
      <alignment horizontal="left" vertical="center" indent="1"/>
    </xf>
    <xf numFmtId="0" fontId="57" fillId="69" borderId="27" applyNumberFormat="0" applyProtection="0">
      <alignment horizontal="left" vertical="center" indent="1"/>
    </xf>
    <xf numFmtId="0" fontId="57" fillId="21" borderId="27" applyNumberFormat="0" applyProtection="0">
      <alignment horizontal="left" vertical="center" indent="1"/>
    </xf>
    <xf numFmtId="0" fontId="11" fillId="70" borderId="0" applyNumberFormat="0" applyBorder="0" applyAlignment="0" applyProtection="0"/>
    <xf numFmtId="0" fontId="11" fillId="71" borderId="0" applyNumberFormat="0" applyBorder="0" applyAlignment="0" applyProtection="0"/>
    <xf numFmtId="0" fontId="60" fillId="72" borderId="0" applyNumberFormat="0" applyBorder="0" applyAlignment="0" applyProtection="0"/>
    <xf numFmtId="0" fontId="60" fillId="73" borderId="0" applyNumberFormat="0" applyBorder="0" applyAlignment="0" applyProtection="0"/>
    <xf numFmtId="0" fontId="11" fillId="74" borderId="0" applyNumberFormat="0" applyBorder="0" applyAlignment="0" applyProtection="0"/>
    <xf numFmtId="0" fontId="11" fillId="75" borderId="0" applyNumberFormat="0" applyBorder="0" applyAlignment="0" applyProtection="0"/>
    <xf numFmtId="0" fontId="60" fillId="76" borderId="0" applyNumberFormat="0" applyBorder="0" applyAlignment="0" applyProtection="0"/>
    <xf numFmtId="0" fontId="60" fillId="77" borderId="0" applyNumberFormat="0" applyBorder="0" applyAlignment="0" applyProtection="0"/>
    <xf numFmtId="0" fontId="11" fillId="78" borderId="0" applyNumberFormat="0" applyBorder="0" applyAlignment="0" applyProtection="0"/>
    <xf numFmtId="0" fontId="11" fillId="79" borderId="0" applyNumberFormat="0" applyBorder="0" applyAlignment="0" applyProtection="0"/>
    <xf numFmtId="0" fontId="60" fillId="80" borderId="0" applyNumberFormat="0" applyBorder="0" applyAlignment="0" applyProtection="0"/>
    <xf numFmtId="0" fontId="60" fillId="81" borderId="0" applyNumberFormat="0" applyBorder="0" applyAlignment="0" applyProtection="0"/>
    <xf numFmtId="0" fontId="11" fillId="74" borderId="0" applyNumberFormat="0" applyBorder="0" applyAlignment="0" applyProtection="0"/>
    <xf numFmtId="0" fontId="11" fillId="82" borderId="0" applyNumberFormat="0" applyBorder="0" applyAlignment="0" applyProtection="0"/>
    <xf numFmtId="0" fontId="60" fillId="75" borderId="0" applyNumberFormat="0" applyBorder="0" applyAlignment="0" applyProtection="0"/>
    <xf numFmtId="0" fontId="60" fillId="83" borderId="0" applyNumberFormat="0" applyBorder="0" applyAlignment="0" applyProtection="0"/>
    <xf numFmtId="0" fontId="11" fillId="84" borderId="0" applyNumberFormat="0" applyBorder="0" applyAlignment="0" applyProtection="0"/>
    <xf numFmtId="0" fontId="11" fillId="85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11" fillId="86" borderId="0" applyNumberFormat="0" applyBorder="0" applyAlignment="0" applyProtection="0"/>
    <xf numFmtId="0" fontId="11" fillId="87" borderId="0" applyNumberFormat="0" applyBorder="0" applyAlignment="0" applyProtection="0"/>
    <xf numFmtId="0" fontId="60" fillId="88" borderId="0" applyNumberFormat="0" applyBorder="0" applyAlignment="0" applyProtection="0"/>
    <xf numFmtId="0" fontId="60" fillId="89" borderId="0" applyNumberFormat="0" applyBorder="0" applyAlignment="0" applyProtection="0"/>
    <xf numFmtId="0" fontId="61" fillId="90" borderId="0" applyNumberFormat="0" applyBorder="0" applyAlignment="0" applyProtection="0"/>
    <xf numFmtId="0" fontId="61" fillId="91" borderId="0" applyNumberFormat="0" applyBorder="0" applyAlignment="0" applyProtection="0"/>
    <xf numFmtId="0" fontId="61" fillId="92" borderId="0" applyNumberFormat="0" applyBorder="0" applyAlignment="0" applyProtection="0"/>
    <xf numFmtId="0" fontId="58" fillId="93" borderId="28" applyBorder="0"/>
    <xf numFmtId="0" fontId="57" fillId="94" borderId="29"/>
    <xf numFmtId="0" fontId="62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0" fontId="60" fillId="7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0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71" fillId="101" borderId="11" applyNumberFormat="0" applyAlignment="0" applyProtection="0"/>
    <xf numFmtId="0" fontId="57" fillId="86" borderId="27" applyNumberFormat="0" applyFont="0" applyAlignment="0" applyProtection="0"/>
    <xf numFmtId="0" fontId="60" fillId="17" borderId="0" applyNumberFormat="0" applyBorder="0" applyAlignment="0" applyProtection="0"/>
    <xf numFmtId="0" fontId="67" fillId="0" borderId="35" applyNumberFormat="0" applyFill="0" applyAlignment="0" applyProtection="0"/>
    <xf numFmtId="0" fontId="82" fillId="87" borderId="27" applyNumberFormat="0" applyAlignment="0" applyProtection="0"/>
    <xf numFmtId="0" fontId="81" fillId="0" borderId="0" applyNumberFormat="0" applyFill="0" applyBorder="0" applyAlignment="0" applyProtection="0"/>
    <xf numFmtId="0" fontId="60" fillId="18" borderId="0" applyNumberFormat="0" applyBorder="0" applyAlignment="0" applyProtection="0"/>
    <xf numFmtId="0" fontId="81" fillId="0" borderId="34" applyNumberFormat="0" applyFill="0" applyAlignment="0" applyProtection="0"/>
    <xf numFmtId="0" fontId="80" fillId="0" borderId="33" applyNumberFormat="0" applyFill="0" applyAlignment="0" applyProtection="0"/>
    <xf numFmtId="0" fontId="79" fillId="0" borderId="32" applyNumberFormat="0" applyFill="0" applyAlignment="0" applyProtection="0"/>
    <xf numFmtId="0" fontId="60" fillId="19" borderId="0" applyNumberFormat="0" applyBorder="0" applyAlignment="0" applyProtection="0"/>
    <xf numFmtId="0" fontId="60" fillId="14" borderId="0" applyNumberFormat="0" applyBorder="0" applyAlignment="0" applyProtection="0"/>
    <xf numFmtId="0" fontId="65" fillId="83" borderId="5" applyNumberFormat="0" applyAlignment="0" applyProtection="0"/>
    <xf numFmtId="0" fontId="60" fillId="15" borderId="0" applyNumberFormat="0" applyBorder="0" applyAlignment="0" applyProtection="0"/>
    <xf numFmtId="0" fontId="78" fillId="101" borderId="27" applyNumberFormat="0" applyAlignment="0" applyProtection="0"/>
    <xf numFmtId="0" fontId="77" fillId="86" borderId="0" applyNumberFormat="0" applyBorder="0" applyAlignment="0" applyProtection="0"/>
    <xf numFmtId="0" fontId="60" fillId="20" borderId="0" applyNumberFormat="0" applyBorder="0" applyAlignment="0" applyProtection="0"/>
    <xf numFmtId="0" fontId="63" fillId="4" borderId="0" applyNumberFormat="0" applyBorder="0" applyAlignment="0" applyProtection="0"/>
    <xf numFmtId="0" fontId="64" fillId="21" borderId="4" applyNumberFormat="0" applyAlignment="0" applyProtection="0"/>
    <xf numFmtId="0" fontId="65" fillId="22" borderId="5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60" fillId="89" borderId="0" applyNumberFormat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0" fillId="72" borderId="0" applyNumberFormat="0" applyBorder="0" applyAlignment="0" applyProtection="0"/>
    <xf numFmtId="0" fontId="66" fillId="0" borderId="0" applyNumberFormat="0" applyFill="0" applyBorder="0" applyAlignment="0" applyProtection="0"/>
    <xf numFmtId="0" fontId="67" fillId="5" borderId="0" applyNumberFormat="0" applyBorder="0" applyAlignment="0" applyProtection="0"/>
    <xf numFmtId="0" fontId="11" fillId="79" borderId="0" applyNumberFormat="0" applyBorder="0" applyAlignment="0" applyProtection="0"/>
    <xf numFmtId="0" fontId="60" fillId="83" borderId="0" applyNumberFormat="0" applyBorder="0" applyAlignment="0" applyProtection="0"/>
    <xf numFmtId="0" fontId="68" fillId="8" borderId="4" applyNumberFormat="0" applyAlignment="0" applyProtection="0"/>
    <xf numFmtId="0" fontId="69" fillId="0" borderId="9" applyNumberFormat="0" applyFill="0" applyAlignment="0" applyProtection="0"/>
    <xf numFmtId="0" fontId="70" fillId="23" borderId="0" applyNumberFormat="0" applyBorder="0" applyAlignment="0" applyProtection="0"/>
    <xf numFmtId="0" fontId="67" fillId="87" borderId="0" applyNumberFormat="0" applyBorder="0" applyAlignment="0" applyProtection="0"/>
    <xf numFmtId="0" fontId="10" fillId="0" borderId="0"/>
    <xf numFmtId="168" fontId="2" fillId="0" borderId="0">
      <alignment horizontal="left" wrapText="1"/>
    </xf>
    <xf numFmtId="0" fontId="1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1" fillId="0" borderId="0"/>
    <xf numFmtId="0" fontId="57" fillId="66" borderId="0"/>
    <xf numFmtId="0" fontId="11" fillId="24" borderId="10" applyNumberFormat="0" applyFont="0" applyAlignment="0" applyProtection="0"/>
    <xf numFmtId="0" fontId="71" fillId="21" borderId="11" applyNumberFormat="0" applyAlignment="0" applyProtection="0"/>
    <xf numFmtId="0" fontId="60" fillId="81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" fontId="57" fillId="23" borderId="27" applyNumberFormat="0" applyProtection="0">
      <alignment vertical="center"/>
    </xf>
    <xf numFmtId="4" fontId="5" fillId="23" borderId="12" applyNumberFormat="0" applyProtection="0">
      <alignment vertical="center"/>
    </xf>
    <xf numFmtId="4" fontId="57" fillId="23" borderId="27" applyNumberFormat="0" applyProtection="0">
      <alignment vertical="center"/>
    </xf>
    <xf numFmtId="4" fontId="14" fillId="25" borderId="27" applyNumberFormat="0" applyProtection="0">
      <alignment vertical="center"/>
    </xf>
    <xf numFmtId="4" fontId="31" fillId="25" borderId="12" applyNumberFormat="0" applyProtection="0">
      <alignment vertical="center"/>
    </xf>
    <xf numFmtId="4" fontId="57" fillId="25" borderId="27" applyNumberFormat="0" applyProtection="0">
      <alignment horizontal="left" vertical="center" indent="1"/>
    </xf>
    <xf numFmtId="4" fontId="5" fillId="25" borderId="12" applyNumberFormat="0" applyProtection="0">
      <alignment horizontal="left" vertical="center" indent="1"/>
    </xf>
    <xf numFmtId="4" fontId="57" fillId="25" borderId="27" applyNumberFormat="0" applyProtection="0">
      <alignment horizontal="left" vertical="center" indent="1"/>
    </xf>
    <xf numFmtId="0" fontId="72" fillId="23" borderId="12" applyNumberFormat="0" applyProtection="0">
      <alignment horizontal="left" vertical="top" indent="1"/>
    </xf>
    <xf numFmtId="0" fontId="5" fillId="25" borderId="12" applyNumberFormat="0" applyProtection="0">
      <alignment horizontal="left" vertical="top" indent="1"/>
    </xf>
    <xf numFmtId="4" fontId="32" fillId="0" borderId="0" applyNumberFormat="0" applyProtection="0">
      <alignment horizontal="left"/>
    </xf>
    <xf numFmtId="4" fontId="57" fillId="15" borderId="27" applyNumberFormat="0" applyProtection="0">
      <alignment horizontal="left" vertical="center" indent="1"/>
    </xf>
    <xf numFmtId="4" fontId="57" fillId="4" borderId="27" applyNumberFormat="0" applyProtection="0">
      <alignment horizontal="right" vertical="center"/>
    </xf>
    <xf numFmtId="4" fontId="3" fillId="4" borderId="12" applyNumberFormat="0" applyProtection="0">
      <alignment horizontal="right" vertical="center"/>
    </xf>
    <xf numFmtId="4" fontId="57" fillId="4" borderId="27" applyNumberFormat="0" applyProtection="0">
      <alignment horizontal="right" vertical="center"/>
    </xf>
    <xf numFmtId="4" fontId="57" fillId="96" borderId="27" applyNumberFormat="0" applyProtection="0">
      <alignment horizontal="right" vertical="center"/>
    </xf>
    <xf numFmtId="4" fontId="3" fillId="10" borderId="12" applyNumberFormat="0" applyProtection="0">
      <alignment horizontal="right" vertical="center"/>
    </xf>
    <xf numFmtId="4" fontId="57" fillId="96" borderId="27" applyNumberFormat="0" applyProtection="0">
      <alignment horizontal="right" vertical="center"/>
    </xf>
    <xf numFmtId="4" fontId="57" fillId="18" borderId="30" applyNumberFormat="0" applyProtection="0">
      <alignment horizontal="right" vertical="center"/>
    </xf>
    <xf numFmtId="4" fontId="3" fillId="18" borderId="12" applyNumberFormat="0" applyProtection="0">
      <alignment horizontal="right" vertical="center"/>
    </xf>
    <xf numFmtId="4" fontId="57" fillId="18" borderId="30" applyNumberFormat="0" applyProtection="0">
      <alignment horizontal="right" vertical="center"/>
    </xf>
    <xf numFmtId="4" fontId="57" fillId="12" borderId="27" applyNumberFormat="0" applyProtection="0">
      <alignment horizontal="right" vertical="center"/>
    </xf>
    <xf numFmtId="4" fontId="3" fillId="12" borderId="12" applyNumberFormat="0" applyProtection="0">
      <alignment horizontal="right" vertical="center"/>
    </xf>
    <xf numFmtId="4" fontId="57" fillId="12" borderId="27" applyNumberFormat="0" applyProtection="0">
      <alignment horizontal="right" vertical="center"/>
    </xf>
    <xf numFmtId="4" fontId="57" fillId="16" borderId="27" applyNumberFormat="0" applyProtection="0">
      <alignment horizontal="right" vertical="center"/>
    </xf>
    <xf numFmtId="4" fontId="3" fillId="16" borderId="12" applyNumberFormat="0" applyProtection="0">
      <alignment horizontal="right" vertical="center"/>
    </xf>
    <xf numFmtId="4" fontId="57" fillId="16" borderId="27" applyNumberFormat="0" applyProtection="0">
      <alignment horizontal="right" vertical="center"/>
    </xf>
    <xf numFmtId="4" fontId="57" fillId="20" borderId="27" applyNumberFormat="0" applyProtection="0">
      <alignment horizontal="right" vertical="center"/>
    </xf>
    <xf numFmtId="4" fontId="3" fillId="20" borderId="12" applyNumberFormat="0" applyProtection="0">
      <alignment horizontal="right" vertical="center"/>
    </xf>
    <xf numFmtId="4" fontId="57" fillId="20" borderId="27" applyNumberFormat="0" applyProtection="0">
      <alignment horizontal="right" vertical="center"/>
    </xf>
    <xf numFmtId="4" fontId="57" fillId="19" borderId="27" applyNumberFormat="0" applyProtection="0">
      <alignment horizontal="right" vertical="center"/>
    </xf>
    <xf numFmtId="4" fontId="3" fillId="19" borderId="12" applyNumberFormat="0" applyProtection="0">
      <alignment horizontal="right" vertical="center"/>
    </xf>
    <xf numFmtId="4" fontId="57" fillId="19" borderId="27" applyNumberFormat="0" applyProtection="0">
      <alignment horizontal="right" vertical="center"/>
    </xf>
    <xf numFmtId="4" fontId="57" fillId="26" borderId="27" applyNumberFormat="0" applyProtection="0">
      <alignment horizontal="right" vertical="center"/>
    </xf>
    <xf numFmtId="4" fontId="3" fillId="26" borderId="12" applyNumberFormat="0" applyProtection="0">
      <alignment horizontal="right" vertical="center"/>
    </xf>
    <xf numFmtId="4" fontId="57" fillId="26" borderId="27" applyNumberFormat="0" applyProtection="0">
      <alignment horizontal="right" vertical="center"/>
    </xf>
    <xf numFmtId="4" fontId="57" fillId="11" borderId="27" applyNumberFormat="0" applyProtection="0">
      <alignment horizontal="right" vertical="center"/>
    </xf>
    <xf numFmtId="4" fontId="3" fillId="11" borderId="12" applyNumberFormat="0" applyProtection="0">
      <alignment horizontal="right" vertical="center"/>
    </xf>
    <xf numFmtId="4" fontId="57" fillId="11" borderId="27" applyNumberFormat="0" applyProtection="0">
      <alignment horizontal="right" vertical="center"/>
    </xf>
    <xf numFmtId="4" fontId="57" fillId="97" borderId="30" applyNumberFormat="0" applyProtection="0">
      <alignment horizontal="left" vertical="center" indent="1"/>
    </xf>
    <xf numFmtId="4" fontId="5" fillId="27" borderId="13" applyNumberFormat="0" applyProtection="0">
      <alignment horizontal="left" vertical="center" indent="1"/>
    </xf>
    <xf numFmtId="4" fontId="57" fillId="97" borderId="30" applyNumberFormat="0" applyProtection="0">
      <alignment horizontal="left" vertical="center" indent="1"/>
    </xf>
    <xf numFmtId="4" fontId="2" fillId="93" borderId="3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2" fillId="93" borderId="30" applyNumberFormat="0" applyProtection="0">
      <alignment horizontal="left" vertical="center" indent="1"/>
    </xf>
    <xf numFmtId="4" fontId="33" fillId="28" borderId="0" applyNumberFormat="0" applyProtection="0">
      <alignment horizontal="left" vertical="center" indent="1"/>
    </xf>
    <xf numFmtId="4" fontId="57" fillId="29" borderId="27" applyNumberFormat="0" applyProtection="0">
      <alignment horizontal="right" vertical="center"/>
    </xf>
    <xf numFmtId="4" fontId="3" fillId="29" borderId="12" applyNumberFormat="0" applyProtection="0">
      <alignment horizontal="right" vertical="center"/>
    </xf>
    <xf numFmtId="4" fontId="57" fillId="29" borderId="27" applyNumberFormat="0" applyProtection="0">
      <alignment horizontal="right" vertical="center"/>
    </xf>
    <xf numFmtId="4" fontId="57" fillId="68" borderId="30" applyNumberFormat="0" applyProtection="0">
      <alignment horizontal="left" vertical="center" indent="1"/>
    </xf>
    <xf numFmtId="0" fontId="60" fillId="77" borderId="0" applyNumberFormat="0" applyBorder="0" applyAlignment="0" applyProtection="0"/>
    <xf numFmtId="4" fontId="57" fillId="68" borderId="30" applyNumberFormat="0" applyProtection="0">
      <alignment horizontal="left" vertical="center" indent="1"/>
    </xf>
    <xf numFmtId="4" fontId="57" fillId="29" borderId="30" applyNumberFormat="0" applyProtection="0">
      <alignment horizontal="left" vertical="center" indent="1"/>
    </xf>
    <xf numFmtId="4" fontId="57" fillId="29" borderId="30" applyNumberFormat="0" applyProtection="0">
      <alignment horizontal="left" vertical="center" indent="1"/>
    </xf>
    <xf numFmtId="0" fontId="6" fillId="28" borderId="12" applyNumberFormat="0" applyProtection="0">
      <alignment horizontal="left" vertical="center" indent="1"/>
    </xf>
    <xf numFmtId="0" fontId="57" fillId="21" borderId="27" applyNumberFormat="0" applyProtection="0">
      <alignment horizontal="left" vertical="center" indent="1"/>
    </xf>
    <xf numFmtId="0" fontId="57" fillId="93" borderId="12" applyNumberFormat="0" applyProtection="0">
      <alignment horizontal="left" vertical="top" indent="1"/>
    </xf>
    <xf numFmtId="0" fontId="57" fillId="29" borderId="12" applyNumberFormat="0" applyProtection="0">
      <alignment horizontal="left" vertical="top" indent="1"/>
    </xf>
    <xf numFmtId="0" fontId="57" fillId="9" borderId="12" applyNumberFormat="0" applyProtection="0">
      <alignment horizontal="left" vertical="top" indent="1"/>
    </xf>
    <xf numFmtId="0" fontId="57" fillId="68" borderId="12" applyNumberFormat="0" applyProtection="0">
      <alignment horizontal="left" vertical="top" indent="1"/>
    </xf>
    <xf numFmtId="0" fontId="57" fillId="98" borderId="31" applyNumberFormat="0">
      <protection locked="0"/>
    </xf>
    <xf numFmtId="0" fontId="2" fillId="0" borderId="0"/>
    <xf numFmtId="4" fontId="13" fillId="24" borderId="12" applyNumberFormat="0" applyProtection="0">
      <alignment vertical="center"/>
    </xf>
    <xf numFmtId="4" fontId="3" fillId="33" borderId="12" applyNumberFormat="0" applyProtection="0">
      <alignment vertical="center"/>
    </xf>
    <xf numFmtId="4" fontId="14" fillId="33" borderId="29" applyNumberFormat="0" applyProtection="0">
      <alignment vertical="center"/>
    </xf>
    <xf numFmtId="4" fontId="34" fillId="33" borderId="12" applyNumberFormat="0" applyProtection="0">
      <alignment vertical="center"/>
    </xf>
    <xf numFmtId="4" fontId="13" fillId="21" borderId="12" applyNumberFormat="0" applyProtection="0">
      <alignment horizontal="left" vertical="center" indent="1"/>
    </xf>
    <xf numFmtId="4" fontId="3" fillId="33" borderId="12" applyNumberFormat="0" applyProtection="0">
      <alignment horizontal="left" vertical="center" indent="1"/>
    </xf>
    <xf numFmtId="0" fontId="13" fillId="24" borderId="12" applyNumberFormat="0" applyProtection="0">
      <alignment horizontal="left" vertical="top" indent="1"/>
    </xf>
    <xf numFmtId="0" fontId="3" fillId="33" borderId="12" applyNumberFormat="0" applyProtection="0">
      <alignment horizontal="left" vertical="top" indent="1"/>
    </xf>
    <xf numFmtId="4" fontId="3" fillId="0" borderId="0" applyNumberFormat="0" applyProtection="0">
      <alignment horizontal="right"/>
    </xf>
    <xf numFmtId="4" fontId="57" fillId="0" borderId="27" applyNumberFormat="0" applyProtection="0">
      <alignment horizontal="right" vertical="center"/>
    </xf>
    <xf numFmtId="4" fontId="14" fillId="2" borderId="27" applyNumberFormat="0" applyProtection="0">
      <alignment horizontal="right" vertical="center"/>
    </xf>
    <xf numFmtId="4" fontId="5" fillId="0" borderId="14" applyNumberFormat="0" applyProtection="0">
      <alignment horizontal="right" vertical="center"/>
    </xf>
    <xf numFmtId="4" fontId="5" fillId="0" borderId="0" applyNumberFormat="0" applyProtection="0">
      <alignment horizontal="left" vertical="center" wrapText="1" indent="1"/>
    </xf>
    <xf numFmtId="4" fontId="57" fillId="15" borderId="27" applyNumberFormat="0" applyProtection="0">
      <alignment horizontal="left" vertical="center" indent="1"/>
    </xf>
    <xf numFmtId="0" fontId="13" fillId="29" borderId="12" applyNumberFormat="0" applyProtection="0">
      <alignment horizontal="left" vertical="top" indent="1"/>
    </xf>
    <xf numFmtId="0" fontId="32" fillId="0" borderId="0" applyNumberFormat="0" applyProtection="0">
      <alignment horizontal="center" wrapText="1"/>
    </xf>
    <xf numFmtId="4" fontId="73" fillId="99" borderId="30" applyNumberFormat="0" applyProtection="0">
      <alignment horizontal="left" vertical="center" indent="1"/>
    </xf>
    <xf numFmtId="4" fontId="35" fillId="0" borderId="0" applyNumberFormat="0" applyProtection="0">
      <alignment horizontal="left"/>
    </xf>
    <xf numFmtId="0" fontId="57" fillId="94" borderId="29"/>
    <xf numFmtId="4" fontId="74" fillId="98" borderId="27" applyNumberFormat="0" applyProtection="0">
      <alignment horizontal="right" vertical="center"/>
    </xf>
    <xf numFmtId="0" fontId="61" fillId="0" borderId="15" applyNumberFormat="0" applyFill="0" applyAlignment="0" applyProtection="0"/>
    <xf numFmtId="0" fontId="75" fillId="0" borderId="0" applyNumberFormat="0" applyFill="0" applyBorder="0" applyAlignment="0" applyProtection="0"/>
    <xf numFmtId="0" fontId="84" fillId="0" borderId="0"/>
    <xf numFmtId="0" fontId="61" fillId="0" borderId="36" applyNumberFormat="0" applyFill="0" applyAlignment="0" applyProtection="0"/>
    <xf numFmtId="0" fontId="83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2" fillId="0" borderId="0"/>
    <xf numFmtId="0" fontId="90" fillId="102" borderId="4" applyNumberFormat="0">
      <alignment readingOrder="1"/>
      <protection locked="0"/>
    </xf>
    <xf numFmtId="0" fontId="90" fillId="102" borderId="4" applyNumberFormat="0">
      <alignment readingOrder="1"/>
      <protection locked="0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91" fillId="0" borderId="4" applyNumberFormat="0">
      <alignment readingOrder="1"/>
      <protection locked="0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92" fillId="0" borderId="4" applyNumberFormat="0">
      <alignment readingOrder="1"/>
      <protection locked="0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74" fontId="92" fillId="102" borderId="4">
      <alignment readingOrder="1"/>
      <protection locked="0"/>
    </xf>
    <xf numFmtId="174" fontId="93" fillId="102" borderId="4">
      <alignment readingOrder="1"/>
      <protection locked="0"/>
    </xf>
    <xf numFmtId="0" fontId="92" fillId="103" borderId="4" applyNumberFormat="0">
      <alignment readingOrder="1"/>
      <protection locked="0"/>
    </xf>
    <xf numFmtId="4" fontId="92" fillId="2" borderId="4">
      <alignment readingOrder="1"/>
      <protection locked="0"/>
    </xf>
    <xf numFmtId="4" fontId="92" fillId="104" borderId="4">
      <alignment readingOrder="1"/>
      <protection locked="0"/>
    </xf>
    <xf numFmtId="4" fontId="92" fillId="104" borderId="4">
      <alignment horizontal="center" readingOrder="1"/>
      <protection locked="0"/>
    </xf>
    <xf numFmtId="0" fontId="92" fillId="2" borderId="4" applyNumberFormat="0">
      <alignment horizontal="center" readingOrder="1"/>
      <protection locked="0"/>
    </xf>
    <xf numFmtId="4" fontId="92" fillId="2" borderId="4">
      <alignment readingOrder="1"/>
      <protection locked="0"/>
    </xf>
    <xf numFmtId="4" fontId="92" fillId="104" borderId="4">
      <alignment readingOrder="1"/>
      <protection locked="0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75" fontId="57" fillId="0" borderId="0"/>
    <xf numFmtId="175" fontId="57" fillId="0" borderId="0"/>
    <xf numFmtId="175" fontId="57" fillId="0" borderId="0"/>
    <xf numFmtId="175" fontId="57" fillId="0" borderId="0"/>
    <xf numFmtId="176" fontId="57" fillId="0" borderId="0"/>
    <xf numFmtId="176" fontId="57" fillId="0" borderId="0"/>
    <xf numFmtId="176" fontId="57" fillId="0" borderId="0"/>
    <xf numFmtId="176" fontId="57" fillId="0" borderId="0"/>
    <xf numFmtId="177" fontId="57" fillId="0" borderId="0"/>
    <xf numFmtId="177" fontId="57" fillId="0" borderId="0"/>
    <xf numFmtId="177" fontId="57" fillId="0" borderId="0"/>
    <xf numFmtId="177" fontId="57" fillId="0" borderId="0"/>
    <xf numFmtId="178" fontId="57" fillId="0" borderId="0"/>
    <xf numFmtId="178" fontId="57" fillId="0" borderId="0"/>
    <xf numFmtId="178" fontId="57" fillId="0" borderId="0"/>
    <xf numFmtId="178" fontId="57" fillId="0" borderId="0"/>
    <xf numFmtId="179" fontId="57" fillId="0" borderId="0"/>
    <xf numFmtId="179" fontId="57" fillId="0" borderId="0"/>
    <xf numFmtId="179" fontId="57" fillId="0" borderId="0"/>
    <xf numFmtId="179" fontId="57" fillId="0" borderId="0"/>
    <xf numFmtId="180" fontId="57" fillId="0" borderId="0"/>
    <xf numFmtId="180" fontId="57" fillId="0" borderId="0"/>
    <xf numFmtId="180" fontId="57" fillId="0" borderId="0"/>
    <xf numFmtId="180" fontId="57" fillId="0" borderId="0"/>
    <xf numFmtId="181" fontId="57" fillId="0" borderId="0"/>
    <xf numFmtId="181" fontId="57" fillId="0" borderId="0"/>
    <xf numFmtId="181" fontId="57" fillId="0" borderId="0"/>
    <xf numFmtId="181" fontId="57" fillId="0" borderId="0"/>
    <xf numFmtId="0" fontId="94" fillId="0" borderId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3" borderId="0" applyNumberFormat="0" applyBorder="0" applyAlignment="0" applyProtection="0"/>
    <xf numFmtId="0" fontId="11" fillId="68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3" fillId="29" borderId="0" applyNumberFormat="0" applyBorder="0" applyAlignment="0" applyProtection="0"/>
    <xf numFmtId="0" fontId="15" fillId="9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4" borderId="0" applyNumberFormat="0" applyBorder="0" applyAlignment="0" applyProtection="0"/>
    <xf numFmtId="0" fontId="11" fillId="29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/>
    <xf numFmtId="0" fontId="15" fillId="10" borderId="0" applyNumberFormat="0" applyBorder="0" applyAlignment="0" applyProtection="0"/>
    <xf numFmtId="0" fontId="84" fillId="47" borderId="0" applyNumberFormat="0" applyBorder="0" applyAlignment="0" applyProtection="0"/>
    <xf numFmtId="0" fontId="84" fillId="47" borderId="0" applyNumberFormat="0" applyBorder="0" applyAlignment="0" applyProtection="0"/>
    <xf numFmtId="0" fontId="15" fillId="10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5" borderId="0" applyNumberFormat="0" applyBorder="0" applyAlignment="0" applyProtection="0"/>
    <xf numFmtId="0" fontId="11" fillId="26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" fillId="24" borderId="0" applyNumberFormat="0" applyBorder="0" applyAlignment="0" applyProtection="0"/>
    <xf numFmtId="0" fontId="15" fillId="24" borderId="0" applyNumberFormat="0" applyBorder="0" applyAlignment="0" applyProtection="0"/>
    <xf numFmtId="0" fontId="84" fillId="51" borderId="0" applyNumberFormat="0" applyBorder="0" applyAlignment="0" applyProtection="0"/>
    <xf numFmtId="0" fontId="84" fillId="51" borderId="0" applyNumberFormat="0" applyBorder="0" applyAlignment="0" applyProtection="0"/>
    <xf numFmtId="0" fontId="15" fillId="24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1" fillId="10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98" borderId="0" applyNumberFormat="0" applyBorder="0" applyAlignment="0" applyProtection="0"/>
    <xf numFmtId="0" fontId="1" fillId="98" borderId="0" applyNumberFormat="0" applyBorder="0" applyAlignment="0" applyProtection="0"/>
    <xf numFmtId="0" fontId="1" fillId="98" borderId="0" applyNumberFormat="0" applyBorder="0" applyAlignment="0" applyProtection="0"/>
    <xf numFmtId="0" fontId="3" fillId="98" borderId="0" applyNumberFormat="0" applyBorder="0" applyAlignment="0" applyProtection="0"/>
    <xf numFmtId="0" fontId="15" fillId="8" borderId="0" applyNumberFormat="0" applyBorder="0" applyAlignment="0" applyProtection="0"/>
    <xf numFmtId="0" fontId="84" fillId="55" borderId="0" applyNumberFormat="0" applyBorder="0" applyAlignment="0" applyProtection="0"/>
    <xf numFmtId="0" fontId="84" fillId="55" borderId="0" applyNumberFormat="0" applyBorder="0" applyAlignment="0" applyProtection="0"/>
    <xf numFmtId="0" fontId="15" fillId="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5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6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5" fillId="7" borderId="0" applyNumberFormat="0" applyBorder="0" applyAlignment="0" applyProtection="0"/>
    <xf numFmtId="0" fontId="11" fillId="7" borderId="0" applyNumberFormat="0" applyBorder="0" applyAlignment="0" applyProtection="0"/>
    <xf numFmtId="0" fontId="3" fillId="9" borderId="0" applyNumberFormat="0" applyBorder="0" applyAlignment="0" applyProtection="0"/>
    <xf numFmtId="0" fontId="84" fillId="59" borderId="0" applyNumberFormat="0" applyBorder="0" applyAlignment="0" applyProtection="0"/>
    <xf numFmtId="0" fontId="84" fillId="59" borderId="0" applyNumberFormat="0" applyBorder="0" applyAlignment="0" applyProtection="0"/>
    <xf numFmtId="0" fontId="15" fillId="7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8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/>
    <xf numFmtId="0" fontId="15" fillId="24" borderId="0" applyNumberFormat="0" applyBorder="0" applyAlignment="0" applyProtection="0"/>
    <xf numFmtId="0" fontId="84" fillId="63" borderId="0" applyNumberFormat="0" applyBorder="0" applyAlignment="0" applyProtection="0"/>
    <xf numFmtId="0" fontId="84" fillId="63" borderId="0" applyNumberFormat="0" applyBorder="0" applyAlignment="0" applyProtection="0"/>
    <xf numFmtId="0" fontId="15" fillId="24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1" fillId="21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93" borderId="0" applyNumberFormat="0" applyBorder="0" applyAlignment="0" applyProtection="0"/>
    <xf numFmtId="0" fontId="1" fillId="93" borderId="0" applyNumberFormat="0" applyBorder="0" applyAlignment="0" applyProtection="0"/>
    <xf numFmtId="0" fontId="1" fillId="93" borderId="0" applyNumberFormat="0" applyBorder="0" applyAlignment="0" applyProtection="0"/>
    <xf numFmtId="0" fontId="3" fillId="93" borderId="0" applyNumberFormat="0" applyBorder="0" applyAlignment="0" applyProtection="0"/>
    <xf numFmtId="0" fontId="15" fillId="7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15" fillId="7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5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2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5" fillId="10" borderId="0" applyNumberFormat="0" applyBorder="0" applyAlignment="0" applyProtection="0"/>
    <xf numFmtId="0" fontId="11" fillId="10" borderId="0" applyNumberFormat="0" applyBorder="0" applyAlignment="0" applyProtection="0"/>
    <xf numFmtId="0" fontId="3" fillId="10" borderId="0" applyNumberFormat="0" applyBorder="0" applyAlignment="0" applyProtection="0"/>
    <xf numFmtId="0" fontId="84" fillId="48" borderId="0" applyNumberFormat="0" applyBorder="0" applyAlignment="0" applyProtection="0"/>
    <xf numFmtId="0" fontId="84" fillId="48" borderId="0" applyNumberFormat="0" applyBorder="0" applyAlignment="0" applyProtection="0"/>
    <xf numFmtId="0" fontId="15" fillId="10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1" borderId="0" applyNumberFormat="0" applyBorder="0" applyAlignment="0" applyProtection="0"/>
    <xf numFmtId="0" fontId="11" fillId="19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15" fillId="23" borderId="0" applyNumberFormat="0" applyBorder="0" applyAlignment="0" applyProtection="0"/>
    <xf numFmtId="0" fontId="84" fillId="52" borderId="0" applyNumberFormat="0" applyBorder="0" applyAlignment="0" applyProtection="0"/>
    <xf numFmtId="0" fontId="84" fillId="52" borderId="0" applyNumberFormat="0" applyBorder="0" applyAlignment="0" applyProtection="0"/>
    <xf numFmtId="0" fontId="15" fillId="2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1" fillId="10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" fillId="21" borderId="0" applyNumberFormat="0" applyBorder="0" applyAlignment="0" applyProtection="0"/>
    <xf numFmtId="0" fontId="15" fillId="4" borderId="0" applyNumberFormat="0" applyBorder="0" applyAlignment="0" applyProtection="0"/>
    <xf numFmtId="0" fontId="84" fillId="56" borderId="0" applyNumberFormat="0" applyBorder="0" applyAlignment="0" applyProtection="0"/>
    <xf numFmtId="0" fontId="84" fillId="56" borderId="0" applyNumberFormat="0" applyBorder="0" applyAlignment="0" applyProtection="0"/>
    <xf numFmtId="0" fontId="15" fillId="4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1" fillId="93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93" borderId="0" applyNumberFormat="0" applyBorder="0" applyAlignment="0" applyProtection="0"/>
    <xf numFmtId="0" fontId="1" fillId="93" borderId="0" applyNumberFormat="0" applyBorder="0" applyAlignment="0" applyProtection="0"/>
    <xf numFmtId="0" fontId="1" fillId="93" borderId="0" applyNumberFormat="0" applyBorder="0" applyAlignment="0" applyProtection="0"/>
    <xf numFmtId="0" fontId="3" fillId="93" borderId="0" applyNumberFormat="0" applyBorder="0" applyAlignment="0" applyProtection="0"/>
    <xf numFmtId="0" fontId="15" fillId="7" borderId="0" applyNumberFormat="0" applyBorder="0" applyAlignment="0" applyProtection="0"/>
    <xf numFmtId="0" fontId="84" fillId="60" borderId="0" applyNumberFormat="0" applyBorder="0" applyAlignment="0" applyProtection="0"/>
    <xf numFmtId="0" fontId="84" fillId="60" borderId="0" applyNumberFormat="0" applyBorder="0" applyAlignment="0" applyProtection="0"/>
    <xf numFmtId="0" fontId="15" fillId="7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12" borderId="0" applyNumberFormat="0" applyBorder="0" applyAlignment="0" applyProtection="0"/>
    <xf numFmtId="0" fontId="11" fillId="8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15" fillId="24" borderId="0" applyNumberFormat="0" applyBorder="0" applyAlignment="0" applyProtection="0"/>
    <xf numFmtId="0" fontId="84" fillId="64" borderId="0" applyNumberFormat="0" applyBorder="0" applyAlignment="0" applyProtection="0"/>
    <xf numFmtId="0" fontId="84" fillId="64" borderId="0" applyNumberFormat="0" applyBorder="0" applyAlignment="0" applyProtection="0"/>
    <xf numFmtId="0" fontId="15" fillId="24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60" fillId="100" borderId="0" applyNumberFormat="0" applyBorder="0" applyAlignment="0" applyProtection="0"/>
    <xf numFmtId="0" fontId="56" fillId="45" borderId="0" applyNumberFormat="0" applyBorder="0" applyAlignment="0" applyProtection="0"/>
    <xf numFmtId="0" fontId="56" fillId="93" borderId="0" applyNumberFormat="0" applyBorder="0" applyAlignment="0" applyProtection="0"/>
    <xf numFmtId="0" fontId="95" fillId="93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6" fillId="10" borderId="0" applyNumberFormat="0" applyBorder="0" applyAlignment="0" applyProtection="0"/>
    <xf numFmtId="0" fontId="60" fillId="29" borderId="0" applyNumberFormat="0" applyBorder="0" applyAlignment="0" applyProtection="0"/>
    <xf numFmtId="0" fontId="56" fillId="49" borderId="0" applyNumberFormat="0" applyBorder="0" applyAlignment="0" applyProtection="0"/>
    <xf numFmtId="0" fontId="95" fillId="1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2" borderId="0" applyNumberFormat="0" applyBorder="0" applyAlignment="0" applyProtection="0"/>
    <xf numFmtId="0" fontId="16" fillId="11" borderId="0" applyNumberFormat="0" applyBorder="0" applyAlignment="0" applyProtection="0"/>
    <xf numFmtId="0" fontId="60" fillId="19" borderId="0" applyNumberFormat="0" applyBorder="0" applyAlignment="0" applyProtection="0"/>
    <xf numFmtId="0" fontId="56" fillId="53" borderId="0" applyNumberFormat="0" applyBorder="0" applyAlignment="0" applyProtection="0"/>
    <xf numFmtId="0" fontId="56" fillId="19" borderId="0" applyNumberFormat="0" applyBorder="0" applyAlignment="0" applyProtection="0"/>
    <xf numFmtId="0" fontId="95" fillId="19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4" borderId="0" applyNumberFormat="0" applyBorder="0" applyAlignment="0" applyProtection="0"/>
    <xf numFmtId="0" fontId="16" fillId="14" borderId="0" applyNumberFormat="0" applyBorder="0" applyAlignment="0" applyProtection="0"/>
    <xf numFmtId="0" fontId="60" fillId="106" borderId="0" applyNumberFormat="0" applyBorder="0" applyAlignment="0" applyProtection="0"/>
    <xf numFmtId="0" fontId="56" fillId="57" borderId="0" applyNumberFormat="0" applyBorder="0" applyAlignment="0" applyProtection="0"/>
    <xf numFmtId="0" fontId="56" fillId="21" borderId="0" applyNumberFormat="0" applyBorder="0" applyAlignment="0" applyProtection="0"/>
    <xf numFmtId="0" fontId="95" fillId="21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5" borderId="0" applyNumberFormat="0" applyBorder="0" applyAlignment="0" applyProtection="0"/>
    <xf numFmtId="0" fontId="60" fillId="100" borderId="0" applyNumberFormat="0" applyBorder="0" applyAlignment="0" applyProtection="0"/>
    <xf numFmtId="0" fontId="56" fillId="61" borderId="0" applyNumberFormat="0" applyBorder="0" applyAlignment="0" applyProtection="0"/>
    <xf numFmtId="0" fontId="56" fillId="93" borderId="0" applyNumberFormat="0" applyBorder="0" applyAlignment="0" applyProtection="0"/>
    <xf numFmtId="0" fontId="95" fillId="93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6" borderId="0" applyNumberFormat="0" applyBorder="0" applyAlignment="0" applyProtection="0"/>
    <xf numFmtId="0" fontId="60" fillId="12" borderId="0" applyNumberFormat="0" applyBorder="0" applyAlignment="0" applyProtection="0"/>
    <xf numFmtId="0" fontId="56" fillId="65" borderId="0" applyNumberFormat="0" applyBorder="0" applyAlignment="0" applyProtection="0"/>
    <xf numFmtId="0" fontId="56" fillId="8" borderId="0" applyNumberFormat="0" applyBorder="0" applyAlignment="0" applyProtection="0"/>
    <xf numFmtId="0" fontId="95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7" borderId="0" applyNumberFormat="0" applyBorder="0" applyAlignment="0" applyProtection="0"/>
    <xf numFmtId="0" fontId="11" fillId="70" borderId="0" applyNumberFormat="0" applyBorder="0" applyAlignment="0" applyProtection="0"/>
    <xf numFmtId="0" fontId="11" fillId="70" borderId="0" applyNumberFormat="0" applyBorder="0" applyAlignment="0" applyProtection="0"/>
    <xf numFmtId="0" fontId="11" fillId="107" borderId="0" applyNumberFormat="0" applyBorder="0" applyAlignment="0" applyProtection="0"/>
    <xf numFmtId="0" fontId="11" fillId="85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85" borderId="0" applyNumberFormat="0" applyBorder="0" applyAlignment="0" applyProtection="0"/>
    <xf numFmtId="0" fontId="60" fillId="72" borderId="0" applyNumberFormat="0" applyBorder="0" applyAlignment="0" applyProtection="0"/>
    <xf numFmtId="0" fontId="60" fillId="108" borderId="0" applyNumberFormat="0" applyBorder="0" applyAlignment="0" applyProtection="0"/>
    <xf numFmtId="0" fontId="16" fillId="17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09" borderId="0" applyNumberFormat="0" applyBorder="0" applyAlignment="0" applyProtection="0"/>
    <xf numFmtId="0" fontId="16" fillId="109" borderId="0" applyNumberFormat="0" applyBorder="0" applyAlignment="0" applyProtection="0"/>
    <xf numFmtId="0" fontId="16" fillId="17" borderId="0" applyNumberFormat="0" applyBorder="0" applyAlignment="0" applyProtection="0"/>
    <xf numFmtId="0" fontId="60" fillId="73" borderId="0" applyNumberFormat="0" applyBorder="0" applyAlignment="0" applyProtection="0"/>
    <xf numFmtId="0" fontId="16" fillId="17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09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09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09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09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09" borderId="0" applyNumberFormat="0" applyBorder="0" applyAlignment="0" applyProtection="0"/>
    <xf numFmtId="0" fontId="16" fillId="109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56" fillId="42" borderId="0" applyNumberFormat="0" applyBorder="0" applyAlignment="0" applyProtection="0"/>
    <xf numFmtId="0" fontId="60" fillId="73" borderId="0" applyNumberFormat="0" applyBorder="0" applyAlignment="0" applyProtection="0"/>
    <xf numFmtId="0" fontId="56" fillId="15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56" fillId="42" borderId="0" applyNumberFormat="0" applyBorder="0" applyAlignment="0" applyProtection="0"/>
    <xf numFmtId="0" fontId="60" fillId="73" borderId="0" applyNumberFormat="0" applyBorder="0" applyAlignment="0" applyProtection="0"/>
    <xf numFmtId="0" fontId="56" fillId="15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7" borderId="0" applyNumberFormat="0" applyBorder="0" applyAlignment="0" applyProtection="0"/>
    <xf numFmtId="0" fontId="56" fillId="42" borderId="0" applyNumberFormat="0" applyBorder="0" applyAlignment="0" applyProtection="0"/>
    <xf numFmtId="0" fontId="60" fillId="73" borderId="0" applyNumberFormat="0" applyBorder="0" applyAlignment="0" applyProtection="0"/>
    <xf numFmtId="0" fontId="56" fillId="15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7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7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7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7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1" fillId="110" borderId="0" applyNumberFormat="0" applyBorder="0" applyAlignment="0" applyProtection="0"/>
    <xf numFmtId="0" fontId="11" fillId="74" borderId="0" applyNumberFormat="0" applyBorder="0" applyAlignment="0" applyProtection="0"/>
    <xf numFmtId="0" fontId="11" fillId="74" borderId="0" applyNumberFormat="0" applyBorder="0" applyAlignment="0" applyProtection="0"/>
    <xf numFmtId="0" fontId="11" fillId="110" borderId="0" applyNumberFormat="0" applyBorder="0" applyAlignment="0" applyProtection="0"/>
    <xf numFmtId="0" fontId="11" fillId="76" borderId="0" applyNumberFormat="0" applyBorder="0" applyAlignment="0" applyProtection="0"/>
    <xf numFmtId="0" fontId="11" fillId="75" borderId="0" applyNumberFormat="0" applyBorder="0" applyAlignment="0" applyProtection="0"/>
    <xf numFmtId="0" fontId="11" fillId="75" borderId="0" applyNumberFormat="0" applyBorder="0" applyAlignment="0" applyProtection="0"/>
    <xf numFmtId="0" fontId="11" fillId="76" borderId="0" applyNumberFormat="0" applyBorder="0" applyAlignment="0" applyProtection="0"/>
    <xf numFmtId="0" fontId="60" fillId="76" borderId="0" applyNumberFormat="0" applyBorder="0" applyAlignment="0" applyProtection="0"/>
    <xf numFmtId="0" fontId="60" fillId="82" borderId="0" applyNumberFormat="0" applyBorder="0" applyAlignment="0" applyProtection="0"/>
    <xf numFmtId="0" fontId="16" fillId="18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8" borderId="0" applyNumberFormat="0" applyBorder="0" applyAlignment="0" applyProtection="0"/>
    <xf numFmtId="0" fontId="60" fillId="77" borderId="0" applyNumberFormat="0" applyBorder="0" applyAlignment="0" applyProtection="0"/>
    <xf numFmtId="0" fontId="16" fillId="18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20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20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20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20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111" borderId="0" applyNumberFormat="0" applyBorder="0" applyAlignment="0" applyProtection="0"/>
    <xf numFmtId="0" fontId="56" fillId="46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56" fillId="46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18" borderId="0" applyNumberFormat="0" applyBorder="0" applyAlignment="0" applyProtection="0"/>
    <xf numFmtId="0" fontId="56" fillId="46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18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18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18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18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1" fillId="84" borderId="0" applyNumberFormat="0" applyBorder="0" applyAlignment="0" applyProtection="0"/>
    <xf numFmtId="0" fontId="11" fillId="78" borderId="0" applyNumberFormat="0" applyBorder="0" applyAlignment="0" applyProtection="0"/>
    <xf numFmtId="0" fontId="11" fillId="78" borderId="0" applyNumberFormat="0" applyBorder="0" applyAlignment="0" applyProtection="0"/>
    <xf numFmtId="0" fontId="11" fillId="84" borderId="0" applyNumberFormat="0" applyBorder="0" applyAlignment="0" applyProtection="0"/>
    <xf numFmtId="0" fontId="11" fillId="75" borderId="0" applyNumberFormat="0" applyBorder="0" applyAlignment="0" applyProtection="0"/>
    <xf numFmtId="0" fontId="11" fillId="79" borderId="0" applyNumberFormat="0" applyBorder="0" applyAlignment="0" applyProtection="0"/>
    <xf numFmtId="0" fontId="11" fillId="79" borderId="0" applyNumberFormat="0" applyBorder="0" applyAlignment="0" applyProtection="0"/>
    <xf numFmtId="0" fontId="11" fillId="75" borderId="0" applyNumberFormat="0" applyBorder="0" applyAlignment="0" applyProtection="0"/>
    <xf numFmtId="0" fontId="60" fillId="80" borderId="0" applyNumberFormat="0" applyBorder="0" applyAlignment="0" applyProtection="0"/>
    <xf numFmtId="0" fontId="60" fillId="71" borderId="0" applyNumberFormat="0" applyBorder="0" applyAlignment="0" applyProtection="0"/>
    <xf numFmtId="0" fontId="16" fillId="19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9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16" fillId="19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16" fillId="12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16" fillId="12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16" fillId="12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16" fillId="12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19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16" fillId="19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16" fillId="19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16" fillId="19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16" fillId="19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16" fillId="19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11" fillId="75" borderId="0" applyNumberFormat="0" applyBorder="0" applyAlignment="0" applyProtection="0"/>
    <xf numFmtId="0" fontId="11" fillId="74" borderId="0" applyNumberFormat="0" applyBorder="0" applyAlignment="0" applyProtection="0"/>
    <xf numFmtId="0" fontId="11" fillId="74" borderId="0" applyNumberFormat="0" applyBorder="0" applyAlignment="0" applyProtection="0"/>
    <xf numFmtId="0" fontId="11" fillId="75" borderId="0" applyNumberFormat="0" applyBorder="0" applyAlignment="0" applyProtection="0"/>
    <xf numFmtId="0" fontId="11" fillId="71" borderId="0" applyNumberFormat="0" applyBorder="0" applyAlignment="0" applyProtection="0"/>
    <xf numFmtId="0" fontId="11" fillId="82" borderId="0" applyNumberFormat="0" applyBorder="0" applyAlignment="0" applyProtection="0"/>
    <xf numFmtId="0" fontId="11" fillId="82" borderId="0" applyNumberFormat="0" applyBorder="0" applyAlignment="0" applyProtection="0"/>
    <xf numFmtId="0" fontId="11" fillId="71" borderId="0" applyNumberFormat="0" applyBorder="0" applyAlignment="0" applyProtection="0"/>
    <xf numFmtId="0" fontId="60" fillId="75" borderId="0" applyNumberFormat="0" applyBorder="0" applyAlignment="0" applyProtection="0"/>
    <xf numFmtId="0" fontId="60" fillId="71" borderId="0" applyNumberFormat="0" applyBorder="0" applyAlignment="0" applyProtection="0"/>
    <xf numFmtId="0" fontId="16" fillId="14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93" borderId="0" applyNumberFormat="0" applyBorder="0" applyAlignment="0" applyProtection="0"/>
    <xf numFmtId="0" fontId="16" fillId="93" borderId="0" applyNumberFormat="0" applyBorder="0" applyAlignment="0" applyProtection="0"/>
    <xf numFmtId="0" fontId="16" fillId="14" borderId="0" applyNumberFormat="0" applyBorder="0" applyAlignment="0" applyProtection="0"/>
    <xf numFmtId="0" fontId="60" fillId="83" borderId="0" applyNumberFormat="0" applyBorder="0" applyAlignment="0" applyProtection="0"/>
    <xf numFmtId="0" fontId="16" fillId="14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9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9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9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9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93" borderId="0" applyNumberFormat="0" applyBorder="0" applyAlignment="0" applyProtection="0"/>
    <xf numFmtId="0" fontId="16" fillId="9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14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14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14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14" borderId="0" applyNumberFormat="0" applyBorder="0" applyAlignment="0" applyProtection="0"/>
    <xf numFmtId="0" fontId="56" fillId="54" borderId="0" applyNumberFormat="0" applyBorder="0" applyAlignment="0" applyProtection="0"/>
    <xf numFmtId="0" fontId="56" fillId="69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14" borderId="0" applyNumberFormat="0" applyBorder="0" applyAlignment="0" applyProtection="0"/>
    <xf numFmtId="0" fontId="56" fillId="54" borderId="0" applyNumberFormat="0" applyBorder="0" applyAlignment="0" applyProtection="0"/>
    <xf numFmtId="0" fontId="56" fillId="69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14" borderId="0" applyNumberFormat="0" applyBorder="0" applyAlignment="0" applyProtection="0"/>
    <xf numFmtId="0" fontId="56" fillId="54" borderId="0" applyNumberFormat="0" applyBorder="0" applyAlignment="0" applyProtection="0"/>
    <xf numFmtId="0" fontId="56" fillId="69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1" fillId="107" borderId="0" applyNumberFormat="0" applyBorder="0" applyAlignment="0" applyProtection="0"/>
    <xf numFmtId="0" fontId="11" fillId="84" borderId="0" applyNumberFormat="0" applyBorder="0" applyAlignment="0" applyProtection="0"/>
    <xf numFmtId="0" fontId="11" fillId="84" borderId="0" applyNumberFormat="0" applyBorder="0" applyAlignment="0" applyProtection="0"/>
    <xf numFmtId="0" fontId="11" fillId="107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60" fillId="72" borderId="0" applyNumberFormat="0" applyBorder="0" applyAlignment="0" applyProtection="0"/>
    <xf numFmtId="0" fontId="60" fillId="85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56" fillId="58" borderId="0" applyNumberFormat="0" applyBorder="0" applyAlignment="0" applyProtection="0"/>
    <xf numFmtId="0" fontId="16" fillId="15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15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16" fillId="15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16" fillId="15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16" fillId="15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56" fillId="58" borderId="0" applyNumberFormat="0" applyBorder="0" applyAlignment="0" applyProtection="0"/>
    <xf numFmtId="0" fontId="60" fillId="72" borderId="0" applyNumberFormat="0" applyBorder="0" applyAlignment="0" applyProtection="0"/>
    <xf numFmtId="0" fontId="16" fillId="15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56" fillId="58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56" fillId="58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86" borderId="0" applyNumberFormat="0" applyBorder="0" applyAlignment="0" applyProtection="0"/>
    <xf numFmtId="0" fontId="11" fillId="86" borderId="0" applyNumberFormat="0" applyBorder="0" applyAlignment="0" applyProtection="0"/>
    <xf numFmtId="0" fontId="11" fillId="86" borderId="0" applyNumberFormat="0" applyBorder="0" applyAlignment="0" applyProtection="0"/>
    <xf numFmtId="0" fontId="11" fillId="76" borderId="0" applyNumberFormat="0" applyBorder="0" applyAlignment="0" applyProtection="0"/>
    <xf numFmtId="0" fontId="11" fillId="87" borderId="0" applyNumberFormat="0" applyBorder="0" applyAlignment="0" applyProtection="0"/>
    <xf numFmtId="0" fontId="11" fillId="87" borderId="0" applyNumberFormat="0" applyBorder="0" applyAlignment="0" applyProtection="0"/>
    <xf numFmtId="0" fontId="11" fillId="76" borderId="0" applyNumberFormat="0" applyBorder="0" applyAlignment="0" applyProtection="0"/>
    <xf numFmtId="0" fontId="60" fillId="88" borderId="0" applyNumberFormat="0" applyBorder="0" applyAlignment="0" applyProtection="0"/>
    <xf numFmtId="0" fontId="60" fillId="87" borderId="0" applyNumberFormat="0" applyBorder="0" applyAlignment="0" applyProtection="0"/>
    <xf numFmtId="0" fontId="16" fillId="20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60" fillId="89" borderId="0" applyNumberFormat="0" applyBorder="0" applyAlignment="0" applyProtection="0"/>
    <xf numFmtId="0" fontId="16" fillId="20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18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18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18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18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20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20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20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20" borderId="0" applyNumberFormat="0" applyBorder="0" applyAlignment="0" applyProtection="0"/>
    <xf numFmtId="0" fontId="56" fillId="62" borderId="0" applyNumberFormat="0" applyBorder="0" applyAlignment="0" applyProtection="0"/>
    <xf numFmtId="0" fontId="56" fillId="12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20" borderId="0" applyNumberFormat="0" applyBorder="0" applyAlignment="0" applyProtection="0"/>
    <xf numFmtId="0" fontId="56" fillId="62" borderId="0" applyNumberFormat="0" applyBorder="0" applyAlignment="0" applyProtection="0"/>
    <xf numFmtId="0" fontId="56" fillId="12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20" borderId="0" applyNumberFormat="0" applyBorder="0" applyAlignment="0" applyProtection="0"/>
    <xf numFmtId="0" fontId="56" fillId="62" borderId="0" applyNumberFormat="0" applyBorder="0" applyAlignment="0" applyProtection="0"/>
    <xf numFmtId="0" fontId="56" fillId="12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182" fontId="7" fillId="102" borderId="38">
      <alignment horizontal="center" vertical="center"/>
    </xf>
    <xf numFmtId="37" fontId="96" fillId="21" borderId="0"/>
    <xf numFmtId="183" fontId="2" fillId="21" borderId="0"/>
    <xf numFmtId="183" fontId="2" fillId="21" borderId="0"/>
    <xf numFmtId="183" fontId="2" fillId="21" borderId="0"/>
    <xf numFmtId="183" fontId="2" fillId="21" borderId="0"/>
    <xf numFmtId="37" fontId="96" fillId="21" borderId="0"/>
    <xf numFmtId="183" fontId="2" fillId="21" borderId="0"/>
    <xf numFmtId="183" fontId="2" fillId="21" borderId="0"/>
    <xf numFmtId="183" fontId="2" fillId="21" borderId="0"/>
    <xf numFmtId="183" fontId="2" fillId="21" borderId="0"/>
    <xf numFmtId="37" fontId="97" fillId="21" borderId="0"/>
    <xf numFmtId="183" fontId="2" fillId="21" borderId="0"/>
    <xf numFmtId="183" fontId="2" fillId="21" borderId="0"/>
    <xf numFmtId="183" fontId="2" fillId="21" borderId="0"/>
    <xf numFmtId="183" fontId="2" fillId="21" borderId="0"/>
    <xf numFmtId="37" fontId="98" fillId="21" borderId="0"/>
    <xf numFmtId="183" fontId="2" fillId="21" borderId="0"/>
    <xf numFmtId="183" fontId="2" fillId="21" borderId="0"/>
    <xf numFmtId="183" fontId="2" fillId="21" borderId="0"/>
    <xf numFmtId="183" fontId="2" fillId="21" borderId="0"/>
    <xf numFmtId="37" fontId="98" fillId="21" borderId="0"/>
    <xf numFmtId="183" fontId="2" fillId="21" borderId="0"/>
    <xf numFmtId="183" fontId="2" fillId="21" borderId="0"/>
    <xf numFmtId="183" fontId="2" fillId="21" borderId="0"/>
    <xf numFmtId="183" fontId="2" fillId="21" borderId="0"/>
    <xf numFmtId="37" fontId="99" fillId="21" borderId="0"/>
    <xf numFmtId="183" fontId="2" fillId="21" borderId="0"/>
    <xf numFmtId="183" fontId="2" fillId="21" borderId="0"/>
    <xf numFmtId="183" fontId="2" fillId="21" borderId="0"/>
    <xf numFmtId="183" fontId="2" fillId="21" borderId="0"/>
    <xf numFmtId="37" fontId="57" fillId="21" borderId="0"/>
    <xf numFmtId="183" fontId="2" fillId="21" borderId="0"/>
    <xf numFmtId="183" fontId="2" fillId="21" borderId="0"/>
    <xf numFmtId="183" fontId="2" fillId="21" borderId="0"/>
    <xf numFmtId="183" fontId="2" fillId="21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00" fillId="112" borderId="0" applyNumberFormat="0" applyBorder="0" applyAlignment="0" applyProtection="0"/>
    <xf numFmtId="0" fontId="46" fillId="36" borderId="0" applyNumberFormat="0" applyBorder="0" applyAlignment="0" applyProtection="0"/>
    <xf numFmtId="0" fontId="46" fillId="6" borderId="0" applyNumberFormat="0" applyBorder="0" applyAlignment="0" applyProtection="0"/>
    <xf numFmtId="0" fontId="77" fillId="86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01" fillId="113" borderId="4" applyNumberFormat="0" applyAlignment="0" applyProtection="0"/>
    <xf numFmtId="0" fontId="101" fillId="113" borderId="4" applyNumberFormat="0" applyAlignment="0" applyProtection="0"/>
    <xf numFmtId="0" fontId="78" fillId="101" borderId="27" applyNumberFormat="0" applyAlignment="0" applyProtection="0"/>
    <xf numFmtId="0" fontId="102" fillId="98" borderId="4" applyNumberFormat="0" applyAlignment="0" applyProtection="0"/>
    <xf numFmtId="0" fontId="102" fillId="98" borderId="4" applyNumberFormat="0" applyAlignment="0" applyProtection="0"/>
    <xf numFmtId="0" fontId="102" fillId="98" borderId="4" applyNumberFormat="0" applyAlignment="0" applyProtection="0"/>
    <xf numFmtId="0" fontId="102" fillId="98" borderId="4" applyNumberFormat="0" applyAlignment="0" applyProtection="0"/>
    <xf numFmtId="0" fontId="102" fillId="98" borderId="4" applyNumberFormat="0" applyAlignment="0" applyProtection="0"/>
    <xf numFmtId="0" fontId="102" fillId="98" borderId="4" applyNumberFormat="0" applyAlignment="0" applyProtection="0"/>
    <xf numFmtId="0" fontId="18" fillId="21" borderId="4" applyNumberFormat="0" applyAlignment="0" applyProtection="0"/>
    <xf numFmtId="0" fontId="78" fillId="105" borderId="27" applyNumberFormat="0" applyAlignment="0" applyProtection="0"/>
    <xf numFmtId="0" fontId="50" fillId="39" borderId="21" applyNumberFormat="0" applyAlignment="0" applyProtection="0"/>
    <xf numFmtId="0" fontId="103" fillId="98" borderId="21" applyNumberFormat="0" applyAlignment="0" applyProtection="0"/>
    <xf numFmtId="0" fontId="78" fillId="101" borderId="27" applyNumberFormat="0" applyAlignment="0" applyProtection="0"/>
    <xf numFmtId="0" fontId="78" fillId="101" borderId="27" applyNumberFormat="0" applyAlignment="0" applyProtection="0"/>
    <xf numFmtId="0" fontId="18" fillId="21" borderId="4" applyNumberFormat="0" applyAlignment="0" applyProtection="0"/>
    <xf numFmtId="0" fontId="101" fillId="113" borderId="4" applyNumberFormat="0" applyAlignment="0" applyProtection="0"/>
    <xf numFmtId="0" fontId="102" fillId="98" borderId="4" applyNumberFormat="0" applyAlignment="0" applyProtection="0"/>
    <xf numFmtId="0" fontId="78" fillId="101" borderId="27" applyNumberFormat="0" applyAlignment="0" applyProtection="0"/>
    <xf numFmtId="0" fontId="78" fillId="101" borderId="27" applyNumberFormat="0" applyAlignment="0" applyProtection="0"/>
    <xf numFmtId="0" fontId="101" fillId="113" borderId="4" applyNumberFormat="0" applyAlignment="0" applyProtection="0"/>
    <xf numFmtId="0" fontId="101" fillId="113" borderId="4" applyNumberFormat="0" applyAlignment="0" applyProtection="0"/>
    <xf numFmtId="0" fontId="101" fillId="113" borderId="4" applyNumberFormat="0" applyAlignment="0" applyProtection="0"/>
    <xf numFmtId="0" fontId="101" fillId="113" borderId="4" applyNumberFormat="0" applyAlignment="0" applyProtection="0"/>
    <xf numFmtId="0" fontId="65" fillId="82" borderId="5" applyNumberFormat="0" applyAlignment="0" applyProtection="0"/>
    <xf numFmtId="0" fontId="19" fillId="22" borderId="5" applyNumberFormat="0" applyAlignment="0" applyProtection="0"/>
    <xf numFmtId="0" fontId="52" fillId="40" borderId="24" applyNumberFormat="0" applyAlignment="0" applyProtection="0"/>
    <xf numFmtId="0" fontId="19" fillId="22" borderId="5" applyNumberFormat="0" applyAlignment="0" applyProtection="0"/>
    <xf numFmtId="0" fontId="65" fillId="22" borderId="5" applyNumberFormat="0" applyAlignment="0" applyProtection="0"/>
    <xf numFmtId="0" fontId="65" fillId="29" borderId="5" applyNumberFormat="0" applyAlignment="0" applyProtection="0"/>
    <xf numFmtId="0" fontId="52" fillId="40" borderId="24" applyNumberFormat="0" applyAlignment="0" applyProtection="0"/>
    <xf numFmtId="0" fontId="65" fillId="82" borderId="5" applyNumberFormat="0" applyAlignment="0" applyProtection="0"/>
    <xf numFmtId="0" fontId="19" fillId="22" borderId="5" applyNumberFormat="0" applyAlignment="0" applyProtection="0"/>
    <xf numFmtId="0" fontId="65" fillId="82" borderId="5" applyNumberFormat="0" applyAlignment="0" applyProtection="0"/>
    <xf numFmtId="0" fontId="65" fillId="82" borderId="5" applyNumberFormat="0" applyAlignment="0" applyProtection="0"/>
    <xf numFmtId="0" fontId="65" fillId="82" borderId="5" applyNumberFormat="0" applyAlignment="0" applyProtection="0"/>
    <xf numFmtId="0" fontId="65" fillId="82" borderId="5" applyNumberFormat="0" applyAlignment="0" applyProtection="0"/>
    <xf numFmtId="0" fontId="65" fillId="82" borderId="5" applyNumberFormat="0" applyAlignment="0" applyProtection="0"/>
    <xf numFmtId="0" fontId="58" fillId="24" borderId="0">
      <alignment horizontal="center" wrapText="1"/>
    </xf>
    <xf numFmtId="183" fontId="2" fillId="24" borderId="0">
      <alignment horizontal="center" wrapText="1"/>
    </xf>
    <xf numFmtId="183" fontId="2" fillId="24" borderId="0">
      <alignment horizontal="center" wrapText="1"/>
    </xf>
    <xf numFmtId="183" fontId="2" fillId="24" borderId="0">
      <alignment horizontal="center" wrapText="1"/>
    </xf>
    <xf numFmtId="183" fontId="2" fillId="24" borderId="0">
      <alignment horizontal="center" wrapText="1"/>
    </xf>
    <xf numFmtId="179" fontId="104" fillId="0" borderId="0"/>
    <xf numFmtId="179" fontId="104" fillId="0" borderId="0"/>
    <xf numFmtId="179" fontId="104" fillId="0" borderId="0"/>
    <xf numFmtId="179" fontId="104" fillId="0" borderId="0"/>
    <xf numFmtId="179" fontId="104" fillId="0" borderId="0"/>
    <xf numFmtId="179" fontId="104" fillId="0" borderId="0"/>
    <xf numFmtId="179" fontId="104" fillId="0" borderId="0"/>
    <xf numFmtId="179" fontId="104" fillId="0" borderId="0"/>
    <xf numFmtId="184" fontId="105" fillId="0" borderId="0"/>
    <xf numFmtId="39" fontId="105" fillId="0" borderId="0"/>
    <xf numFmtId="185" fontId="105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39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7" fontId="105" fillId="0" borderId="0" applyFont="0" applyFill="0" applyBorder="0" applyAlignment="0" applyProtection="0"/>
    <xf numFmtId="186" fontId="10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11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6" fontId="106" fillId="0" borderId="0">
      <protection locked="0"/>
    </xf>
    <xf numFmtId="0" fontId="61" fillId="90" borderId="0" applyNumberFormat="0" applyBorder="0" applyAlignment="0" applyProtection="0"/>
    <xf numFmtId="0" fontId="61" fillId="114" borderId="0" applyNumberFormat="0" applyBorder="0" applyAlignment="0" applyProtection="0"/>
    <xf numFmtId="0" fontId="61" fillId="91" borderId="0" applyNumberFormat="0" applyBorder="0" applyAlignment="0" applyProtection="0"/>
    <xf numFmtId="0" fontId="61" fillId="115" borderId="0" applyNumberFormat="0" applyBorder="0" applyAlignment="0" applyProtection="0"/>
    <xf numFmtId="177" fontId="57" fillId="0" borderId="0"/>
    <xf numFmtId="177" fontId="57" fillId="0" borderId="0"/>
    <xf numFmtId="177" fontId="57" fillId="0" borderId="0"/>
    <xf numFmtId="177" fontId="57" fillId="0" borderId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88" fontId="2" fillId="0" borderId="0">
      <protection locked="0"/>
    </xf>
    <xf numFmtId="37" fontId="57" fillId="21" borderId="0"/>
    <xf numFmtId="183" fontId="2" fillId="21" borderId="0"/>
    <xf numFmtId="183" fontId="2" fillId="21" borderId="0"/>
    <xf numFmtId="183" fontId="2" fillId="21" borderId="0"/>
    <xf numFmtId="183" fontId="2" fillId="21" borderId="0"/>
    <xf numFmtId="39" fontId="57" fillId="21" borderId="0"/>
    <xf numFmtId="183" fontId="2" fillId="21" borderId="0"/>
    <xf numFmtId="183" fontId="2" fillId="21" borderId="0"/>
    <xf numFmtId="183" fontId="2" fillId="21" borderId="0"/>
    <xf numFmtId="183" fontId="2" fillId="21" borderId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109" fillId="26" borderId="0" applyNumberFormat="0" applyBorder="0" applyAlignment="0" applyProtection="0"/>
    <xf numFmtId="0" fontId="45" fillId="35" borderId="0" applyNumberFormat="0" applyBorder="0" applyAlignment="0" applyProtection="0"/>
    <xf numFmtId="0" fontId="45" fillId="26" borderId="0" applyNumberFormat="0" applyBorder="0" applyAlignment="0" applyProtection="0"/>
    <xf numFmtId="0" fontId="11" fillId="79" borderId="0" applyNumberFormat="0" applyBorder="0" applyAlignment="0" applyProtection="0"/>
    <xf numFmtId="0" fontId="21" fillId="5" borderId="0" applyNumberFormat="0" applyBorder="0" applyAlignment="0" applyProtection="0"/>
    <xf numFmtId="0" fontId="67" fillId="116" borderId="0" applyNumberFormat="0" applyBorder="0" applyAlignment="0" applyProtection="0"/>
    <xf numFmtId="0" fontId="21" fillId="7" borderId="0" applyNumberFormat="0" applyBorder="0" applyAlignment="0" applyProtection="0"/>
    <xf numFmtId="0" fontId="11" fillId="79" borderId="0" applyNumberFormat="0" applyBorder="0" applyAlignment="0" applyProtection="0"/>
    <xf numFmtId="0" fontId="21" fillId="7" borderId="0" applyNumberFormat="0" applyBorder="0" applyAlignment="0" applyProtection="0"/>
    <xf numFmtId="38" fontId="57" fillId="102" borderId="0" applyNumberFormat="0" applyBorder="0" applyAlignment="0" applyProtection="0"/>
    <xf numFmtId="0" fontId="110" fillId="0" borderId="0" applyNumberFormat="0" applyFill="0" applyBorder="0" applyAlignment="0" applyProtection="0"/>
    <xf numFmtId="0" fontId="79" fillId="0" borderId="32" applyNumberFormat="0" applyFill="0" applyAlignment="0" applyProtection="0"/>
    <xf numFmtId="0" fontId="79" fillId="0" borderId="39" applyNumberFormat="0" applyFill="0" applyAlignment="0" applyProtection="0"/>
    <xf numFmtId="0" fontId="22" fillId="0" borderId="6" applyNumberFormat="0" applyFill="0" applyAlignment="0" applyProtection="0"/>
    <xf numFmtId="0" fontId="79" fillId="0" borderId="39" applyNumberFormat="0" applyFill="0" applyAlignment="0" applyProtection="0"/>
    <xf numFmtId="0" fontId="79" fillId="0" borderId="39" applyNumberFormat="0" applyFill="0" applyAlignment="0" applyProtection="0"/>
    <xf numFmtId="0" fontId="22" fillId="0" borderId="6" applyNumberFormat="0" applyFill="0" applyAlignment="0" applyProtection="0"/>
    <xf numFmtId="0" fontId="79" fillId="0" borderId="6" applyNumberFormat="0" applyFill="0" applyAlignment="0" applyProtection="0"/>
    <xf numFmtId="0" fontId="42" fillId="0" borderId="18" applyNumberFormat="0" applyFill="0" applyAlignment="0" applyProtection="0"/>
    <xf numFmtId="0" fontId="79" fillId="0" borderId="40" applyNumberFormat="0" applyFill="0" applyAlignment="0" applyProtection="0"/>
    <xf numFmtId="0" fontId="79" fillId="0" borderId="32" applyNumberFormat="0" applyFill="0" applyAlignment="0" applyProtection="0"/>
    <xf numFmtId="0" fontId="22" fillId="0" borderId="6" applyNumberFormat="0" applyFill="0" applyAlignment="0" applyProtection="0"/>
    <xf numFmtId="0" fontId="79" fillId="0" borderId="32" applyNumberFormat="0" applyFill="0" applyAlignment="0" applyProtection="0"/>
    <xf numFmtId="0" fontId="79" fillId="0" borderId="39" applyNumberFormat="0" applyFill="0" applyAlignment="0" applyProtection="0"/>
    <xf numFmtId="0" fontId="79" fillId="0" borderId="32" applyNumberFormat="0" applyFill="0" applyAlignment="0" applyProtection="0"/>
    <xf numFmtId="0" fontId="79" fillId="0" borderId="32" applyNumberFormat="0" applyFill="0" applyAlignment="0" applyProtection="0"/>
    <xf numFmtId="0" fontId="79" fillId="0" borderId="32" applyNumberFormat="0" applyFill="0" applyAlignment="0" applyProtection="0"/>
    <xf numFmtId="0" fontId="79" fillId="0" borderId="32" applyNumberFormat="0" applyFill="0" applyAlignment="0" applyProtection="0"/>
    <xf numFmtId="0" fontId="80" fillId="0" borderId="7" applyNumberFormat="0" applyFill="0" applyAlignment="0" applyProtection="0"/>
    <xf numFmtId="0" fontId="80" fillId="0" borderId="33" applyNumberFormat="0" applyFill="0" applyAlignment="0" applyProtection="0"/>
    <xf numFmtId="0" fontId="80" fillId="0" borderId="41" applyNumberFormat="0" applyFill="0" applyAlignment="0" applyProtection="0"/>
    <xf numFmtId="0" fontId="23" fillId="0" borderId="7" applyNumberFormat="0" applyFill="0" applyAlignment="0" applyProtection="0"/>
    <xf numFmtId="0" fontId="80" fillId="0" borderId="41" applyNumberFormat="0" applyFill="0" applyAlignment="0" applyProtection="0"/>
    <xf numFmtId="0" fontId="80" fillId="0" borderId="41" applyNumberFormat="0" applyFill="0" applyAlignment="0" applyProtection="0"/>
    <xf numFmtId="0" fontId="23" fillId="0" borderId="7" applyNumberFormat="0" applyFill="0" applyAlignment="0" applyProtection="0"/>
    <xf numFmtId="0" fontId="80" fillId="0" borderId="7" applyNumberFormat="0" applyFill="0" applyAlignment="0" applyProtection="0"/>
    <xf numFmtId="0" fontId="43" fillId="0" borderId="19" applyNumberFormat="0" applyFill="0" applyAlignment="0" applyProtection="0"/>
    <xf numFmtId="0" fontId="80" fillId="0" borderId="42" applyNumberFormat="0" applyFill="0" applyAlignment="0" applyProtection="0"/>
    <xf numFmtId="0" fontId="80" fillId="0" borderId="33" applyNumberFormat="0" applyFill="0" applyAlignment="0" applyProtection="0"/>
    <xf numFmtId="0" fontId="23" fillId="0" borderId="7" applyNumberFormat="0" applyFill="0" applyAlignment="0" applyProtection="0"/>
    <xf numFmtId="0" fontId="80" fillId="0" borderId="33" applyNumberFormat="0" applyFill="0" applyAlignment="0" applyProtection="0"/>
    <xf numFmtId="0" fontId="80" fillId="0" borderId="41" applyNumberFormat="0" applyFill="0" applyAlignment="0" applyProtection="0"/>
    <xf numFmtId="0" fontId="80" fillId="0" borderId="33" applyNumberFormat="0" applyFill="0" applyAlignment="0" applyProtection="0"/>
    <xf numFmtId="0" fontId="80" fillId="0" borderId="7" applyNumberFormat="0" applyFill="0" applyAlignment="0" applyProtection="0"/>
    <xf numFmtId="0" fontId="80" fillId="0" borderId="7" applyNumberFormat="0" applyFill="0" applyAlignment="0" applyProtection="0"/>
    <xf numFmtId="0" fontId="80" fillId="0" borderId="7" applyNumberFormat="0" applyFill="0" applyAlignment="0" applyProtection="0"/>
    <xf numFmtId="0" fontId="81" fillId="0" borderId="43" applyNumberFormat="0" applyFill="0" applyAlignment="0" applyProtection="0"/>
    <xf numFmtId="0" fontId="81" fillId="0" borderId="34" applyNumberFormat="0" applyFill="0" applyAlignment="0" applyProtection="0"/>
    <xf numFmtId="0" fontId="81" fillId="0" borderId="44" applyNumberFormat="0" applyFill="0" applyAlignment="0" applyProtection="0"/>
    <xf numFmtId="0" fontId="24" fillId="0" borderId="8" applyNumberFormat="0" applyFill="0" applyAlignment="0" applyProtection="0"/>
    <xf numFmtId="0" fontId="81" fillId="0" borderId="44" applyNumberFormat="0" applyFill="0" applyAlignment="0" applyProtection="0"/>
    <xf numFmtId="0" fontId="81" fillId="0" borderId="44" applyNumberFormat="0" applyFill="0" applyAlignment="0" applyProtection="0"/>
    <xf numFmtId="0" fontId="24" fillId="0" borderId="8" applyNumberFormat="0" applyFill="0" applyAlignment="0" applyProtection="0"/>
    <xf numFmtId="0" fontId="81" fillId="0" borderId="34" applyNumberFormat="0" applyFill="0" applyAlignment="0" applyProtection="0"/>
    <xf numFmtId="0" fontId="44" fillId="0" borderId="20" applyNumberFormat="0" applyFill="0" applyAlignment="0" applyProtection="0"/>
    <xf numFmtId="0" fontId="81" fillId="0" borderId="45" applyNumberFormat="0" applyFill="0" applyAlignment="0" applyProtection="0"/>
    <xf numFmtId="0" fontId="24" fillId="0" borderId="8" applyNumberFormat="0" applyFill="0" applyAlignment="0" applyProtection="0"/>
    <xf numFmtId="0" fontId="81" fillId="0" borderId="43" applyNumberFormat="0" applyFill="0" applyAlignment="0" applyProtection="0"/>
    <xf numFmtId="0" fontId="81" fillId="0" borderId="44" applyNumberFormat="0" applyFill="0" applyAlignment="0" applyProtection="0"/>
    <xf numFmtId="0" fontId="81" fillId="0" borderId="34" applyNumberFormat="0" applyFill="0" applyAlignment="0" applyProtection="0"/>
    <xf numFmtId="0" fontId="81" fillId="0" borderId="34" applyNumberFormat="0" applyFill="0" applyAlignment="0" applyProtection="0"/>
    <xf numFmtId="0" fontId="81" fillId="0" borderId="43" applyNumberFormat="0" applyFill="0" applyAlignment="0" applyProtection="0"/>
    <xf numFmtId="0" fontId="81" fillId="0" borderId="43" applyNumberFormat="0" applyFill="0" applyAlignment="0" applyProtection="0"/>
    <xf numFmtId="0" fontId="2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89" fontId="2" fillId="0" borderId="0">
      <protection locked="0"/>
    </xf>
    <xf numFmtId="189" fontId="2" fillId="0" borderId="0">
      <protection locked="0"/>
    </xf>
    <xf numFmtId="190" fontId="105" fillId="0" borderId="0"/>
    <xf numFmtId="0" fontId="111" fillId="0" borderId="46" applyNumberFormat="0" applyFill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10" fontId="57" fillId="2" borderId="29" applyNumberFormat="0" applyBorder="0" applyAlignment="0" applyProtection="0"/>
    <xf numFmtId="0" fontId="26" fillId="8" borderId="4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26" fillId="23" borderId="4" applyNumberFormat="0" applyAlignment="0" applyProtection="0"/>
    <xf numFmtId="0" fontId="26" fillId="23" borderId="4" applyNumberFormat="0" applyAlignment="0" applyProtection="0"/>
    <xf numFmtId="0" fontId="26" fillId="23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82" fillId="87" borderId="27" applyNumberFormat="0" applyAlignment="0" applyProtection="0"/>
    <xf numFmtId="0" fontId="26" fillId="23" borderId="4" applyNumberFormat="0" applyAlignment="0" applyProtection="0"/>
    <xf numFmtId="0" fontId="82" fillId="87" borderId="27" applyNumberFormat="0" applyAlignment="0" applyProtection="0"/>
    <xf numFmtId="0" fontId="26" fillId="23" borderId="4" applyNumberFormat="0" applyAlignment="0" applyProtection="0"/>
    <xf numFmtId="0" fontId="82" fillId="87" borderId="27" applyNumberFormat="0" applyAlignment="0" applyProtection="0"/>
    <xf numFmtId="0" fontId="26" fillId="23" borderId="4" applyNumberFormat="0" applyAlignment="0" applyProtection="0"/>
    <xf numFmtId="0" fontId="82" fillId="87" borderId="27" applyNumberFormat="0" applyAlignment="0" applyProtection="0"/>
    <xf numFmtId="0" fontId="26" fillId="23" borderId="4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26" fillId="23" borderId="4" applyNumberFormat="0" applyAlignment="0" applyProtection="0"/>
    <xf numFmtId="0" fontId="26" fillId="23" borderId="4" applyNumberFormat="0" applyAlignment="0" applyProtection="0"/>
    <xf numFmtId="0" fontId="26" fillId="23" borderId="4" applyNumberFormat="0" applyAlignment="0" applyProtection="0"/>
    <xf numFmtId="0" fontId="26" fillId="8" borderId="4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68" fillId="8" borderId="27" applyNumberFormat="0" applyAlignment="0" applyProtection="0"/>
    <xf numFmtId="0" fontId="48" fillId="38" borderId="21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26" fillId="8" borderId="4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26" fillId="8" borderId="4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26" fillId="8" borderId="4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26" fillId="8" borderId="4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26" fillId="8" borderId="4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26" fillId="8" borderId="4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114" fillId="0" borderId="47" applyNumberFormat="0" applyFill="0" applyAlignment="0" applyProtection="0"/>
    <xf numFmtId="0" fontId="67" fillId="0" borderId="35" applyNumberFormat="0" applyFill="0" applyAlignment="0" applyProtection="0"/>
    <xf numFmtId="0" fontId="40" fillId="0" borderId="48" applyNumberFormat="0" applyFill="0" applyAlignment="0" applyProtection="0"/>
    <xf numFmtId="0" fontId="40" fillId="0" borderId="48" applyNumberFormat="0" applyFill="0" applyAlignment="0" applyProtection="0"/>
    <xf numFmtId="0" fontId="40" fillId="0" borderId="48" applyNumberFormat="0" applyFill="0" applyAlignment="0" applyProtection="0"/>
    <xf numFmtId="0" fontId="69" fillId="0" borderId="9" applyNumberFormat="0" applyFill="0" applyAlignment="0" applyProtection="0"/>
    <xf numFmtId="0" fontId="67" fillId="0" borderId="35" applyNumberFormat="0" applyFill="0" applyAlignment="0" applyProtection="0"/>
    <xf numFmtId="0" fontId="51" fillId="0" borderId="23" applyNumberFormat="0" applyFill="0" applyAlignment="0" applyProtection="0"/>
    <xf numFmtId="0" fontId="114" fillId="0" borderId="47" applyNumberFormat="0" applyFill="0" applyAlignment="0" applyProtection="0"/>
    <xf numFmtId="0" fontId="27" fillId="0" borderId="9" applyNumberFormat="0" applyFill="0" applyAlignment="0" applyProtection="0"/>
    <xf numFmtId="0" fontId="114" fillId="0" borderId="47" applyNumberFormat="0" applyFill="0" applyAlignment="0" applyProtection="0"/>
    <xf numFmtId="0" fontId="40" fillId="0" borderId="48" applyNumberFormat="0" applyFill="0" applyAlignment="0" applyProtection="0"/>
    <xf numFmtId="0" fontId="67" fillId="0" borderId="35" applyNumberFormat="0" applyFill="0" applyAlignment="0" applyProtection="0"/>
    <xf numFmtId="0" fontId="67" fillId="0" borderId="35" applyNumberFormat="0" applyFill="0" applyAlignment="0" applyProtection="0"/>
    <xf numFmtId="0" fontId="114" fillId="0" borderId="47" applyNumberFormat="0" applyFill="0" applyAlignment="0" applyProtection="0"/>
    <xf numFmtId="0" fontId="114" fillId="0" borderId="47" applyNumberFormat="0" applyFill="0" applyAlignment="0" applyProtection="0"/>
    <xf numFmtId="14" fontId="105" fillId="0" borderId="0">
      <alignment horizontal="center"/>
    </xf>
    <xf numFmtId="37" fontId="58" fillId="21" borderId="0"/>
    <xf numFmtId="183" fontId="2" fillId="21" borderId="0"/>
    <xf numFmtId="183" fontId="2" fillId="21" borderId="0"/>
    <xf numFmtId="183" fontId="2" fillId="21" borderId="0"/>
    <xf numFmtId="183" fontId="2" fillId="21" borderId="0"/>
    <xf numFmtId="191" fontId="57" fillId="0" borderId="29">
      <alignment horizontal="right"/>
    </xf>
    <xf numFmtId="191" fontId="57" fillId="0" borderId="29">
      <alignment horizontal="right"/>
    </xf>
    <xf numFmtId="191" fontId="57" fillId="0" borderId="29">
      <alignment horizontal="right"/>
    </xf>
    <xf numFmtId="191" fontId="57" fillId="0" borderId="29">
      <alignment horizontal="right"/>
    </xf>
    <xf numFmtId="191" fontId="57" fillId="0" borderId="0">
      <alignment horizontal="center"/>
    </xf>
    <xf numFmtId="191" fontId="57" fillId="0" borderId="0">
      <alignment horizontal="center"/>
    </xf>
    <xf numFmtId="191" fontId="57" fillId="0" borderId="0">
      <alignment horizontal="center"/>
    </xf>
    <xf numFmtId="191" fontId="57" fillId="0" borderId="0">
      <alignment horizontal="center"/>
    </xf>
    <xf numFmtId="192" fontId="105" fillId="0" borderId="0">
      <alignment horizontal="center"/>
    </xf>
    <xf numFmtId="17" fontId="105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0" fontId="115" fillId="23" borderId="0" applyNumberFormat="0" applyBorder="0" applyAlignment="0" applyProtection="0"/>
    <xf numFmtId="0" fontId="115" fillId="23" borderId="0" applyNumberFormat="0" applyBorder="0" applyAlignment="0" applyProtection="0"/>
    <xf numFmtId="0" fontId="77" fillId="12" borderId="0" applyNumberFormat="0" applyBorder="0" applyAlignment="0" applyProtection="0"/>
    <xf numFmtId="0" fontId="47" fillId="37" borderId="0" applyNumberFormat="0" applyBorder="0" applyAlignment="0" applyProtection="0"/>
    <xf numFmtId="0" fontId="47" fillId="8" borderId="0" applyNumberFormat="0" applyBorder="0" applyAlignment="0" applyProtection="0"/>
    <xf numFmtId="0" fontId="67" fillId="87" borderId="0" applyNumberFormat="0" applyBorder="0" applyAlignment="0" applyProtection="0"/>
    <xf numFmtId="0" fontId="28" fillId="23" borderId="0" applyNumberFormat="0" applyBorder="0" applyAlignment="0" applyProtection="0"/>
    <xf numFmtId="0" fontId="115" fillId="23" borderId="0" applyNumberFormat="0" applyBorder="0" applyAlignment="0" applyProtection="0"/>
    <xf numFmtId="37" fontId="116" fillId="0" borderId="0"/>
    <xf numFmtId="193" fontId="117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1" fillId="0" borderId="0"/>
    <xf numFmtId="0" fontId="1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168" fontId="2" fillId="0" borderId="0">
      <alignment horizontal="left" wrapText="1"/>
    </xf>
    <xf numFmtId="0" fontId="11" fillId="0" borderId="0"/>
    <xf numFmtId="0" fontId="84" fillId="0" borderId="0"/>
    <xf numFmtId="168" fontId="2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2" fillId="0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57" fillId="66" borderId="0"/>
    <xf numFmtId="0" fontId="57" fillId="66" borderId="0"/>
    <xf numFmtId="0" fontId="1" fillId="0" borderId="0"/>
    <xf numFmtId="0" fontId="1" fillId="0" borderId="0"/>
    <xf numFmtId="0" fontId="1" fillId="0" borderId="0"/>
    <xf numFmtId="0" fontId="7" fillId="0" borderId="0"/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1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1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57" fillId="66" borderId="0"/>
    <xf numFmtId="0" fontId="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66" borderId="0"/>
    <xf numFmtId="0" fontId="1" fillId="0" borderId="0"/>
    <xf numFmtId="0" fontId="1" fillId="0" borderId="0"/>
    <xf numFmtId="0" fontId="11" fillId="0" borderId="0"/>
    <xf numFmtId="0" fontId="57" fillId="66" borderId="0"/>
    <xf numFmtId="0" fontId="57" fillId="66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1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1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1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1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1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84" fillId="0" borderId="0"/>
    <xf numFmtId="0" fontId="1" fillId="0" borderId="0"/>
    <xf numFmtId="0" fontId="1" fillId="0" borderId="0"/>
    <xf numFmtId="0" fontId="2" fillId="0" borderId="0"/>
    <xf numFmtId="0" fontId="7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11" fillId="0" borderId="0"/>
    <xf numFmtId="0" fontId="57" fillId="66" borderId="0"/>
    <xf numFmtId="168" fontId="2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168" fontId="7" fillId="0" borderId="0">
      <alignment horizontal="left" wrapText="1"/>
    </xf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84" fillId="0" borderId="0"/>
    <xf numFmtId="0" fontId="11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1" fillId="0" borderId="0"/>
    <xf numFmtId="0" fontId="1" fillId="0" borderId="0"/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7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168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8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57" fillId="66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57" fillId="66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7" fillId="0" borderId="0">
      <alignment horizontal="left" wrapText="1"/>
    </xf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2" fillId="0" borderId="0"/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8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66" borderId="0"/>
    <xf numFmtId="0" fontId="57" fillId="66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2" fillId="0" borderId="0"/>
    <xf numFmtId="0" fontId="84" fillId="0" borderId="0"/>
    <xf numFmtId="0" fontId="84" fillId="0" borderId="0"/>
    <xf numFmtId="0" fontId="84" fillId="0" borderId="0"/>
    <xf numFmtId="168" fontId="2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8" fontId="7" fillId="0" borderId="0">
      <alignment horizontal="left" wrapText="1"/>
    </xf>
    <xf numFmtId="0" fontId="2" fillId="0" borderId="0"/>
    <xf numFmtId="168" fontId="2" fillId="0" borderId="0">
      <alignment horizontal="left" wrapText="1"/>
    </xf>
    <xf numFmtId="168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7" fillId="0" borderId="0">
      <alignment horizontal="left" wrapText="1"/>
    </xf>
    <xf numFmtId="0" fontId="84" fillId="0" borderId="0"/>
    <xf numFmtId="168" fontId="2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168" fontId="7" fillId="0" borderId="0">
      <alignment horizontal="left" wrapText="1"/>
    </xf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2" fillId="86" borderId="10" applyNumberFormat="0" applyFont="0" applyAlignment="0" applyProtection="0"/>
    <xf numFmtId="0" fontId="2" fillId="86" borderId="10" applyNumberFormat="0" applyFont="0" applyAlignment="0" applyProtection="0"/>
    <xf numFmtId="0" fontId="2" fillId="86" borderId="10" applyNumberFormat="0" applyFont="0" applyAlignment="0" applyProtection="0"/>
    <xf numFmtId="0" fontId="2" fillId="86" borderId="10" applyNumberFormat="0" applyFont="0" applyAlignment="0" applyProtection="0"/>
    <xf numFmtId="0" fontId="84" fillId="41" borderId="25" applyNumberFormat="0" applyFont="0" applyAlignment="0" applyProtection="0"/>
    <xf numFmtId="0" fontId="84" fillId="41" borderId="25" applyNumberFormat="0" applyFont="0" applyAlignment="0" applyProtection="0"/>
    <xf numFmtId="0" fontId="84" fillId="41" borderId="25" applyNumberFormat="0" applyFont="0" applyAlignment="0" applyProtection="0"/>
    <xf numFmtId="168" fontId="7" fillId="0" borderId="0">
      <alignment horizontal="left" wrapText="1"/>
    </xf>
    <xf numFmtId="0" fontId="7" fillId="24" borderId="10" applyNumberFormat="0" applyFont="0" applyAlignment="0" applyProtection="0"/>
    <xf numFmtId="0" fontId="7" fillId="24" borderId="10" applyNumberFormat="0" applyFont="0" applyAlignment="0" applyProtection="0"/>
    <xf numFmtId="0" fontId="7" fillId="24" borderId="10" applyNumberFormat="0" applyFont="0" applyAlignment="0" applyProtection="0"/>
    <xf numFmtId="0" fontId="11" fillId="41" borderId="25" applyNumberFormat="0" applyFont="0" applyAlignment="0" applyProtection="0"/>
    <xf numFmtId="168" fontId="7" fillId="0" borderId="0">
      <alignment horizontal="left" wrapText="1"/>
    </xf>
    <xf numFmtId="0" fontId="11" fillId="41" borderId="25" applyNumberFormat="0" applyFont="0" applyAlignment="0" applyProtection="0"/>
    <xf numFmtId="0" fontId="7" fillId="24" borderId="10" applyNumberFormat="0" applyFont="0" applyAlignment="0" applyProtection="0"/>
    <xf numFmtId="0" fontId="7" fillId="24" borderId="10" applyNumberFormat="0" applyFont="0" applyAlignment="0" applyProtection="0"/>
    <xf numFmtId="168" fontId="7" fillId="0" borderId="0">
      <alignment horizontal="left" wrapText="1"/>
    </xf>
    <xf numFmtId="0" fontId="11" fillId="24" borderId="49" applyNumberFormat="0" applyFont="0" applyAlignment="0" applyProtection="0"/>
    <xf numFmtId="0" fontId="11" fillId="41" borderId="25" applyNumberFormat="0" applyFont="0" applyAlignment="0" applyProtection="0"/>
    <xf numFmtId="0" fontId="11" fillId="24" borderId="49" applyNumberFormat="0" applyFont="0" applyAlignment="0" applyProtection="0"/>
    <xf numFmtId="168" fontId="7" fillId="0" borderId="0">
      <alignment horizontal="left" wrapText="1"/>
    </xf>
    <xf numFmtId="0" fontId="2" fillId="86" borderId="10" applyNumberFormat="0" applyFont="0" applyAlignment="0" applyProtection="0"/>
    <xf numFmtId="0" fontId="11" fillId="41" borderId="25" applyNumberFormat="0" applyFont="0" applyAlignment="0" applyProtection="0"/>
    <xf numFmtId="0" fontId="2" fillId="86" borderId="10" applyNumberFormat="0" applyFont="0" applyAlignment="0" applyProtection="0"/>
    <xf numFmtId="168" fontId="7" fillId="0" borderId="0">
      <alignment horizontal="left" wrapText="1"/>
    </xf>
    <xf numFmtId="0" fontId="11" fillId="41" borderId="25" applyNumberFormat="0" applyFont="0" applyAlignment="0" applyProtection="0"/>
    <xf numFmtId="0" fontId="11" fillId="41" borderId="25" applyNumberFormat="0" applyFont="0" applyAlignment="0" applyProtection="0"/>
    <xf numFmtId="0" fontId="57" fillId="86" borderId="27" applyNumberFormat="0" applyFont="0" applyAlignment="0" applyProtection="0"/>
    <xf numFmtId="168" fontId="7" fillId="0" borderId="0">
      <alignment horizontal="left" wrapText="1"/>
    </xf>
    <xf numFmtId="0" fontId="15" fillId="24" borderId="10" applyNumberFormat="0" applyFont="0" applyAlignment="0" applyProtection="0"/>
    <xf numFmtId="0" fontId="2" fillId="86" borderId="10" applyNumberFormat="0" applyFont="0" applyAlignment="0" applyProtection="0"/>
    <xf numFmtId="0" fontId="7" fillId="24" borderId="10" applyNumberFormat="0" applyFont="0" applyAlignment="0" applyProtection="0"/>
    <xf numFmtId="0" fontId="2" fillId="86" borderId="10" applyNumberFormat="0" applyFont="0" applyAlignment="0" applyProtection="0"/>
    <xf numFmtId="0" fontId="2" fillId="86" borderId="10" applyNumberFormat="0" applyFont="0" applyAlignment="0" applyProtection="0"/>
    <xf numFmtId="0" fontId="2" fillId="86" borderId="10" applyNumberFormat="0" applyFont="0" applyAlignment="0" applyProtection="0"/>
    <xf numFmtId="0" fontId="2" fillId="86" borderId="10" applyNumberFormat="0" applyFont="0" applyAlignment="0" applyProtection="0"/>
    <xf numFmtId="0" fontId="2" fillId="86" borderId="10" applyNumberFormat="0" applyFont="0" applyAlignment="0" applyProtection="0"/>
    <xf numFmtId="0" fontId="2" fillId="86" borderId="10" applyNumberFormat="0" applyFont="0" applyAlignment="0" applyProtection="0"/>
    <xf numFmtId="0" fontId="2" fillId="86" borderId="10" applyNumberFormat="0" applyFont="0" applyAlignment="0" applyProtection="0"/>
    <xf numFmtId="0" fontId="2" fillId="86" borderId="10" applyNumberFormat="0" applyFont="0" applyAlignment="0" applyProtection="0"/>
    <xf numFmtId="194" fontId="118" fillId="117" borderId="29" applyNumberFormat="0" applyFont="0" applyFill="0" applyAlignment="0" applyProtection="0"/>
    <xf numFmtId="0" fontId="71" fillId="113" borderId="11" applyNumberFormat="0" applyAlignment="0" applyProtection="0"/>
    <xf numFmtId="0" fontId="71" fillId="113" borderId="11" applyNumberFormat="0" applyAlignment="0" applyProtection="0"/>
    <xf numFmtId="0" fontId="71" fillId="101" borderId="11" applyNumberFormat="0" applyAlignment="0" applyProtection="0"/>
    <xf numFmtId="0" fontId="71" fillId="101" borderId="11" applyNumberFormat="0" applyAlignment="0" applyProtection="0"/>
    <xf numFmtId="0" fontId="30" fillId="98" borderId="11" applyNumberFormat="0" applyAlignment="0" applyProtection="0"/>
    <xf numFmtId="0" fontId="30" fillId="98" borderId="11" applyNumberFormat="0" applyAlignment="0" applyProtection="0"/>
    <xf numFmtId="0" fontId="30" fillId="98" borderId="11" applyNumberFormat="0" applyAlignment="0" applyProtection="0"/>
    <xf numFmtId="0" fontId="30" fillId="98" borderId="11" applyNumberFormat="0" applyAlignment="0" applyProtection="0"/>
    <xf numFmtId="0" fontId="30" fillId="98" borderId="11" applyNumberFormat="0" applyAlignment="0" applyProtection="0"/>
    <xf numFmtId="0" fontId="30" fillId="98" borderId="11" applyNumberFormat="0" applyAlignment="0" applyProtection="0"/>
    <xf numFmtId="168" fontId="7" fillId="0" borderId="0">
      <alignment horizontal="left" wrapText="1"/>
    </xf>
    <xf numFmtId="0" fontId="71" fillId="105" borderId="11" applyNumberFormat="0" applyAlignment="0" applyProtection="0"/>
    <xf numFmtId="0" fontId="71" fillId="105" borderId="11" applyNumberFormat="0" applyAlignment="0" applyProtection="0"/>
    <xf numFmtId="0" fontId="49" fillId="39" borderId="22" applyNumberFormat="0" applyAlignment="0" applyProtection="0"/>
    <xf numFmtId="0" fontId="49" fillId="98" borderId="22" applyNumberFormat="0" applyAlignment="0" applyProtection="0"/>
    <xf numFmtId="0" fontId="71" fillId="101" borderId="11" applyNumberFormat="0" applyAlignment="0" applyProtection="0"/>
    <xf numFmtId="0" fontId="71" fillId="101" borderId="11" applyNumberFormat="0" applyAlignment="0" applyProtection="0"/>
    <xf numFmtId="168" fontId="7" fillId="0" borderId="0">
      <alignment horizontal="left" wrapText="1"/>
    </xf>
    <xf numFmtId="0" fontId="30" fillId="21" borderId="11" applyNumberFormat="0" applyAlignment="0" applyProtection="0"/>
    <xf numFmtId="0" fontId="71" fillId="113" borderId="11" applyNumberFormat="0" applyAlignment="0" applyProtection="0"/>
    <xf numFmtId="0" fontId="30" fillId="98" borderId="11" applyNumberFormat="0" applyAlignment="0" applyProtection="0"/>
    <xf numFmtId="0" fontId="71" fillId="101" borderId="11" applyNumberFormat="0" applyAlignment="0" applyProtection="0"/>
    <xf numFmtId="0" fontId="71" fillId="101" borderId="11" applyNumberFormat="0" applyAlignment="0" applyProtection="0"/>
    <xf numFmtId="0" fontId="71" fillId="101" borderId="11" applyNumberFormat="0" applyAlignment="0" applyProtection="0"/>
    <xf numFmtId="0" fontId="71" fillId="101" borderId="11" applyNumberFormat="0" applyAlignment="0" applyProtection="0"/>
    <xf numFmtId="0" fontId="71" fillId="113" borderId="11" applyNumberFormat="0" applyAlignment="0" applyProtection="0"/>
    <xf numFmtId="0" fontId="71" fillId="113" borderId="11" applyNumberFormat="0" applyAlignment="0" applyProtection="0"/>
    <xf numFmtId="0" fontId="71" fillId="113" borderId="11" applyNumberFormat="0" applyAlignment="0" applyProtection="0"/>
    <xf numFmtId="0" fontId="71" fillId="113" borderId="11" applyNumberFormat="0" applyAlignment="0" applyProtection="0"/>
    <xf numFmtId="0" fontId="119" fillId="0" borderId="0">
      <alignment horizontal="centerContinuous"/>
    </xf>
    <xf numFmtId="195" fontId="57" fillId="0" borderId="0"/>
    <xf numFmtId="195" fontId="57" fillId="0" borderId="0"/>
    <xf numFmtId="195" fontId="57" fillId="0" borderId="0"/>
    <xf numFmtId="195" fontId="57" fillId="0" borderId="0"/>
    <xf numFmtId="196" fontId="57" fillId="0" borderId="0" applyFont="0" applyFill="0" applyBorder="0" applyAlignment="0" applyProtection="0"/>
    <xf numFmtId="196" fontId="57" fillId="0" borderId="0" applyFont="0" applyFill="0" applyBorder="0" applyAlignment="0" applyProtection="0"/>
    <xf numFmtId="196" fontId="57" fillId="0" borderId="0" applyFont="0" applyFill="0" applyBorder="0" applyAlignment="0" applyProtection="0"/>
    <xf numFmtId="168" fontId="7" fillId="0" borderId="0">
      <alignment horizontal="left" wrapText="1"/>
    </xf>
    <xf numFmtId="197" fontId="57" fillId="0" borderId="0"/>
    <xf numFmtId="197" fontId="57" fillId="0" borderId="0"/>
    <xf numFmtId="10" fontId="2" fillId="0" borderId="0" applyFont="0" applyFill="0" applyBorder="0" applyAlignment="0" applyProtection="0"/>
    <xf numFmtId="197" fontId="57" fillId="0" borderId="0"/>
    <xf numFmtId="197" fontId="57" fillId="0" borderId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7" fillId="0" borderId="0">
      <alignment horizontal="left" wrapText="1"/>
    </xf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7" fillId="0" borderId="0">
      <alignment horizontal="left" wrapText="1"/>
    </xf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7" fillId="0" borderId="0">
      <alignment horizontal="left"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7" fillId="0" borderId="0">
      <alignment horizontal="left"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7" fillId="0" borderId="0">
      <alignment horizontal="left"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7" fillId="0" borderId="0">
      <alignment horizontal="left" wrapText="1"/>
    </xf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7" fillId="0" borderId="0">
      <alignment horizontal="left"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7" fillId="0" borderId="0">
      <alignment horizontal="left" wrapText="1"/>
    </xf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7" fillId="0" borderId="0">
      <alignment horizontal="left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7" fillId="0" borderId="0">
      <alignment horizontal="left" wrapText="1"/>
    </xf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7" fillId="0" borderId="0">
      <alignment horizontal="left" wrapText="1"/>
    </xf>
    <xf numFmtId="9" fontId="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>
      <alignment horizontal="left" wrapText="1"/>
    </xf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7" fillId="0" borderId="0">
      <alignment horizontal="left" wrapText="1"/>
    </xf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7" fillId="0" borderId="0">
      <alignment horizontal="left" wrapText="1"/>
    </xf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7" fillId="0" borderId="0">
      <alignment horizontal="left" wrapText="1"/>
    </xf>
    <xf numFmtId="181" fontId="57" fillId="0" borderId="0"/>
    <xf numFmtId="181" fontId="57" fillId="0" borderId="0"/>
    <xf numFmtId="181" fontId="57" fillId="0" borderId="0"/>
    <xf numFmtId="181" fontId="57" fillId="0" borderId="0"/>
    <xf numFmtId="198" fontId="57" fillId="0" borderId="0"/>
    <xf numFmtId="198" fontId="57" fillId="0" borderId="0"/>
    <xf numFmtId="198" fontId="57" fillId="0" borderId="0"/>
    <xf numFmtId="198" fontId="57" fillId="0" borderId="0"/>
    <xf numFmtId="4" fontId="57" fillId="23" borderId="27" applyNumberFormat="0" applyProtection="0">
      <alignment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14" fillId="25" borderId="27" applyNumberFormat="0" applyProtection="0">
      <alignment vertical="center"/>
    </xf>
    <xf numFmtId="168" fontId="7" fillId="0" borderId="0">
      <alignment horizontal="left" wrapText="1"/>
    </xf>
    <xf numFmtId="4" fontId="31" fillId="25" borderId="12" applyNumberFormat="0" applyProtection="0">
      <alignment vertical="center"/>
    </xf>
    <xf numFmtId="4" fontId="31" fillId="25" borderId="12" applyNumberFormat="0" applyProtection="0">
      <alignment vertical="center"/>
    </xf>
    <xf numFmtId="168" fontId="7" fillId="0" borderId="0">
      <alignment horizontal="left" wrapText="1"/>
    </xf>
    <xf numFmtId="4" fontId="57" fillId="25" borderId="27" applyNumberFormat="0" applyProtection="0">
      <alignment horizontal="left" vertical="center" indent="1"/>
    </xf>
    <xf numFmtId="168" fontId="7" fillId="0" borderId="0">
      <alignment horizontal="left" wrapText="1"/>
    </xf>
    <xf numFmtId="4" fontId="5" fillId="25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72" fillId="23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5" fillId="25" borderId="12" applyNumberFormat="0" applyProtection="0">
      <alignment horizontal="left" vertical="top" indent="1"/>
    </xf>
    <xf numFmtId="0" fontId="5" fillId="25" borderId="12" applyNumberFormat="0" applyProtection="0">
      <alignment horizontal="left" vertical="top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5" fillId="30" borderId="0" applyNumberFormat="0" applyProtection="0">
      <alignment horizontal="left" vertical="center" indent="1"/>
    </xf>
    <xf numFmtId="4" fontId="5" fillId="30" borderId="0" applyNumberFormat="0" applyProtection="0">
      <alignment horizontal="left" vertical="center" indent="1"/>
    </xf>
    <xf numFmtId="4" fontId="32" fillId="0" borderId="0" applyNumberFormat="0" applyProtection="0">
      <alignment horizontal="left"/>
    </xf>
    <xf numFmtId="168" fontId="7" fillId="0" borderId="0">
      <alignment horizontal="left" wrapText="1"/>
    </xf>
    <xf numFmtId="4" fontId="57" fillId="4" borderId="27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57" fillId="96" borderId="27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57" fillId="18" borderId="30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57" fillId="12" borderId="27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57" fillId="16" borderId="27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57" fillId="20" borderId="27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57" fillId="19" borderId="27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57" fillId="26" borderId="27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57" fillId="11" borderId="27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57" fillId="97" borderId="30" applyNumberFormat="0" applyProtection="0">
      <alignment horizontal="left" vertical="center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2" fillId="93" borderId="30" applyNumberFormat="0" applyProtection="0">
      <alignment horizontal="left" vertical="center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2" fillId="93" borderId="30" applyNumberFormat="0" applyProtection="0">
      <alignment horizontal="left" vertical="center" indent="1"/>
    </xf>
    <xf numFmtId="168" fontId="7" fillId="0" borderId="0">
      <alignment horizontal="left" wrapText="1"/>
    </xf>
    <xf numFmtId="4" fontId="33" fillId="28" borderId="0" applyNumberFormat="0" applyProtection="0">
      <alignment horizontal="left" vertical="center" indent="1"/>
    </xf>
    <xf numFmtId="168" fontId="7" fillId="0" borderId="0">
      <alignment horizontal="left" wrapText="1"/>
    </xf>
    <xf numFmtId="4" fontId="57" fillId="29" borderId="27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3" fillId="0" borderId="0" applyNumberFormat="0" applyProtection="0">
      <alignment horizontal="left" vertical="center" indent="1"/>
    </xf>
    <xf numFmtId="4" fontId="57" fillId="68" borderId="30" applyNumberFormat="0" applyProtection="0">
      <alignment horizontal="left" vertical="center" indent="1"/>
    </xf>
    <xf numFmtId="168" fontId="7" fillId="0" borderId="0">
      <alignment horizontal="left" wrapText="1"/>
    </xf>
    <xf numFmtId="4" fontId="3" fillId="0" borderId="0" applyNumberFormat="0" applyProtection="0">
      <alignment horizontal="left" vertical="center" indent="1"/>
    </xf>
    <xf numFmtId="4" fontId="3" fillId="30" borderId="0" applyNumberFormat="0" applyProtection="0">
      <alignment horizontal="left" vertical="center" indent="1"/>
    </xf>
    <xf numFmtId="4" fontId="57" fillId="29" borderId="30" applyNumberFormat="0" applyProtection="0">
      <alignment horizontal="left" vertical="center" indent="1"/>
    </xf>
    <xf numFmtId="168" fontId="7" fillId="0" borderId="0">
      <alignment horizontal="left" wrapText="1"/>
    </xf>
    <xf numFmtId="4" fontId="3" fillId="30" borderId="0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28" borderId="12" applyNumberFormat="0" applyProtection="0">
      <alignment horizontal="left" vertical="center" indent="1"/>
    </xf>
    <xf numFmtId="0" fontId="2" fillId="28" borderId="12" applyNumberFormat="0" applyProtection="0">
      <alignment horizontal="left" vertical="center" indent="1"/>
    </xf>
    <xf numFmtId="0" fontId="2" fillId="93" borderId="12" applyNumberFormat="0" applyProtection="0">
      <alignment horizontal="left" vertical="center" indent="1"/>
    </xf>
    <xf numFmtId="0" fontId="2" fillId="28" borderId="12" applyNumberFormat="0" applyProtection="0">
      <alignment horizontal="left" vertical="center" indent="1"/>
    </xf>
    <xf numFmtId="0" fontId="2" fillId="28" borderId="12" applyNumberFormat="0" applyProtection="0">
      <alignment horizontal="left" vertical="center" indent="1"/>
    </xf>
    <xf numFmtId="0" fontId="2" fillId="93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6" fillId="28" borderId="12" applyNumberFormat="0" applyProtection="0">
      <alignment horizontal="left" vertical="center" indent="1"/>
    </xf>
    <xf numFmtId="0" fontId="6" fillId="28" borderId="12" applyNumberFormat="0" applyProtection="0">
      <alignment horizontal="left" vertical="center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2" fillId="28" borderId="12" applyNumberFormat="0" applyProtection="0">
      <alignment horizontal="left" vertical="top" indent="1"/>
    </xf>
    <xf numFmtId="0" fontId="57" fillId="93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2" fillId="28" borderId="12" applyNumberFormat="0" applyProtection="0">
      <alignment horizontal="left" vertical="top" indent="1"/>
    </xf>
    <xf numFmtId="0" fontId="2" fillId="28" borderId="12" applyNumberFormat="0" applyProtection="0">
      <alignment horizontal="left" vertical="top" indent="1"/>
    </xf>
    <xf numFmtId="0" fontId="2" fillId="28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2" fillId="28" borderId="12" applyNumberFormat="0" applyProtection="0">
      <alignment horizontal="left" vertical="top" indent="1"/>
    </xf>
    <xf numFmtId="0" fontId="2" fillId="28" borderId="12" applyNumberFormat="0" applyProtection="0">
      <alignment horizontal="left" vertical="top" indent="1"/>
    </xf>
    <xf numFmtId="0" fontId="2" fillId="28" borderId="12" applyNumberFormat="0" applyProtection="0">
      <alignment horizontal="left" vertical="top" indent="1"/>
    </xf>
    <xf numFmtId="0" fontId="2" fillId="28" borderId="12" applyNumberFormat="0" applyProtection="0">
      <alignment horizontal="left" vertical="top" indent="1"/>
    </xf>
    <xf numFmtId="0" fontId="2" fillId="28" borderId="12" applyNumberFormat="0" applyProtection="0">
      <alignment horizontal="left" vertical="top" indent="1"/>
    </xf>
    <xf numFmtId="0" fontId="2" fillId="28" borderId="12" applyNumberFormat="0" applyProtection="0">
      <alignment horizontal="left" vertical="top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2" fillId="93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2" fillId="30" borderId="12" applyNumberFormat="0" applyProtection="0">
      <alignment horizontal="left" vertical="center" indent="1"/>
    </xf>
    <xf numFmtId="0" fontId="57" fillId="69" borderId="27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30" borderId="12" applyNumberFormat="0" applyProtection="0">
      <alignment horizontal="left" vertical="center" indent="1"/>
    </xf>
    <xf numFmtId="0" fontId="2" fillId="30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30" borderId="12" applyNumberFormat="0" applyProtection="0">
      <alignment horizontal="left" vertical="center" indent="1"/>
    </xf>
    <xf numFmtId="0" fontId="2" fillId="30" borderId="12" applyNumberFormat="0" applyProtection="0">
      <alignment horizontal="left" vertical="center" indent="1"/>
    </xf>
    <xf numFmtId="0" fontId="2" fillId="30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30" borderId="12" applyNumberFormat="0" applyProtection="0">
      <alignment horizontal="left" vertical="center" indent="1"/>
    </xf>
    <xf numFmtId="0" fontId="2" fillId="30" borderId="12" applyNumberFormat="0" applyProtection="0">
      <alignment horizontal="left" vertical="center" indent="1"/>
    </xf>
    <xf numFmtId="0" fontId="2" fillId="30" borderId="12" applyNumberFormat="0" applyProtection="0">
      <alignment horizontal="left" vertical="center" indent="1"/>
    </xf>
    <xf numFmtId="0" fontId="2" fillId="30" borderId="12" applyNumberFormat="0" applyProtection="0">
      <alignment horizontal="left" vertical="center" indent="1"/>
    </xf>
    <xf numFmtId="0" fontId="2" fillId="30" borderId="12" applyNumberFormat="0" applyProtection="0">
      <alignment horizontal="left" vertical="center" indent="1"/>
    </xf>
    <xf numFmtId="0" fontId="2" fillId="30" borderId="12" applyNumberFormat="0" applyProtection="0">
      <alignment horizontal="left" vertical="center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2" fillId="29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30" borderId="12" applyNumberFormat="0" applyProtection="0">
      <alignment horizontal="left" vertical="top" indent="1"/>
    </xf>
    <xf numFmtId="0" fontId="57" fillId="29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2" fillId="30" borderId="12" applyNumberFormat="0" applyProtection="0">
      <alignment horizontal="left" vertical="top" indent="1"/>
    </xf>
    <xf numFmtId="0" fontId="2" fillId="30" borderId="12" applyNumberFormat="0" applyProtection="0">
      <alignment horizontal="left" vertical="top" indent="1"/>
    </xf>
    <xf numFmtId="0" fontId="2" fillId="30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2" fillId="30" borderId="12" applyNumberFormat="0" applyProtection="0">
      <alignment horizontal="left" vertical="top" indent="1"/>
    </xf>
    <xf numFmtId="0" fontId="2" fillId="30" borderId="12" applyNumberFormat="0" applyProtection="0">
      <alignment horizontal="left" vertical="top" indent="1"/>
    </xf>
    <xf numFmtId="0" fontId="2" fillId="30" borderId="12" applyNumberFormat="0" applyProtection="0">
      <alignment horizontal="left" vertical="top" indent="1"/>
    </xf>
    <xf numFmtId="0" fontId="2" fillId="30" borderId="12" applyNumberFormat="0" applyProtection="0">
      <alignment horizontal="left" vertical="top" indent="1"/>
    </xf>
    <xf numFmtId="0" fontId="2" fillId="30" borderId="12" applyNumberFormat="0" applyProtection="0">
      <alignment horizontal="left" vertical="top" indent="1"/>
    </xf>
    <xf numFmtId="0" fontId="2" fillId="30" borderId="12" applyNumberFormat="0" applyProtection="0">
      <alignment horizontal="left" vertical="top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2" fillId="29" borderId="12" applyNumberFormat="0" applyProtection="0">
      <alignment horizontal="left" vertical="top" indent="1"/>
    </xf>
    <xf numFmtId="0" fontId="2" fillId="31" borderId="12" applyNumberFormat="0" applyProtection="0">
      <alignment horizontal="left" vertical="center" indent="1"/>
    </xf>
    <xf numFmtId="0" fontId="57" fillId="9" borderId="27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31" borderId="12" applyNumberFormat="0" applyProtection="0">
      <alignment horizontal="left" vertical="center" indent="1"/>
    </xf>
    <xf numFmtId="0" fontId="2" fillId="31" borderId="12" applyNumberFormat="0" applyProtection="0">
      <alignment horizontal="left" vertical="center" indent="1"/>
    </xf>
    <xf numFmtId="0" fontId="2" fillId="9" borderId="12" applyNumberFormat="0" applyProtection="0">
      <alignment horizontal="left" vertical="center" indent="1"/>
    </xf>
    <xf numFmtId="0" fontId="2" fillId="31" borderId="12" applyNumberFormat="0" applyProtection="0">
      <alignment horizontal="left" vertical="center" indent="1"/>
    </xf>
    <xf numFmtId="0" fontId="2" fillId="31" borderId="12" applyNumberFormat="0" applyProtection="0">
      <alignment horizontal="left" vertical="center" indent="1"/>
    </xf>
    <xf numFmtId="0" fontId="2" fillId="9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9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31" borderId="12" applyNumberFormat="0" applyProtection="0">
      <alignment horizontal="left" vertical="top" indent="1"/>
    </xf>
    <xf numFmtId="0" fontId="57" fillId="9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2" fillId="31" borderId="12" applyNumberFormat="0" applyProtection="0">
      <alignment horizontal="left" vertical="top" indent="1"/>
    </xf>
    <xf numFmtId="0" fontId="2" fillId="31" borderId="12" applyNumberFormat="0" applyProtection="0">
      <alignment horizontal="left" vertical="top" indent="1"/>
    </xf>
    <xf numFmtId="0" fontId="2" fillId="31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2" fillId="31" borderId="12" applyNumberFormat="0" applyProtection="0">
      <alignment horizontal="left" vertical="top" indent="1"/>
    </xf>
    <xf numFmtId="0" fontId="2" fillId="31" borderId="12" applyNumberFormat="0" applyProtection="0">
      <alignment horizontal="left" vertical="top" indent="1"/>
    </xf>
    <xf numFmtId="0" fontId="2" fillId="31" borderId="12" applyNumberFormat="0" applyProtection="0">
      <alignment horizontal="left" vertical="top" indent="1"/>
    </xf>
    <xf numFmtId="0" fontId="2" fillId="31" borderId="12" applyNumberFormat="0" applyProtection="0">
      <alignment horizontal="left" vertical="top" indent="1"/>
    </xf>
    <xf numFmtId="0" fontId="2" fillId="31" borderId="12" applyNumberFormat="0" applyProtection="0">
      <alignment horizontal="left" vertical="top" indent="1"/>
    </xf>
    <xf numFmtId="0" fontId="2" fillId="31" borderId="12" applyNumberFormat="0" applyProtection="0">
      <alignment horizontal="left" vertical="top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2" fillId="9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2" fillId="32" borderId="12" applyNumberFormat="0" applyProtection="0">
      <alignment horizontal="left" vertical="center" indent="1"/>
    </xf>
    <xf numFmtId="0" fontId="57" fillId="68" borderId="27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center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2" fillId="68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32" borderId="12" applyNumberFormat="0" applyProtection="0">
      <alignment horizontal="left" vertical="top" indent="1"/>
    </xf>
    <xf numFmtId="0" fontId="57" fillId="68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2" fillId="32" borderId="12" applyNumberFormat="0" applyProtection="0">
      <alignment horizontal="left" vertical="top" indent="1"/>
    </xf>
    <xf numFmtId="0" fontId="2" fillId="32" borderId="12" applyNumberFormat="0" applyProtection="0">
      <alignment horizontal="left" vertical="top" indent="1"/>
    </xf>
    <xf numFmtId="0" fontId="2" fillId="32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2" fillId="32" borderId="12" applyNumberFormat="0" applyProtection="0">
      <alignment horizontal="left" vertical="top" indent="1"/>
    </xf>
    <xf numFmtId="0" fontId="2" fillId="32" borderId="12" applyNumberFormat="0" applyProtection="0">
      <alignment horizontal="left" vertical="top" indent="1"/>
    </xf>
    <xf numFmtId="0" fontId="2" fillId="32" borderId="12" applyNumberFormat="0" applyProtection="0">
      <alignment horizontal="left" vertical="top" indent="1"/>
    </xf>
    <xf numFmtId="0" fontId="2" fillId="32" borderId="12" applyNumberFormat="0" applyProtection="0">
      <alignment horizontal="left" vertical="top" indent="1"/>
    </xf>
    <xf numFmtId="0" fontId="2" fillId="32" borderId="12" applyNumberFormat="0" applyProtection="0">
      <alignment horizontal="left" vertical="top" indent="1"/>
    </xf>
    <xf numFmtId="0" fontId="2" fillId="32" borderId="12" applyNumberFormat="0" applyProtection="0">
      <alignment horizontal="left" vertical="top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2" fillId="68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57" fillId="98" borderId="31" applyNumberFormat="0">
      <protection locked="0"/>
    </xf>
    <xf numFmtId="168" fontId="7" fillId="0" borderId="0">
      <alignment horizontal="left" wrapText="1"/>
    </xf>
    <xf numFmtId="0" fontId="7" fillId="0" borderId="0"/>
    <xf numFmtId="0" fontId="2" fillId="0" borderId="0"/>
    <xf numFmtId="168" fontId="7" fillId="0" borderId="0">
      <alignment horizontal="left" wrapText="1"/>
    </xf>
    <xf numFmtId="0" fontId="2" fillId="98" borderId="29" applyNumberFormat="0">
      <protection locked="0"/>
    </xf>
    <xf numFmtId="0" fontId="2" fillId="98" borderId="29" applyNumberFormat="0">
      <protection locked="0"/>
    </xf>
    <xf numFmtId="0" fontId="2" fillId="98" borderId="29" applyNumberFormat="0">
      <protection locked="0"/>
    </xf>
    <xf numFmtId="0" fontId="2" fillId="98" borderId="29" applyNumberFormat="0">
      <protection locked="0"/>
    </xf>
    <xf numFmtId="0" fontId="2" fillId="0" borderId="0"/>
    <xf numFmtId="0" fontId="7" fillId="0" borderId="0"/>
    <xf numFmtId="0" fontId="2" fillId="0" borderId="0"/>
    <xf numFmtId="4" fontId="13" fillId="24" borderId="12" applyNumberFormat="0" applyProtection="0">
      <alignment vertical="center"/>
    </xf>
    <xf numFmtId="168" fontId="7" fillId="0" borderId="0">
      <alignment horizontal="left" wrapText="1"/>
    </xf>
    <xf numFmtId="4" fontId="3" fillId="33" borderId="12" applyNumberFormat="0" applyProtection="0">
      <alignment vertical="center"/>
    </xf>
    <xf numFmtId="4" fontId="3" fillId="33" borderId="12" applyNumberFormat="0" applyProtection="0">
      <alignment vertical="center"/>
    </xf>
    <xf numFmtId="168" fontId="7" fillId="0" borderId="0">
      <alignment horizontal="left" wrapText="1"/>
    </xf>
    <xf numFmtId="4" fontId="14" fillId="33" borderId="29" applyNumberFormat="0" applyProtection="0">
      <alignment vertical="center"/>
    </xf>
    <xf numFmtId="168" fontId="7" fillId="0" borderId="0">
      <alignment horizontal="left" wrapText="1"/>
    </xf>
    <xf numFmtId="4" fontId="34" fillId="33" borderId="12" applyNumberFormat="0" applyProtection="0">
      <alignment vertical="center"/>
    </xf>
    <xf numFmtId="4" fontId="34" fillId="33" borderId="12" applyNumberFormat="0" applyProtection="0">
      <alignment vertical="center"/>
    </xf>
    <xf numFmtId="168" fontId="7" fillId="0" borderId="0">
      <alignment horizontal="left" wrapText="1"/>
    </xf>
    <xf numFmtId="4" fontId="13" fillId="21" borderId="12" applyNumberFormat="0" applyProtection="0">
      <alignment horizontal="left" vertical="center" indent="1"/>
    </xf>
    <xf numFmtId="168" fontId="7" fillId="0" borderId="0">
      <alignment horizontal="left" wrapText="1"/>
    </xf>
    <xf numFmtId="4" fontId="3" fillId="33" borderId="12" applyNumberFormat="0" applyProtection="0">
      <alignment horizontal="left" vertical="center" indent="1"/>
    </xf>
    <xf numFmtId="4" fontId="3" fillId="33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13" fillId="24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3" fillId="33" borderId="12" applyNumberFormat="0" applyProtection="0">
      <alignment horizontal="left" vertical="top" indent="1"/>
    </xf>
    <xf numFmtId="0" fontId="3" fillId="33" borderId="12" applyNumberFormat="0" applyProtection="0">
      <alignment horizontal="left" vertical="top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3" fillId="68" borderId="12" applyNumberFormat="0" applyProtection="0">
      <alignment horizontal="right" vertical="center"/>
    </xf>
    <xf numFmtId="4" fontId="3" fillId="68" borderId="12" applyNumberFormat="0" applyProtection="0">
      <alignment horizontal="right" vertical="center"/>
    </xf>
    <xf numFmtId="3" fontId="3" fillId="32" borderId="12" applyProtection="0">
      <alignment horizontal="right" vertical="center"/>
    </xf>
    <xf numFmtId="3" fontId="3" fillId="32" borderId="12" applyProtection="0">
      <alignment horizontal="right" vertical="center"/>
    </xf>
    <xf numFmtId="3" fontId="3" fillId="32" borderId="12" applyProtection="0">
      <alignment horizontal="right" vertical="center"/>
    </xf>
    <xf numFmtId="3" fontId="3" fillId="32" borderId="12" applyProtection="0">
      <alignment horizontal="right" vertical="center"/>
    </xf>
    <xf numFmtId="4" fontId="3" fillId="0" borderId="0" applyNumberFormat="0" applyProtection="0">
      <alignment horizontal="right"/>
    </xf>
    <xf numFmtId="168" fontId="7" fillId="0" borderId="0">
      <alignment horizontal="left" wrapText="1"/>
    </xf>
    <xf numFmtId="4" fontId="14" fillId="2" borderId="27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3" fillId="29" borderId="12" applyNumberFormat="0" applyProtection="0">
      <alignment horizontal="left" vertical="center" indent="1"/>
    </xf>
    <xf numFmtId="4" fontId="3" fillId="29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13" fillId="29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3" fillId="30" borderId="12" applyNumberFormat="0" applyProtection="0">
      <alignment horizontal="left" vertical="top" indent="1"/>
    </xf>
    <xf numFmtId="0" fontId="3" fillId="30" borderId="12" applyNumberFormat="0" applyProtection="0">
      <alignment horizontal="left" vertical="top" indent="1"/>
    </xf>
    <xf numFmtId="0" fontId="32" fillId="0" borderId="0" applyNumberFormat="0" applyProtection="0">
      <alignment horizontal="center" wrapText="1"/>
    </xf>
    <xf numFmtId="168" fontId="7" fillId="0" borderId="0">
      <alignment horizontal="left" wrapText="1"/>
    </xf>
    <xf numFmtId="4" fontId="120" fillId="99" borderId="0" applyNumberFormat="0" applyProtection="0">
      <alignment horizontal="left" vertical="center" indent="1"/>
    </xf>
    <xf numFmtId="4" fontId="36" fillId="0" borderId="0" applyNumberFormat="0" applyProtection="0">
      <alignment horizontal="right"/>
    </xf>
    <xf numFmtId="4" fontId="74" fillId="98" borderId="27" applyNumberFormat="0" applyProtection="0">
      <alignment horizontal="right" vertical="center"/>
    </xf>
    <xf numFmtId="168" fontId="7" fillId="0" borderId="0">
      <alignment horizontal="left" wrapText="1"/>
    </xf>
    <xf numFmtId="4" fontId="36" fillId="68" borderId="12" applyNumberFormat="0" applyProtection="0">
      <alignment horizontal="right" vertical="center"/>
    </xf>
    <xf numFmtId="0" fontId="121" fillId="0" borderId="0"/>
    <xf numFmtId="0" fontId="122" fillId="0" borderId="0"/>
    <xf numFmtId="0" fontId="123" fillId="118" borderId="0"/>
    <xf numFmtId="0" fontId="123" fillId="118" borderId="0"/>
    <xf numFmtId="168" fontId="7" fillId="0" borderId="0">
      <alignment horizontal="left" wrapText="1"/>
    </xf>
    <xf numFmtId="49" fontId="124" fillId="118" borderId="0"/>
    <xf numFmtId="49" fontId="124" fillId="118" borderId="0"/>
    <xf numFmtId="168" fontId="7" fillId="0" borderId="0">
      <alignment horizontal="left" wrapText="1"/>
    </xf>
    <xf numFmtId="49" fontId="125" fillId="118" borderId="50"/>
    <xf numFmtId="49" fontId="125" fillId="118" borderId="0"/>
    <xf numFmtId="0" fontId="123" fillId="2" borderId="50">
      <protection locked="0"/>
    </xf>
    <xf numFmtId="0" fontId="123" fillId="118" borderId="0"/>
    <xf numFmtId="0" fontId="37" fillId="119" borderId="0"/>
    <xf numFmtId="168" fontId="7" fillId="0" borderId="0">
      <alignment horizontal="left" wrapText="1"/>
    </xf>
    <xf numFmtId="0" fontId="37" fillId="120" borderId="0"/>
    <xf numFmtId="168" fontId="7" fillId="0" borderId="0">
      <alignment horizontal="left" wrapText="1"/>
    </xf>
    <xf numFmtId="0" fontId="37" fillId="121" borderId="0"/>
    <xf numFmtId="0" fontId="37" fillId="122" borderId="0"/>
    <xf numFmtId="168" fontId="7" fillId="0" borderId="0">
      <alignment horizontal="left" wrapText="1"/>
    </xf>
    <xf numFmtId="37" fontId="57" fillId="98" borderId="2"/>
    <xf numFmtId="183" fontId="2" fillId="98" borderId="2"/>
    <xf numFmtId="183" fontId="2" fillId="98" borderId="2"/>
    <xf numFmtId="183" fontId="2" fillId="98" borderId="2"/>
    <xf numFmtId="183" fontId="2" fillId="98" borderId="2"/>
    <xf numFmtId="37" fontId="57" fillId="98" borderId="2"/>
    <xf numFmtId="0" fontId="58" fillId="24" borderId="2">
      <alignment horizontal="center"/>
    </xf>
    <xf numFmtId="183" fontId="2" fillId="24" borderId="2">
      <alignment horizontal="center"/>
    </xf>
    <xf numFmtId="183" fontId="2" fillId="24" borderId="2">
      <alignment horizontal="center"/>
    </xf>
    <xf numFmtId="183" fontId="2" fillId="24" borderId="2">
      <alignment horizontal="center"/>
    </xf>
    <xf numFmtId="183" fontId="2" fillId="24" borderId="2">
      <alignment horizontal="center"/>
    </xf>
    <xf numFmtId="0" fontId="58" fillId="24" borderId="2">
      <alignment horizontal="center"/>
    </xf>
    <xf numFmtId="37" fontId="126" fillId="98" borderId="0">
      <alignment horizontal="right"/>
    </xf>
    <xf numFmtId="183" fontId="2" fillId="98" borderId="0">
      <alignment horizontal="right"/>
    </xf>
    <xf numFmtId="183" fontId="2" fillId="98" borderId="0">
      <alignment horizontal="right"/>
    </xf>
    <xf numFmtId="183" fontId="2" fillId="98" borderId="0">
      <alignment horizontal="right"/>
    </xf>
    <xf numFmtId="183" fontId="2" fillId="98" borderId="0">
      <alignment horizontal="right"/>
    </xf>
    <xf numFmtId="168" fontId="7" fillId="0" borderId="0">
      <alignment horizontal="left" wrapText="1"/>
    </xf>
    <xf numFmtId="37" fontId="127" fillId="98" borderId="0">
      <alignment horizontal="right"/>
    </xf>
    <xf numFmtId="183" fontId="2" fillId="98" borderId="0">
      <alignment horizontal="right"/>
    </xf>
    <xf numFmtId="183" fontId="2" fillId="98" borderId="0">
      <alignment horizontal="right"/>
    </xf>
    <xf numFmtId="183" fontId="2" fillId="98" borderId="0">
      <alignment horizontal="right"/>
    </xf>
    <xf numFmtId="183" fontId="2" fillId="98" borderId="0">
      <alignment horizontal="right"/>
    </xf>
    <xf numFmtId="168" fontId="7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2" fontId="2" fillId="0" borderId="0" applyFill="0" applyBorder="0" applyProtection="0">
      <alignment horizontal="right"/>
    </xf>
    <xf numFmtId="14" fontId="128" fillId="123" borderId="51" applyProtection="0">
      <alignment horizontal="right"/>
    </xf>
    <xf numFmtId="39" fontId="58" fillId="21" borderId="0"/>
    <xf numFmtId="183" fontId="2" fillId="21" borderId="0"/>
    <xf numFmtId="183" fontId="2" fillId="21" borderId="0"/>
    <xf numFmtId="183" fontId="2" fillId="21" borderId="0"/>
    <xf numFmtId="183" fontId="2" fillId="21" borderId="0"/>
    <xf numFmtId="168" fontId="7" fillId="0" borderId="0">
      <alignment horizontal="left" wrapText="1"/>
    </xf>
    <xf numFmtId="0" fontId="57" fillId="98" borderId="0"/>
    <xf numFmtId="183" fontId="2" fillId="98" borderId="0"/>
    <xf numFmtId="183" fontId="2" fillId="98" borderId="0"/>
    <xf numFmtId="183" fontId="2" fillId="98" borderId="0"/>
    <xf numFmtId="183" fontId="2" fillId="98" borderId="0"/>
    <xf numFmtId="168" fontId="7" fillId="0" borderId="0">
      <alignment horizontal="left" wrapText="1"/>
    </xf>
    <xf numFmtId="0" fontId="58" fillId="98" borderId="0"/>
    <xf numFmtId="183" fontId="2" fillId="98" borderId="0"/>
    <xf numFmtId="183" fontId="2" fillId="98" borderId="0"/>
    <xf numFmtId="183" fontId="2" fillId="98" borderId="0"/>
    <xf numFmtId="183" fontId="2" fillId="98" borderId="0"/>
    <xf numFmtId="168" fontId="7" fillId="0" borderId="0">
      <alignment horizontal="left" wrapText="1"/>
    </xf>
    <xf numFmtId="0" fontId="38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8" fontId="7" fillId="0" borderId="0">
      <alignment horizontal="left" wrapText="1"/>
    </xf>
    <xf numFmtId="0" fontId="38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8" fontId="7" fillId="0" borderId="0">
      <alignment horizontal="left" wrapText="1"/>
    </xf>
    <xf numFmtId="0" fontId="62" fillId="0" borderId="0" applyNumberFormat="0" applyFill="0" applyBorder="0" applyAlignment="0" applyProtection="0"/>
    <xf numFmtId="0" fontId="61" fillId="0" borderId="36" applyNumberFormat="0" applyFill="0" applyAlignment="0" applyProtection="0"/>
    <xf numFmtId="0" fontId="61" fillId="0" borderId="36" applyNumberFormat="0" applyFill="0" applyAlignment="0" applyProtection="0"/>
    <xf numFmtId="0" fontId="39" fillId="0" borderId="52" applyNumberFormat="0" applyFill="0" applyAlignment="0" applyProtection="0"/>
    <xf numFmtId="0" fontId="39" fillId="0" borderId="52" applyNumberFormat="0" applyFill="0" applyAlignment="0" applyProtection="0"/>
    <xf numFmtId="0" fontId="39" fillId="0" borderId="52" applyNumberFormat="0" applyFill="0" applyAlignment="0" applyProtection="0"/>
    <xf numFmtId="0" fontId="39" fillId="0" borderId="52" applyNumberFormat="0" applyFill="0" applyAlignment="0" applyProtection="0"/>
    <xf numFmtId="0" fontId="39" fillId="0" borderId="52" applyNumberFormat="0" applyFill="0" applyAlignment="0" applyProtection="0"/>
    <xf numFmtId="0" fontId="39" fillId="0" borderId="52" applyNumberFormat="0" applyFill="0" applyAlignment="0" applyProtection="0"/>
    <xf numFmtId="168" fontId="7" fillId="0" borderId="0">
      <alignment horizontal="left" wrapText="1"/>
    </xf>
    <xf numFmtId="0" fontId="55" fillId="0" borderId="26" applyNumberFormat="0" applyFill="0" applyAlignment="0" applyProtection="0"/>
    <xf numFmtId="0" fontId="55" fillId="0" borderId="53" applyNumberFormat="0" applyFill="0" applyAlignment="0" applyProtection="0"/>
    <xf numFmtId="0" fontId="55" fillId="0" borderId="53" applyNumberFormat="0" applyFill="0" applyAlignment="0" applyProtection="0"/>
    <xf numFmtId="0" fontId="61" fillId="0" borderId="36" applyNumberFormat="0" applyFill="0" applyAlignment="0" applyProtection="0"/>
    <xf numFmtId="0" fontId="61" fillId="0" borderId="36" applyNumberFormat="0" applyFill="0" applyAlignment="0" applyProtection="0"/>
    <xf numFmtId="168" fontId="7" fillId="0" borderId="0">
      <alignment horizontal="left" wrapText="1"/>
    </xf>
    <xf numFmtId="0" fontId="39" fillId="0" borderId="15" applyNumberFormat="0" applyFill="0" applyAlignment="0" applyProtection="0"/>
    <xf numFmtId="0" fontId="61" fillId="0" borderId="36" applyNumberFormat="0" applyFill="0" applyAlignment="0" applyProtection="0"/>
    <xf numFmtId="0" fontId="39" fillId="0" borderId="52" applyNumberFormat="0" applyFill="0" applyAlignment="0" applyProtection="0"/>
    <xf numFmtId="0" fontId="61" fillId="0" borderId="36" applyNumberFormat="0" applyFill="0" applyAlignment="0" applyProtection="0"/>
    <xf numFmtId="0" fontId="61" fillId="0" borderId="36" applyNumberFormat="0" applyFill="0" applyAlignment="0" applyProtection="0"/>
    <xf numFmtId="0" fontId="61" fillId="0" borderId="36" applyNumberFormat="0" applyFill="0" applyAlignment="0" applyProtection="0"/>
    <xf numFmtId="0" fontId="61" fillId="0" borderId="36" applyNumberFormat="0" applyFill="0" applyAlignment="0" applyProtection="0"/>
    <xf numFmtId="0" fontId="61" fillId="0" borderId="36" applyNumberFormat="0" applyFill="0" applyAlignment="0" applyProtection="0"/>
    <xf numFmtId="0" fontId="61" fillId="0" borderId="36" applyNumberFormat="0" applyFill="0" applyAlignment="0" applyProtection="0"/>
    <xf numFmtId="0" fontId="61" fillId="0" borderId="36" applyNumberFormat="0" applyFill="0" applyAlignment="0" applyProtection="0"/>
    <xf numFmtId="0" fontId="61" fillId="0" borderId="36" applyNumberFormat="0" applyFill="0" applyAlignment="0" applyProtection="0"/>
    <xf numFmtId="37" fontId="57" fillId="21" borderId="0"/>
    <xf numFmtId="183" fontId="2" fillId="21" borderId="0"/>
    <xf numFmtId="183" fontId="2" fillId="21" borderId="0"/>
    <xf numFmtId="183" fontId="2" fillId="21" borderId="0"/>
    <xf numFmtId="183" fontId="2" fillId="21" borderId="0"/>
    <xf numFmtId="168" fontId="7" fillId="0" borderId="0">
      <alignment horizontal="left" wrapText="1"/>
    </xf>
    <xf numFmtId="37" fontId="57" fillId="102" borderId="0" applyNumberFormat="0" applyBorder="0" applyAlignment="0" applyProtection="0"/>
    <xf numFmtId="37" fontId="57" fillId="0" borderId="0"/>
    <xf numFmtId="168" fontId="7" fillId="0" borderId="0">
      <alignment horizontal="left" wrapText="1"/>
    </xf>
    <xf numFmtId="3" fontId="96" fillId="0" borderId="46" applyProtection="0"/>
    <xf numFmtId="37" fontId="57" fillId="24" borderId="0">
      <protection locked="0"/>
    </xf>
    <xf numFmtId="37" fontId="57" fillId="21" borderId="0"/>
    <xf numFmtId="183" fontId="2" fillId="24" borderId="0">
      <protection locked="0"/>
    </xf>
    <xf numFmtId="183" fontId="2" fillId="24" borderId="0">
      <protection locked="0"/>
    </xf>
    <xf numFmtId="183" fontId="2" fillId="24" borderId="0">
      <protection locked="0"/>
    </xf>
    <xf numFmtId="183" fontId="2" fillId="21" borderId="0"/>
    <xf numFmtId="183" fontId="2" fillId="21" borderId="0"/>
    <xf numFmtId="183" fontId="2" fillId="21" borderId="0"/>
    <xf numFmtId="183" fontId="2" fillId="21" borderId="0"/>
    <xf numFmtId="183" fontId="2" fillId="24" borderId="0">
      <protection locked="0"/>
    </xf>
    <xf numFmtId="168" fontId="7" fillId="0" borderId="0">
      <alignment horizontal="left" wrapText="1"/>
    </xf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7" fillId="0" borderId="0">
      <alignment horizontal="left" wrapText="1"/>
    </xf>
    <xf numFmtId="0" fontId="8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7" fillId="0" borderId="0">
      <alignment horizontal="left" wrapText="1"/>
    </xf>
    <xf numFmtId="0" fontId="40" fillId="0" borderId="0" applyNumberFormat="0" applyFill="0" applyBorder="0" applyAlignment="0" applyProtection="0"/>
    <xf numFmtId="199" fontId="105" fillId="0" borderId="0">
      <alignment horizontal="center"/>
    </xf>
    <xf numFmtId="43" fontId="1" fillId="0" borderId="0" applyFont="0" applyFill="0" applyBorder="0" applyAlignment="0" applyProtection="0"/>
    <xf numFmtId="0" fontId="129" fillId="66" borderId="0"/>
    <xf numFmtId="0" fontId="60" fillId="73" borderId="0" applyNumberFormat="0" applyBorder="0" applyAlignment="0" applyProtection="0"/>
    <xf numFmtId="0" fontId="60" fillId="77" borderId="0" applyNumberFormat="0" applyBorder="0" applyAlignment="0" applyProtection="0"/>
    <xf numFmtId="0" fontId="60" fillId="81" borderId="0" applyNumberFormat="0" applyBorder="0" applyAlignment="0" applyProtection="0"/>
    <xf numFmtId="0" fontId="60" fillId="83" borderId="0" applyNumberFormat="0" applyBorder="0" applyAlignment="0" applyProtection="0"/>
    <xf numFmtId="0" fontId="60" fillId="72" borderId="0" applyNumberFormat="0" applyBorder="0" applyAlignment="0" applyProtection="0"/>
    <xf numFmtId="0" fontId="60" fillId="89" borderId="0" applyNumberFormat="0" applyBorder="0" applyAlignment="0" applyProtection="0"/>
    <xf numFmtId="0" fontId="65" fillId="83" borderId="5" applyNumberFormat="0" applyAlignment="0" applyProtection="0"/>
    <xf numFmtId="0" fontId="82" fillId="87" borderId="27" applyNumberFormat="0" applyAlignment="0" applyProtection="0"/>
    <xf numFmtId="0" fontId="57" fillId="86" borderId="27" applyNumberFormat="0" applyFont="0" applyAlignment="0" applyProtection="0"/>
    <xf numFmtId="0" fontId="57" fillId="86" borderId="27" applyNumberFormat="0" applyFont="0" applyAlignment="0" applyProtection="0"/>
    <xf numFmtId="0" fontId="82" fillId="87" borderId="27" applyNumberFormat="0" applyAlignment="0" applyProtection="0"/>
    <xf numFmtId="0" fontId="60" fillId="89" borderId="0" applyNumberFormat="0" applyBorder="0" applyAlignment="0" applyProtection="0"/>
    <xf numFmtId="0" fontId="60" fillId="72" borderId="0" applyNumberFormat="0" applyBorder="0" applyAlignment="0" applyProtection="0"/>
    <xf numFmtId="0" fontId="60" fillId="83" borderId="0" applyNumberFormat="0" applyBorder="0" applyAlignment="0" applyProtection="0"/>
    <xf numFmtId="0" fontId="60" fillId="81" borderId="0" applyNumberFormat="0" applyBorder="0" applyAlignment="0" applyProtection="0"/>
    <xf numFmtId="0" fontId="60" fillId="77" borderId="0" applyNumberFormat="0" applyBorder="0" applyAlignment="0" applyProtection="0"/>
    <xf numFmtId="0" fontId="60" fillId="73" borderId="0" applyNumberFormat="0" applyBorder="0" applyAlignment="0" applyProtection="0"/>
    <xf numFmtId="0" fontId="129" fillId="66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68" fontId="2" fillId="0" borderId="0">
      <alignment horizontal="left" wrapText="1"/>
    </xf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>
      <alignment horizontal="left" wrapText="1"/>
    </xf>
    <xf numFmtId="0" fontId="84" fillId="0" borderId="0"/>
    <xf numFmtId="0" fontId="133" fillId="66" borderId="0"/>
    <xf numFmtId="0" fontId="60" fillId="73" borderId="0" applyNumberFormat="0" applyBorder="0" applyAlignment="0" applyProtection="0"/>
    <xf numFmtId="0" fontId="60" fillId="77" borderId="0" applyNumberFormat="0" applyBorder="0" applyAlignment="0" applyProtection="0"/>
    <xf numFmtId="0" fontId="60" fillId="81" borderId="0" applyNumberFormat="0" applyBorder="0" applyAlignment="0" applyProtection="0"/>
    <xf numFmtId="0" fontId="60" fillId="83" borderId="0" applyNumberFormat="0" applyBorder="0" applyAlignment="0" applyProtection="0"/>
    <xf numFmtId="0" fontId="60" fillId="72" borderId="0" applyNumberFormat="0" applyBorder="0" applyAlignment="0" applyProtection="0"/>
    <xf numFmtId="0" fontId="60" fillId="89" borderId="0" applyNumberFormat="0" applyBorder="0" applyAlignment="0" applyProtection="0"/>
    <xf numFmtId="168" fontId="2" fillId="0" borderId="0">
      <alignment horizontal="left" wrapText="1"/>
    </xf>
    <xf numFmtId="0" fontId="2" fillId="0" borderId="0"/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30" borderId="0" applyNumberFormat="0" applyProtection="0">
      <alignment horizontal="left" vertical="center" indent="1"/>
    </xf>
    <xf numFmtId="4" fontId="3" fillId="30" borderId="0" applyNumberFormat="0" applyProtection="0">
      <alignment horizontal="left" vertical="center" indent="1"/>
    </xf>
    <xf numFmtId="4" fontId="3" fillId="30" borderId="0" applyNumberFormat="0" applyProtection="0">
      <alignment horizontal="left" vertical="center" indent="1"/>
    </xf>
    <xf numFmtId="4" fontId="3" fillId="30" borderId="0" applyNumberFormat="0" applyProtection="0">
      <alignment horizontal="left" vertical="center" indent="1"/>
    </xf>
    <xf numFmtId="0" fontId="82" fillId="87" borderId="27" applyNumberFormat="0" applyAlignment="0" applyProtection="0"/>
    <xf numFmtId="0" fontId="57" fillId="86" borderId="27" applyNumberFormat="0" applyFont="0" applyAlignment="0" applyProtection="0"/>
    <xf numFmtId="0" fontId="57" fillId="86" borderId="27" applyNumberFormat="0" applyFont="0" applyAlignment="0" applyProtection="0"/>
    <xf numFmtId="0" fontId="82" fillId="87" borderId="27" applyNumberFormat="0" applyAlignment="0" applyProtection="0"/>
    <xf numFmtId="0" fontId="60" fillId="89" borderId="0" applyNumberFormat="0" applyBorder="0" applyAlignment="0" applyProtection="0"/>
    <xf numFmtId="0" fontId="60" fillId="72" borderId="0" applyNumberFormat="0" applyBorder="0" applyAlignment="0" applyProtection="0"/>
    <xf numFmtId="0" fontId="60" fillId="83" borderId="0" applyNumberFormat="0" applyBorder="0" applyAlignment="0" applyProtection="0"/>
    <xf numFmtId="0" fontId="60" fillId="81" borderId="0" applyNumberFormat="0" applyBorder="0" applyAlignment="0" applyProtection="0"/>
    <xf numFmtId="0" fontId="60" fillId="77" borderId="0" applyNumberFormat="0" applyBorder="0" applyAlignment="0" applyProtection="0"/>
    <xf numFmtId="0" fontId="60" fillId="73" borderId="0" applyNumberFormat="0" applyBorder="0" applyAlignment="0" applyProtection="0"/>
    <xf numFmtId="0" fontId="133" fillId="66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</cellStyleXfs>
  <cellXfs count="224">
    <xf numFmtId="0" fontId="0" fillId="0" borderId="0" xfId="0"/>
    <xf numFmtId="0" fontId="3" fillId="0" borderId="0" xfId="3" applyFont="1" applyFill="1" applyBorder="1"/>
    <xf numFmtId="0" fontId="4" fillId="0" borderId="0" xfId="3" applyFont="1" applyFill="1" applyBorder="1"/>
    <xf numFmtId="0" fontId="3" fillId="0" borderId="0" xfId="3" applyFont="1" applyFill="1"/>
    <xf numFmtId="0" fontId="2" fillId="0" borderId="0" xfId="3" applyFont="1" applyFill="1" applyAlignment="1">
      <alignment horizontal="center"/>
    </xf>
    <xf numFmtId="0" fontId="3" fillId="0" borderId="0" xfId="3" applyFont="1" applyFill="1" applyBorder="1" applyAlignment="1">
      <alignment horizontal="center" wrapText="1"/>
    </xf>
    <xf numFmtId="0" fontId="4" fillId="0" borderId="0" xfId="3" applyFont="1" applyFill="1" applyBorder="1" applyAlignment="1">
      <alignment horizontal="center" wrapText="1"/>
    </xf>
    <xf numFmtId="0" fontId="5" fillId="0" borderId="0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8" fillId="0" borderId="0" xfId="3" applyFont="1" applyFill="1" applyAlignment="1">
      <alignment horizontal="center" wrapText="1"/>
    </xf>
    <xf numFmtId="0" fontId="3" fillId="0" borderId="0" xfId="3" applyFont="1" applyFill="1" applyBorder="1" applyAlignment="1">
      <alignment horizontal="center"/>
    </xf>
    <xf numFmtId="0" fontId="4" fillId="0" borderId="0" xfId="3" applyFont="1" applyFill="1" applyAlignment="1">
      <alignment horizontal="center" wrapText="1"/>
    </xf>
    <xf numFmtId="0" fontId="3" fillId="0" borderId="1" xfId="3" applyFont="1" applyFill="1" applyBorder="1" applyAlignment="1">
      <alignment horizontal="center" wrapText="1"/>
    </xf>
    <xf numFmtId="167" fontId="3" fillId="0" borderId="0" xfId="6" applyNumberFormat="1" applyFont="1" applyFill="1" applyBorder="1"/>
    <xf numFmtId="166" fontId="5" fillId="0" borderId="0" xfId="3" applyNumberFormat="1" applyFont="1" applyFill="1" applyAlignment="1">
      <alignment horizontal="left"/>
    </xf>
    <xf numFmtId="41" fontId="9" fillId="0" borderId="0" xfId="6" applyNumberFormat="1" applyFont="1" applyFill="1" applyAlignment="1">
      <alignment horizontal="left" indent="1"/>
    </xf>
    <xf numFmtId="10" fontId="3" fillId="0" borderId="0" xfId="5" applyNumberFormat="1" applyFont="1" applyFill="1" applyBorder="1" applyAlignment="1">
      <alignment horizontal="center"/>
    </xf>
    <xf numFmtId="164" fontId="3" fillId="0" borderId="0" xfId="8" applyNumberFormat="1" applyFont="1" applyFill="1" applyBorder="1"/>
    <xf numFmtId="164" fontId="3" fillId="0" borderId="0" xfId="8" applyNumberFormat="1" applyFont="1" applyFill="1"/>
    <xf numFmtId="167" fontId="5" fillId="0" borderId="3" xfId="3" applyNumberFormat="1" applyFont="1" applyFill="1" applyBorder="1"/>
    <xf numFmtId="167" fontId="3" fillId="0" borderId="0" xfId="3" applyNumberFormat="1" applyFont="1" applyFill="1" applyBorder="1"/>
    <xf numFmtId="164" fontId="4" fillId="0" borderId="0" xfId="8" applyNumberFormat="1" applyFont="1" applyFill="1" applyBorder="1"/>
    <xf numFmtId="43" fontId="3" fillId="0" borderId="0" xfId="3" applyNumberFormat="1" applyFont="1" applyFill="1" applyBorder="1"/>
    <xf numFmtId="0" fontId="13" fillId="0" borderId="0" xfId="3" applyFont="1" applyFill="1" applyBorder="1"/>
    <xf numFmtId="0" fontId="14" fillId="0" borderId="0" xfId="3" applyFont="1" applyFill="1" applyBorder="1"/>
    <xf numFmtId="164" fontId="3" fillId="0" borderId="16" xfId="8" applyNumberFormat="1" applyFont="1" applyFill="1" applyBorder="1"/>
    <xf numFmtId="0" fontId="6" fillId="0" borderId="0" xfId="140" applyFont="1" applyFill="1"/>
    <xf numFmtId="0" fontId="57" fillId="67" borderId="27" xfId="141" quotePrefix="1" applyNumberFormat="1" applyFill="1">
      <alignment horizontal="left" vertical="center" indent="1"/>
    </xf>
    <xf numFmtId="0" fontId="57" fillId="67" borderId="27" xfId="142" quotePrefix="1" applyNumberFormat="1" applyFill="1">
      <alignment horizontal="left" vertical="center" indent="1"/>
    </xf>
    <xf numFmtId="0" fontId="57" fillId="67" borderId="27" xfId="142" quotePrefix="1" applyNumberFormat="1" applyFill="1" applyAlignment="1">
      <alignment horizontal="center" vertical="center"/>
    </xf>
    <xf numFmtId="0" fontId="58" fillId="67" borderId="27" xfId="142" quotePrefix="1" applyNumberFormat="1" applyFont="1" applyFill="1" applyAlignment="1">
      <alignment horizontal="center" vertical="center"/>
    </xf>
    <xf numFmtId="0" fontId="57" fillId="68" borderId="27" xfId="143" quotePrefix="1" applyAlignment="1">
      <alignment horizontal="left" vertical="center" indent="5"/>
    </xf>
    <xf numFmtId="169" fontId="57" fillId="0" borderId="27" xfId="144" applyNumberFormat="1">
      <alignment horizontal="right" vertical="center"/>
    </xf>
    <xf numFmtId="0" fontId="57" fillId="0" borderId="27" xfId="144" applyNumberFormat="1">
      <alignment horizontal="right" vertical="center"/>
    </xf>
    <xf numFmtId="0" fontId="55" fillId="0" borderId="0" xfId="0" applyFont="1"/>
    <xf numFmtId="0" fontId="57" fillId="9" borderId="27" xfId="145" quotePrefix="1" applyAlignment="1">
      <alignment horizontal="left" vertical="center" indent="4"/>
    </xf>
    <xf numFmtId="0" fontId="57" fillId="69" borderId="27" xfId="146" quotePrefix="1" applyAlignment="1">
      <alignment horizontal="left" vertical="center" indent="3"/>
    </xf>
    <xf numFmtId="0" fontId="57" fillId="21" borderId="27" xfId="147" quotePrefix="1" applyAlignment="1">
      <alignment horizontal="left" vertical="center" indent="2"/>
    </xf>
    <xf numFmtId="0" fontId="59" fillId="0" borderId="0" xfId="0" applyFont="1"/>
    <xf numFmtId="164" fontId="0" fillId="0" borderId="0" xfId="1" applyNumberFormat="1" applyFont="1"/>
    <xf numFmtId="164" fontId="0" fillId="0" borderId="0" xfId="0" applyNumberFormat="1"/>
    <xf numFmtId="171" fontId="0" fillId="0" borderId="0" xfId="0" applyNumberFormat="1"/>
    <xf numFmtId="0" fontId="57" fillId="0" borderId="0" xfId="140" applyFill="1"/>
    <xf numFmtId="169" fontId="57" fillId="0" borderId="0" xfId="140" applyNumberFormat="1" applyFill="1"/>
    <xf numFmtId="0" fontId="58" fillId="0" borderId="0" xfId="140" applyFont="1" applyFill="1"/>
    <xf numFmtId="0" fontId="85" fillId="0" borderId="0" xfId="140" quotePrefix="1" applyFont="1" applyFill="1" applyAlignment="1"/>
    <xf numFmtId="0" fontId="57" fillId="0" borderId="37" xfId="140" applyFill="1" applyBorder="1"/>
    <xf numFmtId="0" fontId="57" fillId="0" borderId="37" xfId="140" applyFill="1" applyBorder="1" applyAlignment="1">
      <alignment vertical="center"/>
    </xf>
    <xf numFmtId="0" fontId="6" fillId="95" borderId="0" xfId="140" applyFont="1" applyFill="1"/>
    <xf numFmtId="169" fontId="57" fillId="0" borderId="27" xfId="144" applyNumberFormat="1">
      <alignment horizontal="right" vertical="center"/>
    </xf>
    <xf numFmtId="0" fontId="57" fillId="69" borderId="27" xfId="146" quotePrefix="1" applyAlignment="1">
      <alignment horizontal="left" vertical="center" indent="3"/>
    </xf>
    <xf numFmtId="0" fontId="57" fillId="21" borderId="27" xfId="147" quotePrefix="1" applyAlignment="1">
      <alignment horizontal="left" vertical="center" indent="2"/>
    </xf>
    <xf numFmtId="0" fontId="57" fillId="9" borderId="27" xfId="145" quotePrefix="1" applyAlignment="1">
      <alignment horizontal="left" vertical="center" indent="4"/>
    </xf>
    <xf numFmtId="0" fontId="57" fillId="68" borderId="27" xfId="143" quotePrefix="1" applyAlignment="1">
      <alignment horizontal="left" vertical="center" indent="5"/>
    </xf>
    <xf numFmtId="0" fontId="57" fillId="0" borderId="27" xfId="144" applyNumberFormat="1">
      <alignment horizontal="right" vertical="center"/>
    </xf>
    <xf numFmtId="0" fontId="57" fillId="15" borderId="27" xfId="141" quotePrefix="1" applyNumberFormat="1">
      <alignment horizontal="left" vertical="center" indent="1"/>
    </xf>
    <xf numFmtId="0" fontId="57" fillId="15" borderId="27" xfId="142" quotePrefix="1" applyNumberFormat="1">
      <alignment horizontal="left" vertical="center" indent="1"/>
    </xf>
    <xf numFmtId="0" fontId="130" fillId="0" borderId="0" xfId="0" applyFont="1"/>
    <xf numFmtId="167" fontId="0" fillId="0" borderId="0" xfId="7765" applyNumberFormat="1" applyFont="1"/>
    <xf numFmtId="44" fontId="0" fillId="0" borderId="0" xfId="0" applyNumberFormat="1"/>
    <xf numFmtId="0" fontId="6" fillId="0" borderId="0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center"/>
    </xf>
    <xf numFmtId="167" fontId="6" fillId="0" borderId="2" xfId="7765" applyNumberFormat="1" applyFont="1" applyFill="1" applyBorder="1" applyAlignment="1">
      <alignment horizontal="center" vertical="center" wrapText="1"/>
    </xf>
    <xf numFmtId="44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7" fontId="131" fillId="0" borderId="0" xfId="7765" applyNumberFormat="1" applyFont="1" applyBorder="1" applyAlignment="1"/>
    <xf numFmtId="44" fontId="131" fillId="0" borderId="0" xfId="0" applyNumberFormat="1" applyFont="1" applyBorder="1" applyAlignment="1"/>
    <xf numFmtId="167" fontId="131" fillId="0" borderId="0" xfId="7765" applyNumberFormat="1" applyFont="1" applyAlignment="1">
      <alignment horizontal="right"/>
    </xf>
    <xf numFmtId="44" fontId="131" fillId="0" borderId="0" xfId="0" applyNumberFormat="1" applyFont="1" applyAlignment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167" fontId="131" fillId="0" borderId="2" xfId="7765" applyNumberFormat="1" applyFont="1" applyBorder="1" applyAlignment="1">
      <alignment horizontal="right"/>
    </xf>
    <xf numFmtId="44" fontId="131" fillId="0" borderId="2" xfId="0" applyNumberFormat="1" applyFont="1" applyBorder="1" applyAlignment="1">
      <alignment horizontal="right"/>
    </xf>
    <xf numFmtId="44" fontId="0" fillId="124" borderId="0" xfId="0" applyNumberFormat="1" applyFill="1"/>
    <xf numFmtId="10" fontId="0" fillId="0" borderId="0" xfId="2" applyNumberFormat="1" applyFont="1"/>
    <xf numFmtId="0" fontId="0" fillId="0" borderId="0" xfId="0" applyFill="1" applyBorder="1"/>
    <xf numFmtId="0" fontId="55" fillId="0" borderId="0" xfId="0" quotePrefix="1" applyFont="1" applyAlignment="1">
      <alignment horizontal="center"/>
    </xf>
    <xf numFmtId="167" fontId="0" fillId="0" borderId="0" xfId="0" applyNumberFormat="1"/>
    <xf numFmtId="6" fontId="55" fillId="0" borderId="0" xfId="0" applyNumberFormat="1" applyFont="1" applyAlignment="1">
      <alignment horizontal="center"/>
    </xf>
    <xf numFmtId="44" fontId="0" fillId="0" borderId="0" xfId="1" applyFont="1"/>
    <xf numFmtId="167" fontId="0" fillId="0" borderId="2" xfId="0" applyNumberFormat="1" applyBorder="1"/>
    <xf numFmtId="44" fontId="0" fillId="0" borderId="2" xfId="1" applyFont="1" applyBorder="1"/>
    <xf numFmtId="0" fontId="132" fillId="0" borderId="0" xfId="0" applyFont="1" applyFill="1" applyBorder="1" applyAlignment="1">
      <alignment horizontal="center"/>
    </xf>
    <xf numFmtId="0" fontId="132" fillId="0" borderId="0" xfId="0" applyFont="1" applyFill="1" applyBorder="1"/>
    <xf numFmtId="0" fontId="0" fillId="0" borderId="0" xfId="0" quotePrefix="1"/>
    <xf numFmtId="43" fontId="0" fillId="0" borderId="0" xfId="0" applyNumberFormat="1"/>
    <xf numFmtId="169" fontId="57" fillId="0" borderId="27" xfId="144" applyNumberFormat="1">
      <alignment horizontal="right" vertical="center"/>
    </xf>
    <xf numFmtId="169" fontId="57" fillId="0" borderId="27" xfId="144" applyNumberFormat="1">
      <alignment horizontal="right" vertical="center"/>
    </xf>
    <xf numFmtId="165" fontId="5" fillId="0" borderId="0" xfId="5" applyNumberFormat="1" applyFont="1" applyFill="1" applyBorder="1" applyAlignment="1">
      <alignment horizontal="center"/>
    </xf>
    <xf numFmtId="0" fontId="5" fillId="0" borderId="1" xfId="3" applyFont="1" applyFill="1" applyBorder="1" applyAlignment="1">
      <alignment horizontal="center" wrapText="1"/>
    </xf>
    <xf numFmtId="165" fontId="5" fillId="0" borderId="3" xfId="5" applyNumberFormat="1" applyFont="1" applyFill="1" applyBorder="1" applyAlignment="1">
      <alignment horizontal="center"/>
    </xf>
    <xf numFmtId="0" fontId="5" fillId="0" borderId="3" xfId="3" applyFont="1" applyFill="1" applyBorder="1"/>
    <xf numFmtId="10" fontId="5" fillId="0" borderId="3" xfId="5" applyNumberFormat="1" applyFont="1" applyFill="1" applyBorder="1" applyAlignment="1">
      <alignment horizontal="center"/>
    </xf>
    <xf numFmtId="164" fontId="5" fillId="0" borderId="3" xfId="8" applyNumberFormat="1" applyFont="1" applyFill="1" applyBorder="1"/>
    <xf numFmtId="164" fontId="5" fillId="0" borderId="3" xfId="8" applyNumberFormat="1" applyFont="1" applyFill="1" applyBorder="1" applyAlignment="1">
      <alignment horizontal="center"/>
    </xf>
    <xf numFmtId="165" fontId="3" fillId="0" borderId="0" xfId="5" applyNumberFormat="1" applyFont="1" applyFill="1" applyBorder="1" applyAlignment="1">
      <alignment horizontal="center"/>
    </xf>
    <xf numFmtId="41" fontId="2" fillId="0" borderId="0" xfId="3" applyNumberFormat="1" applyFont="1" applyFill="1"/>
    <xf numFmtId="167" fontId="4" fillId="0" borderId="0" xfId="6" applyNumberFormat="1" applyFont="1" applyFill="1" applyBorder="1"/>
    <xf numFmtId="164" fontId="12" fillId="0" borderId="0" xfId="4" applyNumberFormat="1" applyFont="1" applyFill="1"/>
    <xf numFmtId="164" fontId="3" fillId="0" borderId="0" xfId="8" applyNumberFormat="1" applyFont="1" applyFill="1" applyBorder="1" applyAlignment="1">
      <alignment horizontal="center"/>
    </xf>
    <xf numFmtId="167" fontId="5" fillId="0" borderId="0" xfId="3" applyNumberFormat="1" applyFont="1" applyFill="1" applyBorder="1"/>
    <xf numFmtId="0" fontId="3" fillId="0" borderId="0" xfId="3" applyFont="1" applyFill="1" applyBorder="1" applyAlignment="1">
      <alignment wrapText="1"/>
    </xf>
    <xf numFmtId="0" fontId="5" fillId="0" borderId="0" xfId="3" applyFont="1" applyFill="1" applyBorder="1" applyAlignment="1">
      <alignment wrapText="1"/>
    </xf>
    <xf numFmtId="167" fontId="5" fillId="0" borderId="0" xfId="6" applyNumberFormat="1" applyFont="1" applyFill="1" applyBorder="1"/>
    <xf numFmtId="167" fontId="89" fillId="0" borderId="3" xfId="6" applyNumberFormat="1" applyFont="1" applyFill="1" applyBorder="1"/>
    <xf numFmtId="167" fontId="89" fillId="0" borderId="3" xfId="3" applyNumberFormat="1" applyFont="1" applyFill="1" applyBorder="1"/>
    <xf numFmtId="165" fontId="89" fillId="0" borderId="3" xfId="2" applyNumberFormat="1" applyFont="1" applyFill="1" applyBorder="1"/>
    <xf numFmtId="10" fontId="89" fillId="0" borderId="3" xfId="5" applyNumberFormat="1" applyFont="1" applyFill="1" applyBorder="1" applyAlignment="1">
      <alignment horizontal="center"/>
    </xf>
    <xf numFmtId="164" fontId="6" fillId="0" borderId="3" xfId="8" applyNumberFormat="1" applyFont="1" applyFill="1" applyBorder="1"/>
    <xf numFmtId="164" fontId="88" fillId="0" borderId="3" xfId="8" applyNumberFormat="1" applyFont="1" applyFill="1" applyBorder="1"/>
    <xf numFmtId="164" fontId="6" fillId="0" borderId="3" xfId="8" applyNumberFormat="1" applyFont="1" applyFill="1" applyBorder="1" applyAlignment="1">
      <alignment horizontal="center"/>
    </xf>
    <xf numFmtId="10" fontId="4" fillId="0" borderId="0" xfId="2" applyNumberFormat="1" applyFont="1" applyFill="1" applyBorder="1" applyAlignment="1">
      <alignment horizontal="center"/>
    </xf>
    <xf numFmtId="0" fontId="134" fillId="0" borderId="0" xfId="7801" applyFont="1" applyAlignment="1">
      <alignment horizontal="center"/>
    </xf>
    <xf numFmtId="3" fontId="139" fillId="0" borderId="0" xfId="7801" quotePrefix="1" applyNumberFormat="1" applyFont="1" applyAlignment="1">
      <alignment horizontal="center" wrapText="1"/>
    </xf>
    <xf numFmtId="3" fontId="139" fillId="0" borderId="0" xfId="7801" applyNumberFormat="1" applyFont="1" applyAlignment="1">
      <alignment horizontal="center" wrapText="1"/>
    </xf>
    <xf numFmtId="3" fontId="139" fillId="0" borderId="0" xfId="7801" applyNumberFormat="1" applyFont="1" applyAlignment="1">
      <alignment horizontal="center"/>
    </xf>
    <xf numFmtId="3" fontId="139" fillId="0" borderId="0" xfId="7801" applyNumberFormat="1" applyFont="1" applyFill="1" applyAlignment="1">
      <alignment horizontal="center"/>
    </xf>
    <xf numFmtId="0" fontId="2" fillId="0" borderId="0" xfId="7801"/>
    <xf numFmtId="3" fontId="134" fillId="0" borderId="0" xfId="7800" applyNumberFormat="1" applyFont="1" applyFill="1" applyAlignment="1">
      <alignment horizontal="center"/>
    </xf>
    <xf numFmtId="3" fontId="134" fillId="0" borderId="0" xfId="7800" applyNumberFormat="1" applyFont="1" applyAlignment="1">
      <alignment horizontal="center"/>
    </xf>
    <xf numFmtId="3" fontId="134" fillId="0" borderId="0" xfId="7800" applyNumberFormat="1" applyFont="1" applyFill="1" applyBorder="1" applyAlignment="1">
      <alignment horizontal="center"/>
    </xf>
    <xf numFmtId="3" fontId="134" fillId="0" borderId="0" xfId="7801" applyNumberFormat="1" applyFont="1"/>
    <xf numFmtId="3" fontId="2" fillId="0" borderId="0" xfId="7801" applyNumberFormat="1"/>
    <xf numFmtId="0" fontId="134" fillId="0" borderId="57" xfId="7801" applyFont="1" applyBorder="1" applyAlignment="1">
      <alignment horizontal="center"/>
    </xf>
    <xf numFmtId="3" fontId="134" fillId="0" borderId="57" xfId="7800" applyNumberFormat="1" applyFont="1" applyFill="1" applyBorder="1" applyAlignment="1">
      <alignment horizontal="center"/>
    </xf>
    <xf numFmtId="3" fontId="134" fillId="0" borderId="57" xfId="7800" applyNumberFormat="1" applyFont="1" applyBorder="1" applyAlignment="1">
      <alignment horizontal="center"/>
    </xf>
    <xf numFmtId="3" fontId="134" fillId="0" borderId="57" xfId="7801" applyNumberFormat="1" applyFont="1" applyBorder="1"/>
    <xf numFmtId="0" fontId="2" fillId="0" borderId="57" xfId="7801" applyBorder="1"/>
    <xf numFmtId="3" fontId="2" fillId="0" borderId="57" xfId="7801" applyNumberFormat="1" applyBorder="1"/>
    <xf numFmtId="3" fontId="134" fillId="0" borderId="0" xfId="7801" applyNumberFormat="1" applyFont="1" applyFill="1" applyAlignment="1">
      <alignment horizontal="center"/>
    </xf>
    <xf numFmtId="3" fontId="134" fillId="0" borderId="0" xfId="7801" applyNumberFormat="1" applyFont="1" applyAlignment="1">
      <alignment horizontal="center"/>
    </xf>
    <xf numFmtId="0" fontId="134" fillId="0" borderId="0" xfId="7801" applyFont="1"/>
    <xf numFmtId="0" fontId="134" fillId="0" borderId="0" xfId="7801" applyFont="1" applyFill="1"/>
    <xf numFmtId="169" fontId="57" fillId="0" borderId="27" xfId="144" applyNumberFormat="1">
      <alignment horizontal="right" vertical="center"/>
    </xf>
    <xf numFmtId="0" fontId="57" fillId="0" borderId="27" xfId="144" applyNumberFormat="1">
      <alignment horizontal="right" vertical="center"/>
    </xf>
    <xf numFmtId="169" fontId="57" fillId="0" borderId="27" xfId="144" applyNumberFormat="1">
      <alignment horizontal="right" vertical="center"/>
    </xf>
    <xf numFmtId="0" fontId="57" fillId="0" borderId="27" xfId="144" applyNumberFormat="1">
      <alignment horizontal="right" vertical="center"/>
    </xf>
    <xf numFmtId="0" fontId="139" fillId="0" borderId="0" xfId="7801" applyFont="1" applyAlignment="1">
      <alignment horizontal="center"/>
    </xf>
    <xf numFmtId="0" fontId="6" fillId="0" borderId="0" xfId="7801" applyFont="1"/>
    <xf numFmtId="0" fontId="140" fillId="0" borderId="0" xfId="3" applyFont="1" applyFill="1" applyBorder="1" applyAlignment="1">
      <alignment horizontal="center"/>
    </xf>
    <xf numFmtId="0" fontId="141" fillId="0" borderId="0" xfId="3" applyFont="1" applyFill="1" applyBorder="1"/>
    <xf numFmtId="37" fontId="3" fillId="0" borderId="0" xfId="7" applyNumberFormat="1" applyFont="1" applyFill="1" applyProtection="1"/>
    <xf numFmtId="167" fontId="3" fillId="0" borderId="0" xfId="6" applyNumberFormat="1" applyFont="1" applyFill="1"/>
    <xf numFmtId="167" fontId="2" fillId="0" borderId="0" xfId="6" applyNumberFormat="1" applyFont="1" applyFill="1" applyBorder="1"/>
    <xf numFmtId="10" fontId="3" fillId="0" borderId="0" xfId="6" applyNumberFormat="1" applyFont="1" applyFill="1" applyAlignment="1">
      <alignment horizontal="center"/>
    </xf>
    <xf numFmtId="164" fontId="6" fillId="0" borderId="0" xfId="8" applyNumberFormat="1" applyFont="1" applyFill="1" applyBorder="1"/>
    <xf numFmtId="164" fontId="3" fillId="0" borderId="0" xfId="8" applyNumberFormat="1" applyFont="1" applyFill="1" applyAlignment="1"/>
    <xf numFmtId="10" fontId="3" fillId="0" borderId="0" xfId="9" applyNumberFormat="1" applyFont="1" applyFill="1" applyAlignment="1">
      <alignment horizontal="center"/>
    </xf>
    <xf numFmtId="164" fontId="2" fillId="0" borderId="0" xfId="8" applyNumberFormat="1" applyFont="1" applyFill="1"/>
    <xf numFmtId="37" fontId="3" fillId="0" borderId="0" xfId="7" applyNumberFormat="1" applyFont="1" applyFill="1" applyBorder="1" applyProtection="1"/>
    <xf numFmtId="164" fontId="3" fillId="0" borderId="0" xfId="8" applyNumberFormat="1" applyFont="1" applyFill="1" applyBorder="1" applyAlignment="1"/>
    <xf numFmtId="10" fontId="3" fillId="0" borderId="0" xfId="9" applyNumberFormat="1" applyFont="1" applyFill="1" applyBorder="1" applyAlignment="1">
      <alignment horizontal="center"/>
    </xf>
    <xf numFmtId="164" fontId="2" fillId="0" borderId="0" xfId="8" applyNumberFormat="1" applyFont="1" applyFill="1" applyBorder="1"/>
    <xf numFmtId="164" fontId="3" fillId="0" borderId="17" xfId="8" applyNumberFormat="1" applyFont="1" applyFill="1" applyBorder="1"/>
    <xf numFmtId="164" fontId="5" fillId="0" borderId="0" xfId="8" applyNumberFormat="1" applyFont="1" applyFill="1" applyBorder="1"/>
    <xf numFmtId="0" fontId="4" fillId="0" borderId="0" xfId="3" applyFont="1" applyFill="1"/>
    <xf numFmtId="0" fontId="5" fillId="0" borderId="0" xfId="3" applyFont="1" applyFill="1"/>
    <xf numFmtId="0" fontId="2" fillId="0" borderId="0" xfId="3" applyFont="1" applyFill="1" applyBorder="1" applyAlignment="1">
      <alignment horizontal="center"/>
    </xf>
    <xf numFmtId="164" fontId="3" fillId="0" borderId="0" xfId="3" applyNumberFormat="1" applyFont="1" applyFill="1"/>
    <xf numFmtId="0" fontId="4" fillId="0" borderId="0" xfId="3" applyFont="1" applyFill="1" applyBorder="1" applyAlignment="1">
      <alignment horizontal="center"/>
    </xf>
    <xf numFmtId="0" fontId="5" fillId="0" borderId="0" xfId="3" applyFont="1" applyFill="1" applyBorder="1"/>
    <xf numFmtId="0" fontId="6" fillId="0" borderId="0" xfId="3" applyFont="1" applyFill="1" applyBorder="1" applyAlignment="1">
      <alignment horizontal="center" wrapText="1"/>
    </xf>
    <xf numFmtId="0" fontId="5" fillId="0" borderId="0" xfId="4" applyFont="1" applyFill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5" fillId="0" borderId="0" xfId="3" applyFont="1" applyFill="1" applyAlignment="1">
      <alignment horizontal="center" wrapText="1"/>
    </xf>
    <xf numFmtId="0" fontId="3" fillId="0" borderId="0" xfId="4" applyFont="1" applyFill="1" applyAlignment="1">
      <alignment horizontal="center"/>
    </xf>
    <xf numFmtId="14" fontId="8" fillId="0" borderId="0" xfId="3" applyNumberFormat="1" applyFont="1" applyFill="1" applyBorder="1" applyAlignment="1">
      <alignment horizontal="center"/>
    </xf>
    <xf numFmtId="0" fontId="3" fillId="0" borderId="0" xfId="3" applyFont="1" applyFill="1" applyAlignment="1">
      <alignment horizontal="center" wrapText="1"/>
    </xf>
    <xf numFmtId="165" fontId="5" fillId="0" borderId="1" xfId="5" applyNumberFormat="1" applyFont="1" applyFill="1" applyBorder="1" applyAlignment="1">
      <alignment horizontal="center" wrapText="1"/>
    </xf>
    <xf numFmtId="0" fontId="3" fillId="0" borderId="1" xfId="3" applyFont="1" applyFill="1" applyBorder="1" applyAlignment="1">
      <alignment wrapText="1"/>
    </xf>
    <xf numFmtId="0" fontId="8" fillId="0" borderId="1" xfId="3" applyFont="1" applyFill="1" applyBorder="1" applyAlignment="1">
      <alignment horizontal="center" wrapText="1"/>
    </xf>
    <xf numFmtId="0" fontId="3" fillId="0" borderId="0" xfId="3" applyFont="1" applyFill="1" applyAlignment="1">
      <alignment wrapText="1"/>
    </xf>
    <xf numFmtId="41" fontId="9" fillId="0" borderId="0" xfId="6" applyNumberFormat="1" applyFont="1" applyFill="1" applyBorder="1" applyAlignment="1">
      <alignment horizontal="left" indent="1"/>
    </xf>
    <xf numFmtId="37" fontId="3" fillId="0" borderId="0" xfId="3" applyNumberFormat="1" applyFont="1" applyFill="1" applyBorder="1"/>
    <xf numFmtId="165" fontId="3" fillId="0" borderId="0" xfId="3" applyNumberFormat="1" applyFont="1" applyFill="1" applyBorder="1" applyAlignment="1">
      <alignment horizontal="center"/>
    </xf>
    <xf numFmtId="10" fontId="3" fillId="0" borderId="0" xfId="9" applyNumberFormat="1" applyFont="1" applyFill="1" applyBorder="1"/>
    <xf numFmtId="165" fontId="3" fillId="0" borderId="0" xfId="5" applyNumberFormat="1" applyFont="1" applyFill="1" applyBorder="1"/>
    <xf numFmtId="0" fontId="87" fillId="0" borderId="0" xfId="3" applyFont="1" applyFill="1" applyBorder="1"/>
    <xf numFmtId="0" fontId="86" fillId="0" borderId="0" xfId="3" applyFont="1" applyFill="1" applyBorder="1"/>
    <xf numFmtId="0" fontId="13" fillId="0" borderId="0" xfId="3" applyFont="1" applyFill="1" applyBorder="1" applyAlignment="1">
      <alignment horizontal="center"/>
    </xf>
    <xf numFmtId="0" fontId="13" fillId="0" borderId="0" xfId="3" applyFont="1" applyFill="1"/>
    <xf numFmtId="0" fontId="86" fillId="0" borderId="0" xfId="3" applyFont="1" applyFill="1" applyBorder="1" applyAlignment="1">
      <alignment horizontal="center"/>
    </xf>
    <xf numFmtId="0" fontId="86" fillId="0" borderId="0" xfId="64" applyFont="1" applyFill="1" applyBorder="1"/>
    <xf numFmtId="165" fontId="86" fillId="0" borderId="0" xfId="5" applyNumberFormat="1" applyFont="1" applyFill="1" applyBorder="1" applyAlignment="1">
      <alignment horizontal="left"/>
    </xf>
    <xf numFmtId="0" fontId="140" fillId="0" borderId="0" xfId="3" applyFont="1" applyFill="1" applyAlignment="1">
      <alignment horizontal="center"/>
    </xf>
    <xf numFmtId="0" fontId="141" fillId="0" borderId="0" xfId="3" applyFont="1" applyFill="1"/>
    <xf numFmtId="0" fontId="142" fillId="0" borderId="0" xfId="3" applyFont="1" applyFill="1"/>
    <xf numFmtId="0" fontId="3" fillId="0" borderId="54" xfId="3" applyFont="1" applyFill="1" applyBorder="1" applyAlignment="1">
      <alignment horizontal="center" wrapText="1"/>
    </xf>
    <xf numFmtId="0" fontId="5" fillId="0" borderId="55" xfId="3" applyFont="1" applyFill="1" applyBorder="1" applyAlignment="1">
      <alignment horizontal="center"/>
    </xf>
    <xf numFmtId="0" fontId="5" fillId="0" borderId="55" xfId="3" applyFont="1" applyFill="1" applyBorder="1" applyAlignment="1">
      <alignment horizontal="center" wrapText="1"/>
    </xf>
    <xf numFmtId="0" fontId="3" fillId="0" borderId="55" xfId="3" applyFont="1" applyFill="1" applyBorder="1" applyAlignment="1">
      <alignment horizontal="center" wrapText="1"/>
    </xf>
    <xf numFmtId="0" fontId="8" fillId="0" borderId="56" xfId="3" applyFont="1" applyFill="1" applyBorder="1" applyAlignment="1">
      <alignment horizontal="center" wrapText="1"/>
    </xf>
    <xf numFmtId="164" fontId="3" fillId="0" borderId="56" xfId="8" applyNumberFormat="1" applyFont="1" applyFill="1" applyBorder="1"/>
    <xf numFmtId="49" fontId="135" fillId="0" borderId="0" xfId="2647" applyNumberFormat="1" applyFont="1" applyAlignment="1">
      <alignment horizontal="left" wrapText="1"/>
    </xf>
    <xf numFmtId="49" fontId="135" fillId="0" borderId="0" xfId="2647" applyNumberFormat="1" applyFont="1" applyAlignment="1">
      <alignment horizontal="right" wrapText="1"/>
    </xf>
    <xf numFmtId="0" fontId="11" fillId="0" borderId="0" xfId="2647"/>
    <xf numFmtId="172" fontId="136" fillId="0" borderId="0" xfId="2647" applyNumberFormat="1" applyFont="1" applyAlignment="1">
      <alignment horizontal="left"/>
    </xf>
    <xf numFmtId="172" fontId="135" fillId="0" borderId="0" xfId="2647" applyNumberFormat="1" applyFont="1" applyAlignment="1">
      <alignment horizontal="right"/>
    </xf>
    <xf numFmtId="172" fontId="135" fillId="0" borderId="0" xfId="2647" applyNumberFormat="1" applyFont="1" applyAlignment="1">
      <alignment horizontal="left"/>
    </xf>
    <xf numFmtId="172" fontId="135" fillId="0" borderId="0" xfId="2647" applyNumberFormat="1" applyFont="1" applyFill="1" applyAlignment="1">
      <alignment horizontal="left"/>
    </xf>
    <xf numFmtId="172" fontId="136" fillId="121" borderId="0" xfId="2647" applyNumberFormat="1" applyFont="1" applyFill="1" applyAlignment="1">
      <alignment horizontal="left"/>
    </xf>
    <xf numFmtId="172" fontId="135" fillId="121" borderId="0" xfId="2647" applyNumberFormat="1" applyFont="1" applyFill="1" applyAlignment="1">
      <alignment horizontal="right"/>
    </xf>
    <xf numFmtId="172" fontId="135" fillId="121" borderId="0" xfId="2647" applyNumberFormat="1" applyFont="1" applyFill="1" applyAlignment="1">
      <alignment horizontal="left"/>
    </xf>
    <xf numFmtId="172" fontId="136" fillId="121" borderId="0" xfId="2647" applyNumberFormat="1" applyFont="1" applyFill="1" applyAlignment="1">
      <alignment horizontal="right"/>
    </xf>
    <xf numFmtId="172" fontId="137" fillId="0" borderId="0" xfId="2647" applyNumberFormat="1" applyFont="1" applyAlignment="1">
      <alignment horizontal="left"/>
    </xf>
    <xf numFmtId="172" fontId="137" fillId="0" borderId="0" xfId="2647" applyNumberFormat="1" applyFont="1" applyAlignment="1">
      <alignment horizontal="right"/>
    </xf>
    <xf numFmtId="172" fontId="138" fillId="0" borderId="0" xfId="2647" applyNumberFormat="1" applyFont="1" applyAlignment="1">
      <alignment horizontal="left"/>
    </xf>
    <xf numFmtId="172" fontId="138" fillId="0" borderId="0" xfId="2647" applyNumberFormat="1" applyFont="1" applyAlignment="1">
      <alignment horizontal="right"/>
    </xf>
    <xf numFmtId="172" fontId="138" fillId="125" borderId="0" xfId="2647" applyNumberFormat="1" applyFont="1" applyFill="1" applyAlignment="1">
      <alignment horizontal="right"/>
    </xf>
    <xf numFmtId="42" fontId="8" fillId="0" borderId="55" xfId="3" applyNumberFormat="1" applyFont="1" applyFill="1" applyBorder="1"/>
    <xf numFmtId="42" fontId="8" fillId="0" borderId="56" xfId="3" applyNumberFormat="1" applyFont="1" applyFill="1" applyBorder="1"/>
    <xf numFmtId="42" fontId="8" fillId="0" borderId="55" xfId="8" applyNumberFormat="1" applyFont="1" applyFill="1" applyBorder="1"/>
    <xf numFmtId="167" fontId="0" fillId="126" borderId="0" xfId="0" applyNumberFormat="1" applyFill="1"/>
    <xf numFmtId="44" fontId="0" fillId="126" borderId="2" xfId="1" applyFont="1" applyFill="1" applyBorder="1"/>
    <xf numFmtId="167" fontId="0" fillId="126" borderId="0" xfId="7765" applyNumberFormat="1" applyFont="1" applyFill="1"/>
    <xf numFmtId="0" fontId="58" fillId="126" borderId="27" xfId="145" quotePrefix="1" applyFont="1" applyFill="1" applyAlignment="1">
      <alignment horizontal="left" vertical="center" indent="4"/>
    </xf>
    <xf numFmtId="169" fontId="58" fillId="126" borderId="27" xfId="144" applyNumberFormat="1" applyFont="1" applyFill="1">
      <alignment horizontal="right" vertical="center"/>
    </xf>
    <xf numFmtId="172" fontId="135" fillId="126" borderId="0" xfId="2647" applyNumberFormat="1" applyFont="1" applyFill="1" applyAlignment="1">
      <alignment horizontal="right"/>
    </xf>
    <xf numFmtId="0" fontId="140" fillId="0" borderId="0" xfId="3" applyFont="1" applyFill="1" applyAlignment="1">
      <alignment horizontal="center"/>
    </xf>
    <xf numFmtId="167" fontId="6" fillId="0" borderId="0" xfId="7765" applyNumberFormat="1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horizontal="center"/>
    </xf>
    <xf numFmtId="0" fontId="8" fillId="0" borderId="0" xfId="3" applyFont="1" applyFill="1"/>
    <xf numFmtId="0" fontId="8" fillId="0" borderId="0" xfId="3" applyFont="1" applyFill="1" applyBorder="1"/>
  </cellXfs>
  <cellStyles count="7823">
    <cellStyle name=" 1" xfId="336"/>
    <cellStyle name=" 1 2" xfId="337"/>
    <cellStyle name="_April 2012 - Infrastructure" xfId="338"/>
    <cellStyle name="_ColumnTitles" xfId="339"/>
    <cellStyle name="_DateRange" xfId="340"/>
    <cellStyle name="_Goat_Mt_GE-67_Rev-01" xfId="341"/>
    <cellStyle name="_Goat_Mt_GE-67_Rev-01 2" xfId="342"/>
    <cellStyle name="_Goat_Mt_GE-67_Rev-01 3" xfId="343"/>
    <cellStyle name="_Goat_Mt_Siemens-65_Rev-01" xfId="344"/>
    <cellStyle name="_Goat_Mt_Siemens-65_Rev-01 2" xfId="345"/>
    <cellStyle name="_Goat_Mt_Siemens-65_Rev-01 3" xfId="346"/>
    <cellStyle name="_Hidden" xfId="347"/>
    <cellStyle name="_LIPA_Offshore_06-23-05_Rev-14D" xfId="348"/>
    <cellStyle name="_LIPA_Offshore_06-23-05_Rev-14D 2" xfId="349"/>
    <cellStyle name="_LIPA_Offshore_06-23-05_Rev-14D 3" xfId="350"/>
    <cellStyle name="_LIPA_Offshore_06-23-05_Rev-14D_1st Quarter 2012 Review" xfId="351"/>
    <cellStyle name="_LIPA_Offshore_06-23-05_Rev-14D_1st Quarter 2012 Review 2" xfId="352"/>
    <cellStyle name="_LIPA_Offshore_06-23-05_Rev-14D_1st Quarter 2012 Review_DSAT Topic" xfId="353"/>
    <cellStyle name="_LIPA_Offshore_06-23-05_Rev-14D_2011 CS monthly indicators" xfId="354"/>
    <cellStyle name="_LIPA_Offshore_06-23-05_Rev-14D_2012 CS monthly indicators" xfId="355"/>
    <cellStyle name="_LIPA_Offshore_06-23-05_Rev-14D_AMI" xfId="356"/>
    <cellStyle name="_LIPA_Offshore_06-23-05_Rev-14D_AMI Operations 2" xfId="357"/>
    <cellStyle name="_LIPA_Offshore_06-23-05_Rev-14D_AMI Operations 3" xfId="358"/>
    <cellStyle name="_LIPA_Offshore_06-23-05_Rev-14D_BASE O&amp;M" xfId="359"/>
    <cellStyle name="_LIPA_Offshore_06-23-05_Rev-14D_DSAT Topic" xfId="360"/>
    <cellStyle name="_LIPA_Offshore_06-23-05_Rev-14D_ESF MOPR" xfId="361"/>
    <cellStyle name="_LIPA_Offshore_06-23-05_Rev-14D_ESF MOPR 2" xfId="362"/>
    <cellStyle name="_LIPA_Offshore_06-23-05_Rev-14D_ESF MOPR_1" xfId="363"/>
    <cellStyle name="_LIPA_Offshore_06-23-05_Rev-14D_ESF MOPR_1 2" xfId="364"/>
    <cellStyle name="_LIPA_Offshore_06-23-05_Rev-14D_ESF MOPR_1_AMI Operations 2" xfId="365"/>
    <cellStyle name="_LIPA_Offshore_06-23-05_Rev-14D_ESF MOPR_1_AMI Operations 3" xfId="366"/>
    <cellStyle name="_LIPA_Offshore_06-23-05_Rev-14D_ESF MOPR_1_ESF MOPR" xfId="367"/>
    <cellStyle name="_LIPA_Offshore_06-23-05_Rev-14D_ESF MOPR_2" xfId="368"/>
    <cellStyle name="_LIPA_Offshore_06-23-05_Rev-14D_ESF MOPR_2 2" xfId="369"/>
    <cellStyle name="_LIPA_Offshore_06-23-05_Rev-14D_ESF MOPR_2 3" xfId="370"/>
    <cellStyle name="_LIPA_Offshore_06-23-05_Rev-14D_ESF MOPR_2_1st Quarter 2012 Review" xfId="371"/>
    <cellStyle name="_LIPA_Offshore_06-23-05_Rev-14D_ESF MOPR_2_2011 CS monthly indicators" xfId="372"/>
    <cellStyle name="_LIPA_Offshore_06-23-05_Rev-14D_ESF MOPR_2_AMI Operations 2" xfId="373"/>
    <cellStyle name="_LIPA_Offshore_06-23-05_Rev-14D_ESF MOPR_2_AMI Operations 3" xfId="374"/>
    <cellStyle name="_LIPA_Offshore_06-23-05_Rev-14D_ESF MOPR_2_DSAT Topic" xfId="375"/>
    <cellStyle name="_LIPA_Offshore_06-23-05_Rev-14D_ESF MOPR_3" xfId="376"/>
    <cellStyle name="_LIPA_Offshore_06-23-05_Rev-14D_ESF MOPR_3 2" xfId="377"/>
    <cellStyle name="_LIPA_Offshore_06-23-05_Rev-14D_ESF MOPR_3_AMI Operations 2" xfId="378"/>
    <cellStyle name="_LIPA_Offshore_06-23-05_Rev-14D_ESF MOPR_3_AMI Operations 3" xfId="379"/>
    <cellStyle name="_LIPA_Offshore_06-23-05_Rev-14D_ESF MOPR_AMI Operations 2" xfId="380"/>
    <cellStyle name="_LIPA_Offshore_06-23-05_Rev-14D_ESF MOPR_AMI Operations 3" xfId="381"/>
    <cellStyle name="_LIPA_Offshore_06-23-05_Rev-14D_ESF MOPR_BASE O&amp;M" xfId="382"/>
    <cellStyle name="_LIPA_Offshore_06-23-05_Rev-14D_ESF MOPR_ESF MOPR" xfId="383"/>
    <cellStyle name="_LIPA_Offshore_06-23-05_Rev-14D_ESF Summary" xfId="384"/>
    <cellStyle name="_Meter Depl Monthly Variance 2012" xfId="385"/>
    <cellStyle name="_MowerCounty_Siemens-43_Rev-09" xfId="386"/>
    <cellStyle name="_MowerCounty_Siemens-43_Rev-09 2" xfId="387"/>
    <cellStyle name="_MowerCounty_Siemens-43_Rev-09 3" xfId="388"/>
    <cellStyle name="_MowerCounty_Siemens-43_Rev-09_1st Quarter 2012 Review" xfId="389"/>
    <cellStyle name="_MowerCounty_Siemens-43_Rev-09_1st Quarter 2012 Review 2" xfId="390"/>
    <cellStyle name="_MowerCounty_Siemens-43_Rev-09_1st Quarter 2012 Review_DSAT Topic" xfId="391"/>
    <cellStyle name="_MowerCounty_Siemens-43_Rev-09_2011 CS monthly indicators" xfId="392"/>
    <cellStyle name="_MowerCounty_Siemens-43_Rev-09_2012 CS monthly indicators" xfId="393"/>
    <cellStyle name="_MowerCounty_Siemens-43_Rev-09_AMI" xfId="394"/>
    <cellStyle name="_MowerCounty_Siemens-43_Rev-09_AMI Operations 2" xfId="395"/>
    <cellStyle name="_MowerCounty_Siemens-43_Rev-09_AMI Operations 3" xfId="396"/>
    <cellStyle name="_MowerCounty_Siemens-43_Rev-09_BASE O&amp;M" xfId="397"/>
    <cellStyle name="_MowerCounty_Siemens-43_Rev-09_DSAT Topic" xfId="398"/>
    <cellStyle name="_MowerCounty_Siemens-43_Rev-09_ESF MOPR" xfId="399"/>
    <cellStyle name="_MowerCounty_Siemens-43_Rev-09_ESF MOPR 2" xfId="400"/>
    <cellStyle name="_MowerCounty_Siemens-43_Rev-09_ESF MOPR_1" xfId="401"/>
    <cellStyle name="_MowerCounty_Siemens-43_Rev-09_ESF MOPR_1 2" xfId="402"/>
    <cellStyle name="_MowerCounty_Siemens-43_Rev-09_ESF MOPR_1_AMI Operations 2" xfId="403"/>
    <cellStyle name="_MowerCounty_Siemens-43_Rev-09_ESF MOPR_1_AMI Operations 3" xfId="404"/>
    <cellStyle name="_MowerCounty_Siemens-43_Rev-09_ESF MOPR_1_ESF MOPR" xfId="405"/>
    <cellStyle name="_MowerCounty_Siemens-43_Rev-09_ESF MOPR_2" xfId="406"/>
    <cellStyle name="_MowerCounty_Siemens-43_Rev-09_ESF MOPR_2 2" xfId="407"/>
    <cellStyle name="_MowerCounty_Siemens-43_Rev-09_ESF MOPR_2 3" xfId="408"/>
    <cellStyle name="_MowerCounty_Siemens-43_Rev-09_ESF MOPR_2_1st Quarter 2012 Review" xfId="409"/>
    <cellStyle name="_MowerCounty_Siemens-43_Rev-09_ESF MOPR_2_2011 CS monthly indicators" xfId="410"/>
    <cellStyle name="_MowerCounty_Siemens-43_Rev-09_ESF MOPR_2_AMI Operations 2" xfId="411"/>
    <cellStyle name="_MowerCounty_Siemens-43_Rev-09_ESF MOPR_2_AMI Operations 3" xfId="412"/>
    <cellStyle name="_MowerCounty_Siemens-43_Rev-09_ESF MOPR_2_DSAT Topic" xfId="413"/>
    <cellStyle name="_MowerCounty_Siemens-43_Rev-09_ESF MOPR_3" xfId="414"/>
    <cellStyle name="_MowerCounty_Siemens-43_Rev-09_ESF MOPR_3 2" xfId="415"/>
    <cellStyle name="_MowerCounty_Siemens-43_Rev-09_ESF MOPR_3_AMI Operations 2" xfId="416"/>
    <cellStyle name="_MowerCounty_Siemens-43_Rev-09_ESF MOPR_3_AMI Operations 3" xfId="417"/>
    <cellStyle name="_MowerCounty_Siemens-43_Rev-09_ESF MOPR_AMI Operations 2" xfId="418"/>
    <cellStyle name="_MowerCounty_Siemens-43_Rev-09_ESF MOPR_AMI Operations 3" xfId="419"/>
    <cellStyle name="_MowerCounty_Siemens-43_Rev-09_ESF MOPR_BASE O&amp;M" xfId="420"/>
    <cellStyle name="_MowerCounty_Siemens-43_Rev-09_ESF MOPR_ESF MOPR" xfId="421"/>
    <cellStyle name="_MowerCounty_Siemens-43_Rev-09_ESF Summary" xfId="422"/>
    <cellStyle name="_NEW EST BREAKDOWN" xfId="423"/>
    <cellStyle name="_NEW EST BREAKDOWN 2" xfId="424"/>
    <cellStyle name="_NEW EST BREAKDOWN 3" xfId="425"/>
    <cellStyle name="_Normal" xfId="426"/>
    <cellStyle name="_Peetz_GE-267_Rev- 07" xfId="427"/>
    <cellStyle name="_Peetz_GE-267_Rev- 07 2" xfId="428"/>
    <cellStyle name="_Peetz_GE-267_Rev- 07 3" xfId="429"/>
    <cellStyle name="_Peetz_GE-267_Rev- 07_1st Quarter 2012 Review" xfId="430"/>
    <cellStyle name="_Peetz_GE-267_Rev- 07_1st Quarter 2012 Review 2" xfId="431"/>
    <cellStyle name="_Peetz_GE-267_Rev- 07_1st Quarter 2012 Review_DSAT Topic" xfId="432"/>
    <cellStyle name="_Peetz_GE-267_Rev- 07_2011 CS monthly indicators" xfId="433"/>
    <cellStyle name="_Peetz_GE-267_Rev- 07_2012 CS monthly indicators" xfId="434"/>
    <cellStyle name="_Peetz_GE-267_Rev- 07_AMI" xfId="435"/>
    <cellStyle name="_Peetz_GE-267_Rev- 07_AMI Operations 2" xfId="436"/>
    <cellStyle name="_Peetz_GE-267_Rev- 07_AMI Operations 3" xfId="437"/>
    <cellStyle name="_Peetz_GE-267_Rev- 07_BASE O&amp;M" xfId="438"/>
    <cellStyle name="_Peetz_GE-267_Rev- 07_DSAT Topic" xfId="439"/>
    <cellStyle name="_Peetz_GE-267_Rev- 07_ESF MOPR" xfId="440"/>
    <cellStyle name="_Peetz_GE-267_Rev- 07_ESF MOPR 2" xfId="441"/>
    <cellStyle name="_Peetz_GE-267_Rev- 07_ESF MOPR_1" xfId="442"/>
    <cellStyle name="_Peetz_GE-267_Rev- 07_ESF MOPR_1 2" xfId="443"/>
    <cellStyle name="_Peetz_GE-267_Rev- 07_ESF MOPR_1_AMI Operations 2" xfId="444"/>
    <cellStyle name="_Peetz_GE-267_Rev- 07_ESF MOPR_1_AMI Operations 3" xfId="445"/>
    <cellStyle name="_Peetz_GE-267_Rev- 07_ESF MOPR_1_ESF MOPR" xfId="446"/>
    <cellStyle name="_Peetz_GE-267_Rev- 07_ESF MOPR_2" xfId="447"/>
    <cellStyle name="_Peetz_GE-267_Rev- 07_ESF MOPR_2 2" xfId="448"/>
    <cellStyle name="_Peetz_GE-267_Rev- 07_ESF MOPR_2 3" xfId="449"/>
    <cellStyle name="_Peetz_GE-267_Rev- 07_ESF MOPR_2_1st Quarter 2012 Review" xfId="450"/>
    <cellStyle name="_Peetz_GE-267_Rev- 07_ESF MOPR_2_2011 CS monthly indicators" xfId="451"/>
    <cellStyle name="_Peetz_GE-267_Rev- 07_ESF MOPR_2_AMI Operations 2" xfId="452"/>
    <cellStyle name="_Peetz_GE-267_Rev- 07_ESF MOPR_2_AMI Operations 3" xfId="453"/>
    <cellStyle name="_Peetz_GE-267_Rev- 07_ESF MOPR_2_DSAT Topic" xfId="454"/>
    <cellStyle name="_Peetz_GE-267_Rev- 07_ESF MOPR_3" xfId="455"/>
    <cellStyle name="_Peetz_GE-267_Rev- 07_ESF MOPR_3 2" xfId="456"/>
    <cellStyle name="_Peetz_GE-267_Rev- 07_ESF MOPR_3_AMI Operations 2" xfId="457"/>
    <cellStyle name="_Peetz_GE-267_Rev- 07_ESF MOPR_3_AMI Operations 3" xfId="458"/>
    <cellStyle name="_Peetz_GE-267_Rev- 07_ESF MOPR_AMI Operations 2" xfId="459"/>
    <cellStyle name="_Peetz_GE-267_Rev- 07_ESF MOPR_AMI Operations 3" xfId="460"/>
    <cellStyle name="_Peetz_GE-267_Rev- 07_ESF MOPR_BASE O&amp;M" xfId="461"/>
    <cellStyle name="_Peetz_GE-267_Rev- 07_ESF MOPR_ESF MOPR" xfId="462"/>
    <cellStyle name="_Peetz_GE-267_Rev- 07_ESF Summary" xfId="463"/>
    <cellStyle name="_Percentage" xfId="464"/>
    <cellStyle name="_PercentageBold" xfId="465"/>
    <cellStyle name="_SeriesAttributes" xfId="466"/>
    <cellStyle name="_SeriesData" xfId="467"/>
    <cellStyle name="_SeriesDataForecast" xfId="468"/>
    <cellStyle name="_SeriesDataForecastNA" xfId="469"/>
    <cellStyle name="_SeriesDataNA" xfId="470"/>
    <cellStyle name="_SeriesDataStatistics" xfId="471"/>
    <cellStyle name="_SeriesDataStatisticsForecast" xfId="472"/>
    <cellStyle name="_SPEC_Cash_Flow_4-21-05" xfId="473"/>
    <cellStyle name="_SPEC_Cash_Flow_4-21-05 2" xfId="474"/>
    <cellStyle name="_SPEC_Cash_Flow_4-21-05 3" xfId="475"/>
    <cellStyle name="_Wind_Est_Std_Template_Rev-I" xfId="476"/>
    <cellStyle name="_Wind_Est_Std_Template_Rev-I 2" xfId="477"/>
    <cellStyle name="_Wind_Est_Std_Template_Rev-I 3" xfId="478"/>
    <cellStyle name="~Capacity (0)" xfId="479"/>
    <cellStyle name="~Capacity (0) 2" xfId="480"/>
    <cellStyle name="~Capacity (0) 3" xfId="481"/>
    <cellStyle name="~Capacity (0)_AMI Operations 2" xfId="482"/>
    <cellStyle name="~Capacity (1)" xfId="483"/>
    <cellStyle name="~Capacity (1) 2" xfId="484"/>
    <cellStyle name="~Capacity (1) 3" xfId="485"/>
    <cellStyle name="~Capacity (1)_AMI Operations 2" xfId="486"/>
    <cellStyle name="~Escalation" xfId="487"/>
    <cellStyle name="~Escalation 2" xfId="488"/>
    <cellStyle name="~Escalation 3" xfId="489"/>
    <cellStyle name="~Escalation_AMI Operations 2" xfId="490"/>
    <cellStyle name="~Gas (0)" xfId="491"/>
    <cellStyle name="~Gas (0) 2" xfId="492"/>
    <cellStyle name="~Gas (0) 3" xfId="493"/>
    <cellStyle name="~Gas (0)_AMI Operations 2" xfId="494"/>
    <cellStyle name="~Gas Price" xfId="495"/>
    <cellStyle name="~Gas Price 2" xfId="496"/>
    <cellStyle name="~Gas Price 3" xfId="497"/>
    <cellStyle name="~Gas Price_AMI Operations 2" xfId="498"/>
    <cellStyle name="~Power (0)" xfId="499"/>
    <cellStyle name="~Power (0) 2" xfId="500"/>
    <cellStyle name="~Power (0) 3" xfId="501"/>
    <cellStyle name="~Power (0)_AMI Operations 2" xfId="502"/>
    <cellStyle name="~Power Price" xfId="503"/>
    <cellStyle name="~Power Price 2" xfId="504"/>
    <cellStyle name="~Power Price 3" xfId="505"/>
    <cellStyle name="~Power Price_AMI Operations 2" xfId="506"/>
    <cellStyle name="0,0_x000d__x000a_NA_x000d__x000a_" xfId="507"/>
    <cellStyle name="20% - Accent1 2" xfId="10"/>
    <cellStyle name="20% - Accent1 2 2" xfId="180"/>
    <cellStyle name="20% - Accent1 2 3" xfId="508"/>
    <cellStyle name="20% - Accent1 2 4" xfId="509"/>
    <cellStyle name="20% - Accent1 3" xfId="510"/>
    <cellStyle name="20% - Accent1 3 2" xfId="511"/>
    <cellStyle name="20% - Accent1 3 3" xfId="512"/>
    <cellStyle name="20% - Accent1 3 3 2" xfId="513"/>
    <cellStyle name="20% - Accent1 3 3 3" xfId="514"/>
    <cellStyle name="20% - Accent1 3 4" xfId="515"/>
    <cellStyle name="20% - Accent1 3 4 2" xfId="516"/>
    <cellStyle name="20% - Accent1 3 4 3" xfId="517"/>
    <cellStyle name="20% - Accent1 4" xfId="518"/>
    <cellStyle name="20% - Accent1 4 2" xfId="519"/>
    <cellStyle name="20% - Accent1 5" xfId="520"/>
    <cellStyle name="20% - Accent1 6" xfId="521"/>
    <cellStyle name="20% - Accent1 7" xfId="522"/>
    <cellStyle name="20% - Accent2 2" xfId="11"/>
    <cellStyle name="20% - Accent2 2 2" xfId="181"/>
    <cellStyle name="20% - Accent2 2 3" xfId="523"/>
    <cellStyle name="20% - Accent2 2 4" xfId="524"/>
    <cellStyle name="20% - Accent2 3" xfId="525"/>
    <cellStyle name="20% - Accent2 3 2" xfId="526"/>
    <cellStyle name="20% - Accent2 3 3" xfId="527"/>
    <cellStyle name="20% - Accent2 3 3 2" xfId="528"/>
    <cellStyle name="20% - Accent2 3 3 3" xfId="529"/>
    <cellStyle name="20% - Accent2 3 4" xfId="530"/>
    <cellStyle name="20% - Accent2 3 4 2" xfId="531"/>
    <cellStyle name="20% - Accent2 3 4 3" xfId="532"/>
    <cellStyle name="20% - Accent2 4" xfId="533"/>
    <cellStyle name="20% - Accent2 4 2" xfId="534"/>
    <cellStyle name="20% - Accent2 5" xfId="535"/>
    <cellStyle name="20% - Accent2 6" xfId="536"/>
    <cellStyle name="20% - Accent2 7" xfId="537"/>
    <cellStyle name="20% - Accent3 2" xfId="12"/>
    <cellStyle name="20% - Accent3 2 2" xfId="182"/>
    <cellStyle name="20% - Accent3 2 3" xfId="538"/>
    <cellStyle name="20% - Accent3 2 4" xfId="539"/>
    <cellStyle name="20% - Accent3 3" xfId="540"/>
    <cellStyle name="20% - Accent3 3 2" xfId="541"/>
    <cellStyle name="20% - Accent3 3 3" xfId="542"/>
    <cellStyle name="20% - Accent3 3 3 2" xfId="543"/>
    <cellStyle name="20% - Accent3 3 3 3" xfId="544"/>
    <cellStyle name="20% - Accent3 3 4" xfId="545"/>
    <cellStyle name="20% - Accent3 3 4 2" xfId="546"/>
    <cellStyle name="20% - Accent3 3 4 3" xfId="547"/>
    <cellStyle name="20% - Accent3 4" xfId="548"/>
    <cellStyle name="20% - Accent3 4 2" xfId="549"/>
    <cellStyle name="20% - Accent3 5" xfId="550"/>
    <cellStyle name="20% - Accent3 6" xfId="551"/>
    <cellStyle name="20% - Accent3 7" xfId="552"/>
    <cellStyle name="20% - Accent4 2" xfId="13"/>
    <cellStyle name="20% - Accent4 2 2" xfId="183"/>
    <cellStyle name="20% - Accent4 2 3" xfId="553"/>
    <cellStyle name="20% - Accent4 2 4" xfId="554"/>
    <cellStyle name="20% - Accent4 3" xfId="555"/>
    <cellStyle name="20% - Accent4 3 2" xfId="556"/>
    <cellStyle name="20% - Accent4 3 3" xfId="557"/>
    <cellStyle name="20% - Accent4 3 3 2" xfId="558"/>
    <cellStyle name="20% - Accent4 3 3 3" xfId="559"/>
    <cellStyle name="20% - Accent4 3 4" xfId="560"/>
    <cellStyle name="20% - Accent4 3 4 2" xfId="561"/>
    <cellStyle name="20% - Accent4 3 4 3" xfId="562"/>
    <cellStyle name="20% - Accent4 4" xfId="563"/>
    <cellStyle name="20% - Accent4 4 2" xfId="564"/>
    <cellStyle name="20% - Accent4 5" xfId="565"/>
    <cellStyle name="20% - Accent4 6" xfId="566"/>
    <cellStyle name="20% - Accent4 7" xfId="567"/>
    <cellStyle name="20% - Accent5 2" xfId="14"/>
    <cellStyle name="20% - Accent5 2 2" xfId="184"/>
    <cellStyle name="20% - Accent5 2 2 2" xfId="568"/>
    <cellStyle name="20% - Accent5 2 2 3" xfId="569"/>
    <cellStyle name="20% - Accent5 2 3" xfId="570"/>
    <cellStyle name="20% - Accent5 2 3 2" xfId="571"/>
    <cellStyle name="20% - Accent5 2 3 3" xfId="572"/>
    <cellStyle name="20% - Accent5 2 4" xfId="573"/>
    <cellStyle name="20% - Accent5 3" xfId="574"/>
    <cellStyle name="20% - Accent5 3 2" xfId="575"/>
    <cellStyle name="20% - Accent5 3 3" xfId="576"/>
    <cellStyle name="20% - Accent5 3 3 2" xfId="577"/>
    <cellStyle name="20% - Accent5 3 3 3" xfId="578"/>
    <cellStyle name="20% - Accent5 3 4" xfId="579"/>
    <cellStyle name="20% - Accent5 3 4 2" xfId="580"/>
    <cellStyle name="20% - Accent5 3 4 3" xfId="581"/>
    <cellStyle name="20% - Accent5 3 5" xfId="582"/>
    <cellStyle name="20% - Accent5 3_CS Indicators" xfId="583"/>
    <cellStyle name="20% - Accent5 4" xfId="584"/>
    <cellStyle name="20% - Accent5 5" xfId="585"/>
    <cellStyle name="20% - Accent5 6" xfId="586"/>
    <cellStyle name="20% - Accent5 7" xfId="587"/>
    <cellStyle name="20% - Accent6 2" xfId="15"/>
    <cellStyle name="20% - Accent6 2 2" xfId="185"/>
    <cellStyle name="20% - Accent6 2 3" xfId="588"/>
    <cellStyle name="20% - Accent6 2 4" xfId="589"/>
    <cellStyle name="20% - Accent6 3" xfId="590"/>
    <cellStyle name="20% - Accent6 3 2" xfId="591"/>
    <cellStyle name="20% - Accent6 3 2 2" xfId="592"/>
    <cellStyle name="20% - Accent6 3 2 3" xfId="593"/>
    <cellStyle name="20% - Accent6 3 3" xfId="594"/>
    <cellStyle name="20% - Accent6 3 3 2" xfId="595"/>
    <cellStyle name="20% - Accent6 3 3 3" xfId="596"/>
    <cellStyle name="20% - Accent6 4" xfId="597"/>
    <cellStyle name="20% - Accent6 4 2" xfId="598"/>
    <cellStyle name="20% - Accent6 5" xfId="599"/>
    <cellStyle name="20% - Accent6 6" xfId="600"/>
    <cellStyle name="20% - Accent6 7" xfId="601"/>
    <cellStyle name="40% - Accent1 2" xfId="16"/>
    <cellStyle name="40% - Accent1 2 2" xfId="186"/>
    <cellStyle name="40% - Accent1 2 3" xfId="602"/>
    <cellStyle name="40% - Accent1 2 4" xfId="603"/>
    <cellStyle name="40% - Accent1 3" xfId="604"/>
    <cellStyle name="40% - Accent1 3 2" xfId="605"/>
    <cellStyle name="40% - Accent1 3 3" xfId="606"/>
    <cellStyle name="40% - Accent1 3 3 2" xfId="607"/>
    <cellStyle name="40% - Accent1 3 3 3" xfId="608"/>
    <cellStyle name="40% - Accent1 3 4" xfId="609"/>
    <cellStyle name="40% - Accent1 3 4 2" xfId="610"/>
    <cellStyle name="40% - Accent1 3 4 3" xfId="611"/>
    <cellStyle name="40% - Accent1 4" xfId="612"/>
    <cellStyle name="40% - Accent1 4 2" xfId="613"/>
    <cellStyle name="40% - Accent1 5" xfId="614"/>
    <cellStyle name="40% - Accent1 6" xfId="615"/>
    <cellStyle name="40% - Accent1 7" xfId="616"/>
    <cellStyle name="40% - Accent2 2" xfId="17"/>
    <cellStyle name="40% - Accent2 2 2" xfId="187"/>
    <cellStyle name="40% - Accent2 2 2 2" xfId="617"/>
    <cellStyle name="40% - Accent2 2 2 3" xfId="618"/>
    <cellStyle name="40% - Accent2 2 3" xfId="619"/>
    <cellStyle name="40% - Accent2 2 3 2" xfId="620"/>
    <cellStyle name="40% - Accent2 2 3 3" xfId="621"/>
    <cellStyle name="40% - Accent2 2 4" xfId="622"/>
    <cellStyle name="40% - Accent2 3" xfId="623"/>
    <cellStyle name="40% - Accent2 3 2" xfId="624"/>
    <cellStyle name="40% - Accent2 3 3" xfId="625"/>
    <cellStyle name="40% - Accent2 3 3 2" xfId="626"/>
    <cellStyle name="40% - Accent2 3 3 3" xfId="627"/>
    <cellStyle name="40% - Accent2 3 4" xfId="628"/>
    <cellStyle name="40% - Accent2 3_CS Indicators" xfId="629"/>
    <cellStyle name="40% - Accent2 4" xfId="630"/>
    <cellStyle name="40% - Accent2 5" xfId="631"/>
    <cellStyle name="40% - Accent2 6" xfId="632"/>
    <cellStyle name="40% - Accent2 7" xfId="633"/>
    <cellStyle name="40% - Accent3 2" xfId="18"/>
    <cellStyle name="40% - Accent3 2 2" xfId="188"/>
    <cellStyle name="40% - Accent3 2 3" xfId="634"/>
    <cellStyle name="40% - Accent3 2 4" xfId="635"/>
    <cellStyle name="40% - Accent3 3" xfId="636"/>
    <cellStyle name="40% - Accent3 3 2" xfId="637"/>
    <cellStyle name="40% - Accent3 3 3" xfId="638"/>
    <cellStyle name="40% - Accent3 3 3 2" xfId="639"/>
    <cellStyle name="40% - Accent3 3 3 3" xfId="640"/>
    <cellStyle name="40% - Accent3 3 4" xfId="641"/>
    <cellStyle name="40% - Accent3 3 4 2" xfId="642"/>
    <cellStyle name="40% - Accent3 3 4 3" xfId="643"/>
    <cellStyle name="40% - Accent3 4" xfId="644"/>
    <cellStyle name="40% - Accent3 4 2" xfId="645"/>
    <cellStyle name="40% - Accent3 5" xfId="646"/>
    <cellStyle name="40% - Accent3 6" xfId="647"/>
    <cellStyle name="40% - Accent3 7" xfId="648"/>
    <cellStyle name="40% - Accent4 2" xfId="19"/>
    <cellStyle name="40% - Accent4 2 2" xfId="189"/>
    <cellStyle name="40% - Accent4 2 3" xfId="649"/>
    <cellStyle name="40% - Accent4 2 4" xfId="650"/>
    <cellStyle name="40% - Accent4 3" xfId="651"/>
    <cellStyle name="40% - Accent4 3 2" xfId="652"/>
    <cellStyle name="40% - Accent4 3 3" xfId="653"/>
    <cellStyle name="40% - Accent4 3 3 2" xfId="654"/>
    <cellStyle name="40% - Accent4 3 3 3" xfId="655"/>
    <cellStyle name="40% - Accent4 3 4" xfId="656"/>
    <cellStyle name="40% - Accent4 3 4 2" xfId="657"/>
    <cellStyle name="40% - Accent4 3 4 3" xfId="658"/>
    <cellStyle name="40% - Accent4 4" xfId="659"/>
    <cellStyle name="40% - Accent4 4 2" xfId="660"/>
    <cellStyle name="40% - Accent4 5" xfId="661"/>
    <cellStyle name="40% - Accent4 6" xfId="662"/>
    <cellStyle name="40% - Accent4 7" xfId="663"/>
    <cellStyle name="40% - Accent5 2" xfId="20"/>
    <cellStyle name="40% - Accent5 2 2" xfId="190"/>
    <cellStyle name="40% - Accent5 2 3" xfId="664"/>
    <cellStyle name="40% - Accent5 2 4" xfId="665"/>
    <cellStyle name="40% - Accent5 3" xfId="666"/>
    <cellStyle name="40% - Accent5 3 2" xfId="667"/>
    <cellStyle name="40% - Accent5 3 3" xfId="668"/>
    <cellStyle name="40% - Accent5 3 3 2" xfId="669"/>
    <cellStyle name="40% - Accent5 3 3 3" xfId="670"/>
    <cellStyle name="40% - Accent5 3 4" xfId="671"/>
    <cellStyle name="40% - Accent5 3 4 2" xfId="672"/>
    <cellStyle name="40% - Accent5 3 4 3" xfId="673"/>
    <cellStyle name="40% - Accent5 4" xfId="674"/>
    <cellStyle name="40% - Accent5 4 2" xfId="675"/>
    <cellStyle name="40% - Accent5 5" xfId="676"/>
    <cellStyle name="40% - Accent5 6" xfId="677"/>
    <cellStyle name="40% - Accent5 7" xfId="678"/>
    <cellStyle name="40% - Accent6 2" xfId="21"/>
    <cellStyle name="40% - Accent6 2 2" xfId="191"/>
    <cellStyle name="40% - Accent6 2 3" xfId="679"/>
    <cellStyle name="40% - Accent6 2 4" xfId="680"/>
    <cellStyle name="40% - Accent6 3" xfId="681"/>
    <cellStyle name="40% - Accent6 3 2" xfId="682"/>
    <cellStyle name="40% - Accent6 3 3" xfId="683"/>
    <cellStyle name="40% - Accent6 3 3 2" xfId="684"/>
    <cellStyle name="40% - Accent6 3 3 3" xfId="685"/>
    <cellStyle name="40% - Accent6 3 4" xfId="686"/>
    <cellStyle name="40% - Accent6 3 4 2" xfId="687"/>
    <cellStyle name="40% - Accent6 3 4 3" xfId="688"/>
    <cellStyle name="40% - Accent6 4" xfId="689"/>
    <cellStyle name="40% - Accent6 4 2" xfId="690"/>
    <cellStyle name="40% - Accent6 5" xfId="691"/>
    <cellStyle name="40% - Accent6 6" xfId="692"/>
    <cellStyle name="40% - Accent6 7" xfId="693"/>
    <cellStyle name="60% - Accent1 2" xfId="22"/>
    <cellStyle name="60% - Accent1 2 2" xfId="192"/>
    <cellStyle name="60% - Accent1 2 3" xfId="694"/>
    <cellStyle name="60% - Accent1 3" xfId="695"/>
    <cellStyle name="60% - Accent1 3 2" xfId="696"/>
    <cellStyle name="60% - Accent1 3 3" xfId="697"/>
    <cellStyle name="60% - Accent1 3 4" xfId="698"/>
    <cellStyle name="60% - Accent1 4" xfId="699"/>
    <cellStyle name="60% - Accent1 4 2" xfId="700"/>
    <cellStyle name="60% - Accent1 5" xfId="701"/>
    <cellStyle name="60% - Accent2 2" xfId="23"/>
    <cellStyle name="60% - Accent2 2 2" xfId="193"/>
    <cellStyle name="60% - Accent2 2 3" xfId="702"/>
    <cellStyle name="60% - Accent2 3" xfId="703"/>
    <cellStyle name="60% - Accent2 3 2" xfId="704"/>
    <cellStyle name="60% - Accent2 3 3" xfId="705"/>
    <cellStyle name="60% - Accent2 4" xfId="706"/>
    <cellStyle name="60% - Accent2 4 2" xfId="707"/>
    <cellStyle name="60% - Accent2 5" xfId="708"/>
    <cellStyle name="60% - Accent3 2" xfId="24"/>
    <cellStyle name="60% - Accent3 2 2" xfId="194"/>
    <cellStyle name="60% - Accent3 2 3" xfId="709"/>
    <cellStyle name="60% - Accent3 3" xfId="710"/>
    <cellStyle name="60% - Accent3 3 2" xfId="711"/>
    <cellStyle name="60% - Accent3 3 3" xfId="712"/>
    <cellStyle name="60% - Accent3 3 4" xfId="713"/>
    <cellStyle name="60% - Accent3 4" xfId="714"/>
    <cellStyle name="60% - Accent3 4 2" xfId="715"/>
    <cellStyle name="60% - Accent3 5" xfId="716"/>
    <cellStyle name="60% - Accent4 2" xfId="25"/>
    <cellStyle name="60% - Accent4 2 2" xfId="195"/>
    <cellStyle name="60% - Accent4 2 3" xfId="717"/>
    <cellStyle name="60% - Accent4 3" xfId="718"/>
    <cellStyle name="60% - Accent4 3 2" xfId="719"/>
    <cellStyle name="60% - Accent4 3 3" xfId="720"/>
    <cellStyle name="60% - Accent4 3 4" xfId="721"/>
    <cellStyle name="60% - Accent4 4" xfId="722"/>
    <cellStyle name="60% - Accent4 4 2" xfId="723"/>
    <cellStyle name="60% - Accent4 5" xfId="724"/>
    <cellStyle name="60% - Accent5 2" xfId="26"/>
    <cellStyle name="60% - Accent5 2 2" xfId="196"/>
    <cellStyle name="60% - Accent5 2 3" xfId="725"/>
    <cellStyle name="60% - Accent5 3" xfId="726"/>
    <cellStyle name="60% - Accent5 3 2" xfId="727"/>
    <cellStyle name="60% - Accent5 3 3" xfId="728"/>
    <cellStyle name="60% - Accent5 3 4" xfId="729"/>
    <cellStyle name="60% - Accent5 4" xfId="730"/>
    <cellStyle name="60% - Accent5 4 2" xfId="731"/>
    <cellStyle name="60% - Accent5 5" xfId="732"/>
    <cellStyle name="60% - Accent6 2" xfId="27"/>
    <cellStyle name="60% - Accent6 2 2" xfId="197"/>
    <cellStyle name="60% - Accent6 2 3" xfId="733"/>
    <cellStyle name="60% - Accent6 3" xfId="734"/>
    <cellStyle name="60% - Accent6 3 2" xfId="735"/>
    <cellStyle name="60% - Accent6 3 3" xfId="736"/>
    <cellStyle name="60% - Accent6 3 4" xfId="737"/>
    <cellStyle name="60% - Accent6 4" xfId="738"/>
    <cellStyle name="60% - Accent6 4 2" xfId="739"/>
    <cellStyle name="60% - Accent6 5" xfId="740"/>
    <cellStyle name="Accent1 - 20%" xfId="148"/>
    <cellStyle name="Accent1 - 20% 2" xfId="741"/>
    <cellStyle name="Accent1 - 20% 3" xfId="742"/>
    <cellStyle name="Accent1 - 20% 4" xfId="743"/>
    <cellStyle name="Accent1 - 20%_AMI Operations 2" xfId="744"/>
    <cellStyle name="Accent1 - 40%" xfId="149"/>
    <cellStyle name="Accent1 - 40% 2" xfId="745"/>
    <cellStyle name="Accent1 - 40% 3" xfId="746"/>
    <cellStyle name="Accent1 - 40% 4" xfId="747"/>
    <cellStyle name="Accent1 - 40%_AMI Operations 2" xfId="748"/>
    <cellStyle name="Accent1 - 60%" xfId="150"/>
    <cellStyle name="Accent1 - 60% 2" xfId="749"/>
    <cellStyle name="Accent1 - 60%_April 2012 - Infrastructure" xfId="750"/>
    <cellStyle name="Accent1 10" xfId="751"/>
    <cellStyle name="Accent1 10 2" xfId="752"/>
    <cellStyle name="Accent1 100" xfId="753"/>
    <cellStyle name="Accent1 101" xfId="754"/>
    <cellStyle name="Accent1 102" xfId="755"/>
    <cellStyle name="Accent1 103" xfId="756"/>
    <cellStyle name="Accent1 104" xfId="757"/>
    <cellStyle name="Accent1 105" xfId="758"/>
    <cellStyle name="Accent1 106" xfId="7767"/>
    <cellStyle name="Accent1 107" xfId="7783"/>
    <cellStyle name="Accent1 108" xfId="7794"/>
    <cellStyle name="Accent1 109" xfId="7819"/>
    <cellStyle name="Accent1 11" xfId="759"/>
    <cellStyle name="Accent1 11 2" xfId="760"/>
    <cellStyle name="Accent1 12" xfId="761"/>
    <cellStyle name="Accent1 12 2" xfId="762"/>
    <cellStyle name="Accent1 13" xfId="763"/>
    <cellStyle name="Accent1 13 2" xfId="764"/>
    <cellStyle name="Accent1 13 3" xfId="765"/>
    <cellStyle name="Accent1 13_CS Indicators" xfId="766"/>
    <cellStyle name="Accent1 14" xfId="767"/>
    <cellStyle name="Accent1 14 2" xfId="768"/>
    <cellStyle name="Accent1 14 3" xfId="769"/>
    <cellStyle name="Accent1 14_CS Indicators" xfId="770"/>
    <cellStyle name="Accent1 15" xfId="771"/>
    <cellStyle name="Accent1 15 2" xfId="772"/>
    <cellStyle name="Accent1 15 3" xfId="773"/>
    <cellStyle name="Accent1 15_CS Indicators" xfId="774"/>
    <cellStyle name="Accent1 16" xfId="775"/>
    <cellStyle name="Accent1 16 2" xfId="776"/>
    <cellStyle name="Accent1 16 3" xfId="777"/>
    <cellStyle name="Accent1 16_CS Indicators" xfId="778"/>
    <cellStyle name="Accent1 17" xfId="779"/>
    <cellStyle name="Accent1 18" xfId="780"/>
    <cellStyle name="Accent1 19" xfId="781"/>
    <cellStyle name="Accent1 19 2" xfId="782"/>
    <cellStyle name="Accent1 2" xfId="28"/>
    <cellStyle name="Accent1 2 2" xfId="200"/>
    <cellStyle name="Accent1 2 3" xfId="783"/>
    <cellStyle name="Accent1 2 4" xfId="784"/>
    <cellStyle name="Accent1 20" xfId="785"/>
    <cellStyle name="Accent1 21" xfId="786"/>
    <cellStyle name="Accent1 22" xfId="787"/>
    <cellStyle name="Accent1 23" xfId="788"/>
    <cellStyle name="Accent1 24" xfId="789"/>
    <cellStyle name="Accent1 25" xfId="790"/>
    <cellStyle name="Accent1 26" xfId="791"/>
    <cellStyle name="Accent1 27" xfId="792"/>
    <cellStyle name="Accent1 28" xfId="793"/>
    <cellStyle name="Accent1 29" xfId="794"/>
    <cellStyle name="Accent1 3" xfId="151"/>
    <cellStyle name="Accent1 3 2" xfId="795"/>
    <cellStyle name="Accent1 3 3" xfId="796"/>
    <cellStyle name="Accent1 3 4" xfId="797"/>
    <cellStyle name="Accent1 30" xfId="798"/>
    <cellStyle name="Accent1 31" xfId="799"/>
    <cellStyle name="Accent1 32" xfId="800"/>
    <cellStyle name="Accent1 33" xfId="801"/>
    <cellStyle name="Accent1 34" xfId="802"/>
    <cellStyle name="Accent1 35" xfId="803"/>
    <cellStyle name="Accent1 36" xfId="804"/>
    <cellStyle name="Accent1 37" xfId="805"/>
    <cellStyle name="Accent1 38" xfId="806"/>
    <cellStyle name="Accent1 39" xfId="807"/>
    <cellStyle name="Accent1 4" xfId="179"/>
    <cellStyle name="Accent1 4 2" xfId="808"/>
    <cellStyle name="Accent1 4 3" xfId="809"/>
    <cellStyle name="Accent1 4 4" xfId="810"/>
    <cellStyle name="Accent1 40" xfId="811"/>
    <cellStyle name="Accent1 41" xfId="812"/>
    <cellStyle name="Accent1 42" xfId="813"/>
    <cellStyle name="Accent1 43" xfId="814"/>
    <cellStyle name="Accent1 44" xfId="815"/>
    <cellStyle name="Accent1 45" xfId="816"/>
    <cellStyle name="Accent1 46" xfId="817"/>
    <cellStyle name="Accent1 47" xfId="818"/>
    <cellStyle name="Accent1 48" xfId="819"/>
    <cellStyle name="Accent1 49" xfId="820"/>
    <cellStyle name="Accent1 5" xfId="821"/>
    <cellStyle name="Accent1 5 2" xfId="822"/>
    <cellStyle name="Accent1 5 3" xfId="823"/>
    <cellStyle name="Accent1 5 4" xfId="824"/>
    <cellStyle name="Accent1 50" xfId="825"/>
    <cellStyle name="Accent1 51" xfId="826"/>
    <cellStyle name="Accent1 52" xfId="827"/>
    <cellStyle name="Accent1 53" xfId="828"/>
    <cellStyle name="Accent1 54" xfId="829"/>
    <cellStyle name="Accent1 55" xfId="830"/>
    <cellStyle name="Accent1 56" xfId="831"/>
    <cellStyle name="Accent1 57" xfId="832"/>
    <cellStyle name="Accent1 58" xfId="833"/>
    <cellStyle name="Accent1 59" xfId="834"/>
    <cellStyle name="Accent1 6" xfId="835"/>
    <cellStyle name="Accent1 6 2" xfId="836"/>
    <cellStyle name="Accent1 60" xfId="837"/>
    <cellStyle name="Accent1 61" xfId="838"/>
    <cellStyle name="Accent1 62" xfId="839"/>
    <cellStyle name="Accent1 63" xfId="840"/>
    <cellStyle name="Accent1 64" xfId="841"/>
    <cellStyle name="Accent1 65" xfId="842"/>
    <cellStyle name="Accent1 66" xfId="843"/>
    <cellStyle name="Accent1 67" xfId="844"/>
    <cellStyle name="Accent1 68" xfId="845"/>
    <cellStyle name="Accent1 69" xfId="846"/>
    <cellStyle name="Accent1 7" xfId="847"/>
    <cellStyle name="Accent1 7 2" xfId="848"/>
    <cellStyle name="Accent1 70" xfId="849"/>
    <cellStyle name="Accent1 71" xfId="850"/>
    <cellStyle name="Accent1 72" xfId="851"/>
    <cellStyle name="Accent1 73" xfId="852"/>
    <cellStyle name="Accent1 74" xfId="853"/>
    <cellStyle name="Accent1 75" xfId="854"/>
    <cellStyle name="Accent1 76" xfId="855"/>
    <cellStyle name="Accent1 77" xfId="856"/>
    <cellStyle name="Accent1 78" xfId="857"/>
    <cellStyle name="Accent1 79" xfId="858"/>
    <cellStyle name="Accent1 8" xfId="859"/>
    <cellStyle name="Accent1 8 2" xfId="860"/>
    <cellStyle name="Accent1 80" xfId="861"/>
    <cellStyle name="Accent1 81" xfId="862"/>
    <cellStyle name="Accent1 82" xfId="863"/>
    <cellStyle name="Accent1 83" xfId="864"/>
    <cellStyle name="Accent1 84" xfId="865"/>
    <cellStyle name="Accent1 85" xfId="866"/>
    <cellStyle name="Accent1 86" xfId="867"/>
    <cellStyle name="Accent1 87" xfId="868"/>
    <cellStyle name="Accent1 88" xfId="869"/>
    <cellStyle name="Accent1 89" xfId="870"/>
    <cellStyle name="Accent1 9" xfId="871"/>
    <cellStyle name="Accent1 9 2" xfId="872"/>
    <cellStyle name="Accent1 90" xfId="873"/>
    <cellStyle name="Accent1 91" xfId="874"/>
    <cellStyle name="Accent1 92" xfId="875"/>
    <cellStyle name="Accent1 93" xfId="876"/>
    <cellStyle name="Accent1 94" xfId="877"/>
    <cellStyle name="Accent1 95" xfId="878"/>
    <cellStyle name="Accent1 96" xfId="879"/>
    <cellStyle name="Accent1 97" xfId="880"/>
    <cellStyle name="Accent1 98" xfId="881"/>
    <cellStyle name="Accent1 99" xfId="882"/>
    <cellStyle name="Accent2 - 20%" xfId="152"/>
    <cellStyle name="Accent2 - 20% 2" xfId="883"/>
    <cellStyle name="Accent2 - 20% 3" xfId="884"/>
    <cellStyle name="Accent2 - 20% 4" xfId="885"/>
    <cellStyle name="Accent2 - 20%_AMI Operations 2" xfId="886"/>
    <cellStyle name="Accent2 - 40%" xfId="153"/>
    <cellStyle name="Accent2 - 40% 2" xfId="887"/>
    <cellStyle name="Accent2 - 40% 3" xfId="888"/>
    <cellStyle name="Accent2 - 40% 4" xfId="889"/>
    <cellStyle name="Accent2 - 40%_AMI Operations 2" xfId="890"/>
    <cellStyle name="Accent2 - 60%" xfId="154"/>
    <cellStyle name="Accent2 - 60% 2" xfId="891"/>
    <cellStyle name="Accent2 - 60%_April 2012 - Infrastructure" xfId="892"/>
    <cellStyle name="Accent2 10" xfId="893"/>
    <cellStyle name="Accent2 10 2" xfId="894"/>
    <cellStyle name="Accent2 100" xfId="895"/>
    <cellStyle name="Accent2 101" xfId="896"/>
    <cellStyle name="Accent2 102" xfId="897"/>
    <cellStyle name="Accent2 103" xfId="898"/>
    <cellStyle name="Accent2 104" xfId="899"/>
    <cellStyle name="Accent2 105" xfId="900"/>
    <cellStyle name="Accent2 106" xfId="7768"/>
    <cellStyle name="Accent2 107" xfId="7782"/>
    <cellStyle name="Accent2 108" xfId="7795"/>
    <cellStyle name="Accent2 109" xfId="7818"/>
    <cellStyle name="Accent2 11" xfId="901"/>
    <cellStyle name="Accent2 11 2" xfId="902"/>
    <cellStyle name="Accent2 12" xfId="903"/>
    <cellStyle name="Accent2 12 2" xfId="904"/>
    <cellStyle name="Accent2 13" xfId="905"/>
    <cellStyle name="Accent2 13 2" xfId="906"/>
    <cellStyle name="Accent2 13 3" xfId="907"/>
    <cellStyle name="Accent2 13_CS Indicators" xfId="908"/>
    <cellStyle name="Accent2 14" xfId="909"/>
    <cellStyle name="Accent2 14 2" xfId="910"/>
    <cellStyle name="Accent2 14 3" xfId="911"/>
    <cellStyle name="Accent2 14_CS Indicators" xfId="912"/>
    <cellStyle name="Accent2 15" xfId="913"/>
    <cellStyle name="Accent2 15 2" xfId="914"/>
    <cellStyle name="Accent2 15 3" xfId="915"/>
    <cellStyle name="Accent2 15_CS Indicators" xfId="916"/>
    <cellStyle name="Accent2 16" xfId="917"/>
    <cellStyle name="Accent2 16 2" xfId="918"/>
    <cellStyle name="Accent2 16 3" xfId="919"/>
    <cellStyle name="Accent2 16_CS Indicators" xfId="920"/>
    <cellStyle name="Accent2 17" xfId="921"/>
    <cellStyle name="Accent2 18" xfId="922"/>
    <cellStyle name="Accent2 19" xfId="923"/>
    <cellStyle name="Accent2 19 2" xfId="924"/>
    <cellStyle name="Accent2 2" xfId="29"/>
    <cellStyle name="Accent2 2 2" xfId="204"/>
    <cellStyle name="Accent2 2 3" xfId="925"/>
    <cellStyle name="Accent2 2 4" xfId="926"/>
    <cellStyle name="Accent2 20" xfId="927"/>
    <cellStyle name="Accent2 21" xfId="928"/>
    <cellStyle name="Accent2 22" xfId="929"/>
    <cellStyle name="Accent2 23" xfId="930"/>
    <cellStyle name="Accent2 24" xfId="931"/>
    <cellStyle name="Accent2 25" xfId="932"/>
    <cellStyle name="Accent2 26" xfId="933"/>
    <cellStyle name="Accent2 27" xfId="934"/>
    <cellStyle name="Accent2 28" xfId="935"/>
    <cellStyle name="Accent2 29" xfId="936"/>
    <cellStyle name="Accent2 3" xfId="155"/>
    <cellStyle name="Accent2 3 2" xfId="937"/>
    <cellStyle name="Accent2 3 3" xfId="938"/>
    <cellStyle name="Accent2 3 4" xfId="939"/>
    <cellStyle name="Accent2 30" xfId="940"/>
    <cellStyle name="Accent2 31" xfId="941"/>
    <cellStyle name="Accent2 32" xfId="942"/>
    <cellStyle name="Accent2 33" xfId="943"/>
    <cellStyle name="Accent2 34" xfId="944"/>
    <cellStyle name="Accent2 35" xfId="945"/>
    <cellStyle name="Accent2 36" xfId="946"/>
    <cellStyle name="Accent2 37" xfId="947"/>
    <cellStyle name="Accent2 38" xfId="948"/>
    <cellStyle name="Accent2 39" xfId="949"/>
    <cellStyle name="Accent2 4" xfId="297"/>
    <cellStyle name="Accent2 4 2" xfId="950"/>
    <cellStyle name="Accent2 4 3" xfId="951"/>
    <cellStyle name="Accent2 40" xfId="952"/>
    <cellStyle name="Accent2 41" xfId="953"/>
    <cellStyle name="Accent2 42" xfId="954"/>
    <cellStyle name="Accent2 43" xfId="955"/>
    <cellStyle name="Accent2 44" xfId="956"/>
    <cellStyle name="Accent2 45" xfId="957"/>
    <cellStyle name="Accent2 46" xfId="958"/>
    <cellStyle name="Accent2 47" xfId="959"/>
    <cellStyle name="Accent2 48" xfId="960"/>
    <cellStyle name="Accent2 49" xfId="961"/>
    <cellStyle name="Accent2 5" xfId="962"/>
    <cellStyle name="Accent2 5 2" xfId="963"/>
    <cellStyle name="Accent2 5 3" xfId="964"/>
    <cellStyle name="Accent2 50" xfId="965"/>
    <cellStyle name="Accent2 51" xfId="966"/>
    <cellStyle name="Accent2 52" xfId="967"/>
    <cellStyle name="Accent2 53" xfId="968"/>
    <cellStyle name="Accent2 54" xfId="969"/>
    <cellStyle name="Accent2 55" xfId="970"/>
    <cellStyle name="Accent2 56" xfId="971"/>
    <cellStyle name="Accent2 57" xfId="972"/>
    <cellStyle name="Accent2 58" xfId="973"/>
    <cellStyle name="Accent2 59" xfId="974"/>
    <cellStyle name="Accent2 6" xfId="975"/>
    <cellStyle name="Accent2 6 2" xfId="976"/>
    <cellStyle name="Accent2 60" xfId="977"/>
    <cellStyle name="Accent2 61" xfId="978"/>
    <cellStyle name="Accent2 62" xfId="979"/>
    <cellStyle name="Accent2 63" xfId="980"/>
    <cellStyle name="Accent2 64" xfId="981"/>
    <cellStyle name="Accent2 65" xfId="982"/>
    <cellStyle name="Accent2 66" xfId="983"/>
    <cellStyle name="Accent2 67" xfId="984"/>
    <cellStyle name="Accent2 68" xfId="985"/>
    <cellStyle name="Accent2 69" xfId="986"/>
    <cellStyle name="Accent2 7" xfId="987"/>
    <cellStyle name="Accent2 7 2" xfId="988"/>
    <cellStyle name="Accent2 70" xfId="989"/>
    <cellStyle name="Accent2 71" xfId="990"/>
    <cellStyle name="Accent2 72" xfId="991"/>
    <cellStyle name="Accent2 73" xfId="992"/>
    <cellStyle name="Accent2 74" xfId="993"/>
    <cellStyle name="Accent2 75" xfId="994"/>
    <cellStyle name="Accent2 76" xfId="995"/>
    <cellStyle name="Accent2 77" xfId="996"/>
    <cellStyle name="Accent2 78" xfId="997"/>
    <cellStyle name="Accent2 79" xfId="998"/>
    <cellStyle name="Accent2 8" xfId="999"/>
    <cellStyle name="Accent2 8 2" xfId="1000"/>
    <cellStyle name="Accent2 80" xfId="1001"/>
    <cellStyle name="Accent2 81" xfId="1002"/>
    <cellStyle name="Accent2 82" xfId="1003"/>
    <cellStyle name="Accent2 83" xfId="1004"/>
    <cellStyle name="Accent2 84" xfId="1005"/>
    <cellStyle name="Accent2 85" xfId="1006"/>
    <cellStyle name="Accent2 86" xfId="1007"/>
    <cellStyle name="Accent2 87" xfId="1008"/>
    <cellStyle name="Accent2 88" xfId="1009"/>
    <cellStyle name="Accent2 89" xfId="1010"/>
    <cellStyle name="Accent2 9" xfId="1011"/>
    <cellStyle name="Accent2 9 2" xfId="1012"/>
    <cellStyle name="Accent2 90" xfId="1013"/>
    <cellStyle name="Accent2 91" xfId="1014"/>
    <cellStyle name="Accent2 92" xfId="1015"/>
    <cellStyle name="Accent2 93" xfId="1016"/>
    <cellStyle name="Accent2 94" xfId="1017"/>
    <cellStyle name="Accent2 95" xfId="1018"/>
    <cellStyle name="Accent2 96" xfId="1019"/>
    <cellStyle name="Accent2 97" xfId="1020"/>
    <cellStyle name="Accent2 98" xfId="1021"/>
    <cellStyle name="Accent2 99" xfId="1022"/>
    <cellStyle name="Accent3 - 20%" xfId="156"/>
    <cellStyle name="Accent3 - 20% 2" xfId="1023"/>
    <cellStyle name="Accent3 - 20% 3" xfId="1024"/>
    <cellStyle name="Accent3 - 20% 4" xfId="1025"/>
    <cellStyle name="Accent3 - 20%_AMI Operations 2" xfId="1026"/>
    <cellStyle name="Accent3 - 40%" xfId="157"/>
    <cellStyle name="Accent3 - 40% 2" xfId="1027"/>
    <cellStyle name="Accent3 - 40% 3" xfId="1028"/>
    <cellStyle name="Accent3 - 40% 4" xfId="1029"/>
    <cellStyle name="Accent3 - 40%_AMI Operations 2" xfId="1030"/>
    <cellStyle name="Accent3 - 60%" xfId="158"/>
    <cellStyle name="Accent3 - 60% 2" xfId="1031"/>
    <cellStyle name="Accent3 - 60%_April 2012 - Infrastructure" xfId="1032"/>
    <cellStyle name="Accent3 10" xfId="1033"/>
    <cellStyle name="Accent3 10 2" xfId="1034"/>
    <cellStyle name="Accent3 10 3" xfId="1035"/>
    <cellStyle name="Accent3 100" xfId="1036"/>
    <cellStyle name="Accent3 101" xfId="1037"/>
    <cellStyle name="Accent3 102" xfId="1038"/>
    <cellStyle name="Accent3 103" xfId="1039"/>
    <cellStyle name="Accent3 104" xfId="1040"/>
    <cellStyle name="Accent3 105" xfId="1041"/>
    <cellStyle name="Accent3 106" xfId="7769"/>
    <cellStyle name="Accent3 107" xfId="7781"/>
    <cellStyle name="Accent3 108" xfId="7796"/>
    <cellStyle name="Accent3 109" xfId="7817"/>
    <cellStyle name="Accent3 11" xfId="1042"/>
    <cellStyle name="Accent3 11 2" xfId="1043"/>
    <cellStyle name="Accent3 11 3" xfId="1044"/>
    <cellStyle name="Accent3 12" xfId="1045"/>
    <cellStyle name="Accent3 12 2" xfId="1046"/>
    <cellStyle name="Accent3 12 3" xfId="1047"/>
    <cellStyle name="Accent3 13" xfId="1048"/>
    <cellStyle name="Accent3 13 2" xfId="1049"/>
    <cellStyle name="Accent3 13 3" xfId="1050"/>
    <cellStyle name="Accent3 13 4" xfId="1051"/>
    <cellStyle name="Accent3 13_CS Indicators" xfId="1052"/>
    <cellStyle name="Accent3 14" xfId="1053"/>
    <cellStyle name="Accent3 14 2" xfId="1054"/>
    <cellStyle name="Accent3 14 3" xfId="1055"/>
    <cellStyle name="Accent3 14 4" xfId="1056"/>
    <cellStyle name="Accent3 14_CS Indicators" xfId="1057"/>
    <cellStyle name="Accent3 15" xfId="1058"/>
    <cellStyle name="Accent3 15 2" xfId="1059"/>
    <cellStyle name="Accent3 15 3" xfId="1060"/>
    <cellStyle name="Accent3 15 4" xfId="1061"/>
    <cellStyle name="Accent3 15_CS Indicators" xfId="1062"/>
    <cellStyle name="Accent3 16" xfId="1063"/>
    <cellStyle name="Accent3 16 2" xfId="1064"/>
    <cellStyle name="Accent3 16 3" xfId="1065"/>
    <cellStyle name="Accent3 16 4" xfId="1066"/>
    <cellStyle name="Accent3 16_CS Indicators" xfId="1067"/>
    <cellStyle name="Accent3 17" xfId="1068"/>
    <cellStyle name="Accent3 17 2" xfId="1069"/>
    <cellStyle name="Accent3 17 3" xfId="1070"/>
    <cellStyle name="Accent3 18" xfId="1071"/>
    <cellStyle name="Accent3 18 2" xfId="1072"/>
    <cellStyle name="Accent3 18 3" xfId="1073"/>
    <cellStyle name="Accent3 19" xfId="1074"/>
    <cellStyle name="Accent3 19 2" xfId="1075"/>
    <cellStyle name="Accent3 19 3" xfId="1076"/>
    <cellStyle name="Accent3 2" xfId="30"/>
    <cellStyle name="Accent3 2 2" xfId="208"/>
    <cellStyle name="Accent3 2 3" xfId="1077"/>
    <cellStyle name="Accent3 2 4" xfId="1078"/>
    <cellStyle name="Accent3 20" xfId="1079"/>
    <cellStyle name="Accent3 20 2" xfId="1080"/>
    <cellStyle name="Accent3 21" xfId="1081"/>
    <cellStyle name="Accent3 21 2" xfId="1082"/>
    <cellStyle name="Accent3 22" xfId="1083"/>
    <cellStyle name="Accent3 22 2" xfId="1084"/>
    <cellStyle name="Accent3 23" xfId="1085"/>
    <cellStyle name="Accent3 23 2" xfId="1086"/>
    <cellStyle name="Accent3 24" xfId="1087"/>
    <cellStyle name="Accent3 24 2" xfId="1088"/>
    <cellStyle name="Accent3 25" xfId="1089"/>
    <cellStyle name="Accent3 25 2" xfId="1090"/>
    <cellStyle name="Accent3 26" xfId="1091"/>
    <cellStyle name="Accent3 27" xfId="1092"/>
    <cellStyle name="Accent3 28" xfId="1093"/>
    <cellStyle name="Accent3 29" xfId="1094"/>
    <cellStyle name="Accent3 3" xfId="159"/>
    <cellStyle name="Accent3 3 2" xfId="1095"/>
    <cellStyle name="Accent3 30" xfId="1096"/>
    <cellStyle name="Accent3 31" xfId="1097"/>
    <cellStyle name="Accent3 32" xfId="1098"/>
    <cellStyle name="Accent3 33" xfId="1099"/>
    <cellStyle name="Accent3 34" xfId="1100"/>
    <cellStyle name="Accent3 35" xfId="1101"/>
    <cellStyle name="Accent3 36" xfId="1102"/>
    <cellStyle name="Accent3 37" xfId="1103"/>
    <cellStyle name="Accent3 38" xfId="1104"/>
    <cellStyle name="Accent3 39" xfId="1105"/>
    <cellStyle name="Accent3 4" xfId="244"/>
    <cellStyle name="Accent3 40" xfId="1106"/>
    <cellStyle name="Accent3 41" xfId="1107"/>
    <cellStyle name="Accent3 42" xfId="1108"/>
    <cellStyle name="Accent3 43" xfId="1109"/>
    <cellStyle name="Accent3 44" xfId="1110"/>
    <cellStyle name="Accent3 45" xfId="1111"/>
    <cellStyle name="Accent3 46" xfId="1112"/>
    <cellStyle name="Accent3 47" xfId="1113"/>
    <cellStyle name="Accent3 48" xfId="1114"/>
    <cellStyle name="Accent3 49" xfId="1115"/>
    <cellStyle name="Accent3 5" xfId="1116"/>
    <cellStyle name="Accent3 50" xfId="1117"/>
    <cellStyle name="Accent3 51" xfId="1118"/>
    <cellStyle name="Accent3 52" xfId="1119"/>
    <cellStyle name="Accent3 53" xfId="1120"/>
    <cellStyle name="Accent3 54" xfId="1121"/>
    <cellStyle name="Accent3 55" xfId="1122"/>
    <cellStyle name="Accent3 56" xfId="1123"/>
    <cellStyle name="Accent3 57" xfId="1124"/>
    <cellStyle name="Accent3 58" xfId="1125"/>
    <cellStyle name="Accent3 59" xfId="1126"/>
    <cellStyle name="Accent3 6" xfId="1127"/>
    <cellStyle name="Accent3 60" xfId="1128"/>
    <cellStyle name="Accent3 61" xfId="1129"/>
    <cellStyle name="Accent3 62" xfId="1130"/>
    <cellStyle name="Accent3 63" xfId="1131"/>
    <cellStyle name="Accent3 64" xfId="1132"/>
    <cellStyle name="Accent3 65" xfId="1133"/>
    <cellStyle name="Accent3 66" xfId="1134"/>
    <cellStyle name="Accent3 67" xfId="1135"/>
    <cellStyle name="Accent3 68" xfId="1136"/>
    <cellStyle name="Accent3 69" xfId="1137"/>
    <cellStyle name="Accent3 7" xfId="1138"/>
    <cellStyle name="Accent3 7 2" xfId="1139"/>
    <cellStyle name="Accent3 7 3" xfId="1140"/>
    <cellStyle name="Accent3 70" xfId="1141"/>
    <cellStyle name="Accent3 71" xfId="1142"/>
    <cellStyle name="Accent3 72" xfId="1143"/>
    <cellStyle name="Accent3 73" xfId="1144"/>
    <cellStyle name="Accent3 74" xfId="1145"/>
    <cellStyle name="Accent3 75" xfId="1146"/>
    <cellStyle name="Accent3 76" xfId="1147"/>
    <cellStyle name="Accent3 77" xfId="1148"/>
    <cellStyle name="Accent3 78" xfId="1149"/>
    <cellStyle name="Accent3 79" xfId="1150"/>
    <cellStyle name="Accent3 8" xfId="1151"/>
    <cellStyle name="Accent3 8 2" xfId="1152"/>
    <cellStyle name="Accent3 8 3" xfId="1153"/>
    <cellStyle name="Accent3 80" xfId="1154"/>
    <cellStyle name="Accent3 81" xfId="1155"/>
    <cellStyle name="Accent3 82" xfId="1156"/>
    <cellStyle name="Accent3 83" xfId="1157"/>
    <cellStyle name="Accent3 84" xfId="1158"/>
    <cellStyle name="Accent3 85" xfId="1159"/>
    <cellStyle name="Accent3 86" xfId="1160"/>
    <cellStyle name="Accent3 87" xfId="1161"/>
    <cellStyle name="Accent3 88" xfId="1162"/>
    <cellStyle name="Accent3 89" xfId="1163"/>
    <cellStyle name="Accent3 9" xfId="1164"/>
    <cellStyle name="Accent3 9 2" xfId="1165"/>
    <cellStyle name="Accent3 90" xfId="1166"/>
    <cellStyle name="Accent3 91" xfId="1167"/>
    <cellStyle name="Accent3 92" xfId="1168"/>
    <cellStyle name="Accent3 93" xfId="1169"/>
    <cellStyle name="Accent3 94" xfId="1170"/>
    <cellStyle name="Accent3 95" xfId="1171"/>
    <cellStyle name="Accent3 96" xfId="1172"/>
    <cellStyle name="Accent3 97" xfId="1173"/>
    <cellStyle name="Accent3 98" xfId="1174"/>
    <cellStyle name="Accent3 99" xfId="1175"/>
    <cellStyle name="Accent4 - 20%" xfId="160"/>
    <cellStyle name="Accent4 - 20% 2" xfId="1176"/>
    <cellStyle name="Accent4 - 20% 3" xfId="1177"/>
    <cellStyle name="Accent4 - 20% 4" xfId="1178"/>
    <cellStyle name="Accent4 - 20%_AMI Operations 2" xfId="1179"/>
    <cellStyle name="Accent4 - 40%" xfId="161"/>
    <cellStyle name="Accent4 - 40% 2" xfId="1180"/>
    <cellStyle name="Accent4 - 40% 3" xfId="1181"/>
    <cellStyle name="Accent4 - 40% 4" xfId="1182"/>
    <cellStyle name="Accent4 - 40%_AMI Operations 2" xfId="1183"/>
    <cellStyle name="Accent4 - 60%" xfId="162"/>
    <cellStyle name="Accent4 - 60% 2" xfId="1184"/>
    <cellStyle name="Accent4 - 60%_April 2012 - Infrastructure" xfId="1185"/>
    <cellStyle name="Accent4 10" xfId="1186"/>
    <cellStyle name="Accent4 10 2" xfId="1187"/>
    <cellStyle name="Accent4 100" xfId="1188"/>
    <cellStyle name="Accent4 101" xfId="1189"/>
    <cellStyle name="Accent4 102" xfId="1190"/>
    <cellStyle name="Accent4 103" xfId="1191"/>
    <cellStyle name="Accent4 104" xfId="1192"/>
    <cellStyle name="Accent4 105" xfId="1193"/>
    <cellStyle name="Accent4 106" xfId="7770"/>
    <cellStyle name="Accent4 107" xfId="7780"/>
    <cellStyle name="Accent4 108" xfId="7797"/>
    <cellStyle name="Accent4 109" xfId="7816"/>
    <cellStyle name="Accent4 11" xfId="1194"/>
    <cellStyle name="Accent4 11 2" xfId="1195"/>
    <cellStyle name="Accent4 12" xfId="1196"/>
    <cellStyle name="Accent4 12 2" xfId="1197"/>
    <cellStyle name="Accent4 13" xfId="1198"/>
    <cellStyle name="Accent4 13 2" xfId="1199"/>
    <cellStyle name="Accent4 13 3" xfId="1200"/>
    <cellStyle name="Accent4 13_CS Indicators" xfId="1201"/>
    <cellStyle name="Accent4 14" xfId="1202"/>
    <cellStyle name="Accent4 14 2" xfId="1203"/>
    <cellStyle name="Accent4 14 3" xfId="1204"/>
    <cellStyle name="Accent4 14_CS Indicators" xfId="1205"/>
    <cellStyle name="Accent4 15" xfId="1206"/>
    <cellStyle name="Accent4 15 2" xfId="1207"/>
    <cellStyle name="Accent4 15 3" xfId="1208"/>
    <cellStyle name="Accent4 15_CS Indicators" xfId="1209"/>
    <cellStyle name="Accent4 16" xfId="1210"/>
    <cellStyle name="Accent4 16 2" xfId="1211"/>
    <cellStyle name="Accent4 16 3" xfId="1212"/>
    <cellStyle name="Accent4 16_CS Indicators" xfId="1213"/>
    <cellStyle name="Accent4 17" xfId="1214"/>
    <cellStyle name="Accent4 17 2" xfId="1215"/>
    <cellStyle name="Accent4 18" xfId="1216"/>
    <cellStyle name="Accent4 18 2" xfId="1217"/>
    <cellStyle name="Accent4 19" xfId="1218"/>
    <cellStyle name="Accent4 19 2" xfId="1219"/>
    <cellStyle name="Accent4 2" xfId="31"/>
    <cellStyle name="Accent4 2 2" xfId="209"/>
    <cellStyle name="Accent4 2 3" xfId="1220"/>
    <cellStyle name="Accent4 2 4" xfId="1221"/>
    <cellStyle name="Accent4 20" xfId="1222"/>
    <cellStyle name="Accent4 20 2" xfId="1223"/>
    <cellStyle name="Accent4 21" xfId="1224"/>
    <cellStyle name="Accent4 21 2" xfId="1225"/>
    <cellStyle name="Accent4 22" xfId="1226"/>
    <cellStyle name="Accent4 22 2" xfId="1227"/>
    <cellStyle name="Accent4 23" xfId="1228"/>
    <cellStyle name="Accent4 23 2" xfId="1229"/>
    <cellStyle name="Accent4 24" xfId="1230"/>
    <cellStyle name="Accent4 24 2" xfId="1231"/>
    <cellStyle name="Accent4 25" xfId="1232"/>
    <cellStyle name="Accent4 25 2" xfId="1233"/>
    <cellStyle name="Accent4 26" xfId="1234"/>
    <cellStyle name="Accent4 27" xfId="1235"/>
    <cellStyle name="Accent4 28" xfId="1236"/>
    <cellStyle name="Accent4 29" xfId="1237"/>
    <cellStyle name="Accent4 3" xfId="163"/>
    <cellStyle name="Accent4 3 2" xfId="1238"/>
    <cellStyle name="Accent4 30" xfId="1239"/>
    <cellStyle name="Accent4 31" xfId="1240"/>
    <cellStyle name="Accent4 32" xfId="1241"/>
    <cellStyle name="Accent4 33" xfId="1242"/>
    <cellStyle name="Accent4 34" xfId="1243"/>
    <cellStyle name="Accent4 35" xfId="1244"/>
    <cellStyle name="Accent4 36" xfId="1245"/>
    <cellStyle name="Accent4 37" xfId="1246"/>
    <cellStyle name="Accent4 38" xfId="1247"/>
    <cellStyle name="Accent4 39" xfId="1248"/>
    <cellStyle name="Accent4 4" xfId="230"/>
    <cellStyle name="Accent4 40" xfId="1249"/>
    <cellStyle name="Accent4 41" xfId="1250"/>
    <cellStyle name="Accent4 42" xfId="1251"/>
    <cellStyle name="Accent4 43" xfId="1252"/>
    <cellStyle name="Accent4 44" xfId="1253"/>
    <cellStyle name="Accent4 45" xfId="1254"/>
    <cellStyle name="Accent4 46" xfId="1255"/>
    <cellStyle name="Accent4 47" xfId="1256"/>
    <cellStyle name="Accent4 48" xfId="1257"/>
    <cellStyle name="Accent4 49" xfId="1258"/>
    <cellStyle name="Accent4 5" xfId="1259"/>
    <cellStyle name="Accent4 50" xfId="1260"/>
    <cellStyle name="Accent4 51" xfId="1261"/>
    <cellStyle name="Accent4 52" xfId="1262"/>
    <cellStyle name="Accent4 53" xfId="1263"/>
    <cellStyle name="Accent4 54" xfId="1264"/>
    <cellStyle name="Accent4 55" xfId="1265"/>
    <cellStyle name="Accent4 56" xfId="1266"/>
    <cellStyle name="Accent4 57" xfId="1267"/>
    <cellStyle name="Accent4 58" xfId="1268"/>
    <cellStyle name="Accent4 59" xfId="1269"/>
    <cellStyle name="Accent4 6" xfId="1270"/>
    <cellStyle name="Accent4 60" xfId="1271"/>
    <cellStyle name="Accent4 61" xfId="1272"/>
    <cellStyle name="Accent4 62" xfId="1273"/>
    <cellStyle name="Accent4 63" xfId="1274"/>
    <cellStyle name="Accent4 64" xfId="1275"/>
    <cellStyle name="Accent4 65" xfId="1276"/>
    <cellStyle name="Accent4 66" xfId="1277"/>
    <cellStyle name="Accent4 67" xfId="1278"/>
    <cellStyle name="Accent4 68" xfId="1279"/>
    <cellStyle name="Accent4 69" xfId="1280"/>
    <cellStyle name="Accent4 7" xfId="1281"/>
    <cellStyle name="Accent4 7 2" xfId="1282"/>
    <cellStyle name="Accent4 7 3" xfId="1283"/>
    <cellStyle name="Accent4 7 4" xfId="1284"/>
    <cellStyle name="Accent4 70" xfId="1285"/>
    <cellStyle name="Accent4 71" xfId="1286"/>
    <cellStyle name="Accent4 72" xfId="1287"/>
    <cellStyle name="Accent4 73" xfId="1288"/>
    <cellStyle name="Accent4 74" xfId="1289"/>
    <cellStyle name="Accent4 75" xfId="1290"/>
    <cellStyle name="Accent4 76" xfId="1291"/>
    <cellStyle name="Accent4 77" xfId="1292"/>
    <cellStyle name="Accent4 78" xfId="1293"/>
    <cellStyle name="Accent4 79" xfId="1294"/>
    <cellStyle name="Accent4 8" xfId="1295"/>
    <cellStyle name="Accent4 8 2" xfId="1296"/>
    <cellStyle name="Accent4 8 3" xfId="1297"/>
    <cellStyle name="Accent4 8 4" xfId="1298"/>
    <cellStyle name="Accent4 80" xfId="1299"/>
    <cellStyle name="Accent4 81" xfId="1300"/>
    <cellStyle name="Accent4 82" xfId="1301"/>
    <cellStyle name="Accent4 83" xfId="1302"/>
    <cellStyle name="Accent4 84" xfId="1303"/>
    <cellStyle name="Accent4 85" xfId="1304"/>
    <cellStyle name="Accent4 86" xfId="1305"/>
    <cellStyle name="Accent4 87" xfId="1306"/>
    <cellStyle name="Accent4 88" xfId="1307"/>
    <cellStyle name="Accent4 89" xfId="1308"/>
    <cellStyle name="Accent4 9" xfId="1309"/>
    <cellStyle name="Accent4 9 2" xfId="1310"/>
    <cellStyle name="Accent4 9 3" xfId="1311"/>
    <cellStyle name="Accent4 9 4" xfId="1312"/>
    <cellStyle name="Accent4 90" xfId="1313"/>
    <cellStyle name="Accent4 91" xfId="1314"/>
    <cellStyle name="Accent4 92" xfId="1315"/>
    <cellStyle name="Accent4 93" xfId="1316"/>
    <cellStyle name="Accent4 94" xfId="1317"/>
    <cellStyle name="Accent4 95" xfId="1318"/>
    <cellStyle name="Accent4 96" xfId="1319"/>
    <cellStyle name="Accent4 97" xfId="1320"/>
    <cellStyle name="Accent4 98" xfId="1321"/>
    <cellStyle name="Accent4 99" xfId="1322"/>
    <cellStyle name="Accent5 - 20%" xfId="164"/>
    <cellStyle name="Accent5 - 20% 2" xfId="1323"/>
    <cellStyle name="Accent5 - 20% 3" xfId="1324"/>
    <cellStyle name="Accent5 - 20% 4" xfId="1325"/>
    <cellStyle name="Accent5 - 20%_AMI Operations 2" xfId="1326"/>
    <cellStyle name="Accent5 - 40%" xfId="165"/>
    <cellStyle name="Accent5 - 40% 2" xfId="1327"/>
    <cellStyle name="Accent5 - 40% 3" xfId="1328"/>
    <cellStyle name="Accent5 - 40%_AMI Operations 2" xfId="1329"/>
    <cellStyle name="Accent5 - 60%" xfId="166"/>
    <cellStyle name="Accent5 - 60% 2" xfId="1330"/>
    <cellStyle name="Accent5 - 60%_April 2012 - Infrastructure" xfId="1331"/>
    <cellStyle name="Accent5 10" xfId="1332"/>
    <cellStyle name="Accent5 10 2" xfId="1333"/>
    <cellStyle name="Accent5 100" xfId="7815"/>
    <cellStyle name="Accent5 11" xfId="1334"/>
    <cellStyle name="Accent5 11 2" xfId="1335"/>
    <cellStyle name="Accent5 12" xfId="1336"/>
    <cellStyle name="Accent5 12 2" xfId="1337"/>
    <cellStyle name="Accent5 13" xfId="1338"/>
    <cellStyle name="Accent5 13 2" xfId="1339"/>
    <cellStyle name="Accent5 14" xfId="1340"/>
    <cellStyle name="Accent5 14 2" xfId="1341"/>
    <cellStyle name="Accent5 15" xfId="1342"/>
    <cellStyle name="Accent5 15 2" xfId="1343"/>
    <cellStyle name="Accent5 16" xfId="1344"/>
    <cellStyle name="Accent5 16 2" xfId="1345"/>
    <cellStyle name="Accent5 17" xfId="1346"/>
    <cellStyle name="Accent5 17 2" xfId="1347"/>
    <cellStyle name="Accent5 18" xfId="1348"/>
    <cellStyle name="Accent5 18 2" xfId="1349"/>
    <cellStyle name="Accent5 19" xfId="1350"/>
    <cellStyle name="Accent5 19 2" xfId="1351"/>
    <cellStyle name="Accent5 2" xfId="32"/>
    <cellStyle name="Accent5 2 2" xfId="211"/>
    <cellStyle name="Accent5 2 3" xfId="1352"/>
    <cellStyle name="Accent5 2 4" xfId="1353"/>
    <cellStyle name="Accent5 20" xfId="1354"/>
    <cellStyle name="Accent5 20 2" xfId="1355"/>
    <cellStyle name="Accent5 21" xfId="1356"/>
    <cellStyle name="Accent5 21 2" xfId="1357"/>
    <cellStyle name="Accent5 22" xfId="1358"/>
    <cellStyle name="Accent5 22 2" xfId="1359"/>
    <cellStyle name="Accent5 23" xfId="1360"/>
    <cellStyle name="Accent5 23 2" xfId="1361"/>
    <cellStyle name="Accent5 24" xfId="1362"/>
    <cellStyle name="Accent5 24 2" xfId="1363"/>
    <cellStyle name="Accent5 25" xfId="1364"/>
    <cellStyle name="Accent5 25 2" xfId="1365"/>
    <cellStyle name="Accent5 26" xfId="1366"/>
    <cellStyle name="Accent5 27" xfId="1367"/>
    <cellStyle name="Accent5 28" xfId="1368"/>
    <cellStyle name="Accent5 29" xfId="1369"/>
    <cellStyle name="Accent5 3" xfId="167"/>
    <cellStyle name="Accent5 3 2" xfId="1370"/>
    <cellStyle name="Accent5 30" xfId="1371"/>
    <cellStyle name="Accent5 31" xfId="1372"/>
    <cellStyle name="Accent5 32" xfId="1373"/>
    <cellStyle name="Accent5 33" xfId="1374"/>
    <cellStyle name="Accent5 34" xfId="1375"/>
    <cellStyle name="Accent5 35" xfId="1376"/>
    <cellStyle name="Accent5 36" xfId="1377"/>
    <cellStyle name="Accent5 37" xfId="1378"/>
    <cellStyle name="Accent5 38" xfId="1379"/>
    <cellStyle name="Accent5 39" xfId="1380"/>
    <cellStyle name="Accent5 4" xfId="226"/>
    <cellStyle name="Accent5 4 2" xfId="1381"/>
    <cellStyle name="Accent5 40" xfId="1382"/>
    <cellStyle name="Accent5 41" xfId="1383"/>
    <cellStyle name="Accent5 42" xfId="1384"/>
    <cellStyle name="Accent5 43" xfId="1385"/>
    <cellStyle name="Accent5 44" xfId="1386"/>
    <cellStyle name="Accent5 45" xfId="1387"/>
    <cellStyle name="Accent5 46" xfId="1388"/>
    <cellStyle name="Accent5 47" xfId="1389"/>
    <cellStyle name="Accent5 48" xfId="1390"/>
    <cellStyle name="Accent5 49" xfId="1391"/>
    <cellStyle name="Accent5 5" xfId="1392"/>
    <cellStyle name="Accent5 5 2" xfId="1393"/>
    <cellStyle name="Accent5 50" xfId="1394"/>
    <cellStyle name="Accent5 51" xfId="1395"/>
    <cellStyle name="Accent5 52" xfId="1396"/>
    <cellStyle name="Accent5 53" xfId="1397"/>
    <cellStyle name="Accent5 54" xfId="1398"/>
    <cellStyle name="Accent5 55" xfId="1399"/>
    <cellStyle name="Accent5 56" xfId="1400"/>
    <cellStyle name="Accent5 57" xfId="1401"/>
    <cellStyle name="Accent5 58" xfId="1402"/>
    <cellStyle name="Accent5 59" xfId="1403"/>
    <cellStyle name="Accent5 6" xfId="1404"/>
    <cellStyle name="Accent5 6 2" xfId="1405"/>
    <cellStyle name="Accent5 60" xfId="1406"/>
    <cellStyle name="Accent5 61" xfId="1407"/>
    <cellStyle name="Accent5 62" xfId="1408"/>
    <cellStyle name="Accent5 63" xfId="1409"/>
    <cellStyle name="Accent5 64" xfId="1410"/>
    <cellStyle name="Accent5 65" xfId="1411"/>
    <cellStyle name="Accent5 66" xfId="1412"/>
    <cellStyle name="Accent5 67" xfId="1413"/>
    <cellStyle name="Accent5 68" xfId="1414"/>
    <cellStyle name="Accent5 69" xfId="1415"/>
    <cellStyle name="Accent5 7" xfId="1416"/>
    <cellStyle name="Accent5 7 2" xfId="1417"/>
    <cellStyle name="Accent5 7 3" xfId="1418"/>
    <cellStyle name="Accent5 7 4" xfId="1419"/>
    <cellStyle name="Accent5 7_CS Indicators" xfId="1420"/>
    <cellStyle name="Accent5 70" xfId="1421"/>
    <cellStyle name="Accent5 71" xfId="1422"/>
    <cellStyle name="Accent5 72" xfId="1423"/>
    <cellStyle name="Accent5 73" xfId="1424"/>
    <cellStyle name="Accent5 74" xfId="1425"/>
    <cellStyle name="Accent5 75" xfId="1426"/>
    <cellStyle name="Accent5 76" xfId="1427"/>
    <cellStyle name="Accent5 77" xfId="1428"/>
    <cellStyle name="Accent5 78" xfId="1429"/>
    <cellStyle name="Accent5 79" xfId="1430"/>
    <cellStyle name="Accent5 8" xfId="1431"/>
    <cellStyle name="Accent5 8 2" xfId="1432"/>
    <cellStyle name="Accent5 8 3" xfId="1433"/>
    <cellStyle name="Accent5 80" xfId="1434"/>
    <cellStyle name="Accent5 81" xfId="1435"/>
    <cellStyle name="Accent5 82" xfId="1436"/>
    <cellStyle name="Accent5 83" xfId="1437"/>
    <cellStyle name="Accent5 84" xfId="1438"/>
    <cellStyle name="Accent5 85" xfId="1439"/>
    <cellStyle name="Accent5 86" xfId="1440"/>
    <cellStyle name="Accent5 87" xfId="1441"/>
    <cellStyle name="Accent5 88" xfId="1442"/>
    <cellStyle name="Accent5 89" xfId="1443"/>
    <cellStyle name="Accent5 9" xfId="1444"/>
    <cellStyle name="Accent5 9 2" xfId="1445"/>
    <cellStyle name="Accent5 9 3" xfId="1446"/>
    <cellStyle name="Accent5 90" xfId="1447"/>
    <cellStyle name="Accent5 91" xfId="1448"/>
    <cellStyle name="Accent5 92" xfId="1449"/>
    <cellStyle name="Accent5 93" xfId="1450"/>
    <cellStyle name="Accent5 94" xfId="1451"/>
    <cellStyle name="Accent5 95" xfId="1452"/>
    <cellStyle name="Accent5 96" xfId="1453"/>
    <cellStyle name="Accent5 97" xfId="7771"/>
    <cellStyle name="Accent5 98" xfId="7779"/>
    <cellStyle name="Accent5 99" xfId="7798"/>
    <cellStyle name="Accent6 - 20%" xfId="168"/>
    <cellStyle name="Accent6 - 20% 2" xfId="1454"/>
    <cellStyle name="Accent6 - 20% 3" xfId="1455"/>
    <cellStyle name="Accent6 - 20%_AMI Operations 2" xfId="1456"/>
    <cellStyle name="Accent6 - 40%" xfId="169"/>
    <cellStyle name="Accent6 - 40% 2" xfId="1457"/>
    <cellStyle name="Accent6 - 40% 3" xfId="1458"/>
    <cellStyle name="Accent6 - 40% 4" xfId="1459"/>
    <cellStyle name="Accent6 - 40%_AMI Operations 2" xfId="1460"/>
    <cellStyle name="Accent6 - 60%" xfId="170"/>
    <cellStyle name="Accent6 - 60% 2" xfId="1461"/>
    <cellStyle name="Accent6 - 60%_April 2012 - Infrastructure" xfId="1462"/>
    <cellStyle name="Accent6 10" xfId="1463"/>
    <cellStyle name="Accent6 10 2" xfId="1464"/>
    <cellStyle name="Accent6 100" xfId="1465"/>
    <cellStyle name="Accent6 101" xfId="1466"/>
    <cellStyle name="Accent6 102" xfId="1467"/>
    <cellStyle name="Accent6 103" xfId="1468"/>
    <cellStyle name="Accent6 104" xfId="1469"/>
    <cellStyle name="Accent6 105" xfId="1470"/>
    <cellStyle name="Accent6 106" xfId="7772"/>
    <cellStyle name="Accent6 107" xfId="7778"/>
    <cellStyle name="Accent6 108" xfId="7799"/>
    <cellStyle name="Accent6 109" xfId="7814"/>
    <cellStyle name="Accent6 11" xfId="1471"/>
    <cellStyle name="Accent6 11 2" xfId="1472"/>
    <cellStyle name="Accent6 12" xfId="1473"/>
    <cellStyle name="Accent6 12 2" xfId="1474"/>
    <cellStyle name="Accent6 13" xfId="1475"/>
    <cellStyle name="Accent6 13 2" xfId="1476"/>
    <cellStyle name="Accent6 13 3" xfId="1477"/>
    <cellStyle name="Accent6 13_CS Indicators" xfId="1478"/>
    <cellStyle name="Accent6 14" xfId="1479"/>
    <cellStyle name="Accent6 14 2" xfId="1480"/>
    <cellStyle name="Accent6 14 3" xfId="1481"/>
    <cellStyle name="Accent6 14_CS Indicators" xfId="1482"/>
    <cellStyle name="Accent6 15" xfId="1483"/>
    <cellStyle name="Accent6 15 2" xfId="1484"/>
    <cellStyle name="Accent6 15 3" xfId="1485"/>
    <cellStyle name="Accent6 15_CS Indicators" xfId="1486"/>
    <cellStyle name="Accent6 16" xfId="1487"/>
    <cellStyle name="Accent6 16 2" xfId="1488"/>
    <cellStyle name="Accent6 16 3" xfId="1489"/>
    <cellStyle name="Accent6 16_CS Indicators" xfId="1490"/>
    <cellStyle name="Accent6 17" xfId="1491"/>
    <cellStyle name="Accent6 17 2" xfId="1492"/>
    <cellStyle name="Accent6 18" xfId="1493"/>
    <cellStyle name="Accent6 18 2" xfId="1494"/>
    <cellStyle name="Accent6 19" xfId="1495"/>
    <cellStyle name="Accent6 19 2" xfId="1496"/>
    <cellStyle name="Accent6 2" xfId="33"/>
    <cellStyle name="Accent6 2 2" xfId="214"/>
    <cellStyle name="Accent6 2 3" xfId="1497"/>
    <cellStyle name="Accent6 2 4" xfId="1498"/>
    <cellStyle name="Accent6 20" xfId="1499"/>
    <cellStyle name="Accent6 20 2" xfId="1500"/>
    <cellStyle name="Accent6 21" xfId="1501"/>
    <cellStyle name="Accent6 21 2" xfId="1502"/>
    <cellStyle name="Accent6 22" xfId="1503"/>
    <cellStyle name="Accent6 22 2" xfId="1504"/>
    <cellStyle name="Accent6 23" xfId="1505"/>
    <cellStyle name="Accent6 23 2" xfId="1506"/>
    <cellStyle name="Accent6 24" xfId="1507"/>
    <cellStyle name="Accent6 24 2" xfId="1508"/>
    <cellStyle name="Accent6 25" xfId="1509"/>
    <cellStyle name="Accent6 25 2" xfId="1510"/>
    <cellStyle name="Accent6 26" xfId="1511"/>
    <cellStyle name="Accent6 27" xfId="1512"/>
    <cellStyle name="Accent6 28" xfId="1513"/>
    <cellStyle name="Accent6 29" xfId="1514"/>
    <cellStyle name="Accent6 3" xfId="171"/>
    <cellStyle name="Accent6 3 2" xfId="1515"/>
    <cellStyle name="Accent6 30" xfId="1516"/>
    <cellStyle name="Accent6 31" xfId="1517"/>
    <cellStyle name="Accent6 32" xfId="1518"/>
    <cellStyle name="Accent6 33" xfId="1519"/>
    <cellStyle name="Accent6 34" xfId="1520"/>
    <cellStyle name="Accent6 35" xfId="1521"/>
    <cellStyle name="Accent6 36" xfId="1522"/>
    <cellStyle name="Accent6 37" xfId="1523"/>
    <cellStyle name="Accent6 38" xfId="1524"/>
    <cellStyle name="Accent6 39" xfId="1525"/>
    <cellStyle name="Accent6 4" xfId="222"/>
    <cellStyle name="Accent6 40" xfId="1526"/>
    <cellStyle name="Accent6 41" xfId="1527"/>
    <cellStyle name="Accent6 42" xfId="1528"/>
    <cellStyle name="Accent6 43" xfId="1529"/>
    <cellStyle name="Accent6 44" xfId="1530"/>
    <cellStyle name="Accent6 45" xfId="1531"/>
    <cellStyle name="Accent6 46" xfId="1532"/>
    <cellStyle name="Accent6 47" xfId="1533"/>
    <cellStyle name="Accent6 48" xfId="1534"/>
    <cellStyle name="Accent6 49" xfId="1535"/>
    <cellStyle name="Accent6 5" xfId="1536"/>
    <cellStyle name="Accent6 50" xfId="1537"/>
    <cellStyle name="Accent6 51" xfId="1538"/>
    <cellStyle name="Accent6 52" xfId="1539"/>
    <cellStyle name="Accent6 53" xfId="1540"/>
    <cellStyle name="Accent6 54" xfId="1541"/>
    <cellStyle name="Accent6 55" xfId="1542"/>
    <cellStyle name="Accent6 56" xfId="1543"/>
    <cellStyle name="Accent6 57" xfId="1544"/>
    <cellStyle name="Accent6 58" xfId="1545"/>
    <cellStyle name="Accent6 59" xfId="1546"/>
    <cellStyle name="Accent6 6" xfId="1547"/>
    <cellStyle name="Accent6 60" xfId="1548"/>
    <cellStyle name="Accent6 61" xfId="1549"/>
    <cellStyle name="Accent6 62" xfId="1550"/>
    <cellStyle name="Accent6 63" xfId="1551"/>
    <cellStyle name="Accent6 64" xfId="1552"/>
    <cellStyle name="Accent6 65" xfId="1553"/>
    <cellStyle name="Accent6 66" xfId="1554"/>
    <cellStyle name="Accent6 67" xfId="1555"/>
    <cellStyle name="Accent6 68" xfId="1556"/>
    <cellStyle name="Accent6 69" xfId="1557"/>
    <cellStyle name="Accent6 7" xfId="1558"/>
    <cellStyle name="Accent6 7 2" xfId="1559"/>
    <cellStyle name="Accent6 7 3" xfId="1560"/>
    <cellStyle name="Accent6 7 4" xfId="1561"/>
    <cellStyle name="Accent6 70" xfId="1562"/>
    <cellStyle name="Accent6 71" xfId="1563"/>
    <cellStyle name="Accent6 72" xfId="1564"/>
    <cellStyle name="Accent6 73" xfId="1565"/>
    <cellStyle name="Accent6 74" xfId="1566"/>
    <cellStyle name="Accent6 75" xfId="1567"/>
    <cellStyle name="Accent6 76" xfId="1568"/>
    <cellStyle name="Accent6 77" xfId="1569"/>
    <cellStyle name="Accent6 78" xfId="1570"/>
    <cellStyle name="Accent6 79" xfId="1571"/>
    <cellStyle name="Accent6 8" xfId="1572"/>
    <cellStyle name="Accent6 8 2" xfId="1573"/>
    <cellStyle name="Accent6 8 3" xfId="1574"/>
    <cellStyle name="Accent6 8 4" xfId="1575"/>
    <cellStyle name="Accent6 80" xfId="1576"/>
    <cellStyle name="Accent6 81" xfId="1577"/>
    <cellStyle name="Accent6 82" xfId="1578"/>
    <cellStyle name="Accent6 83" xfId="1579"/>
    <cellStyle name="Accent6 84" xfId="1580"/>
    <cellStyle name="Accent6 85" xfId="1581"/>
    <cellStyle name="Accent6 86" xfId="1582"/>
    <cellStyle name="Accent6 87" xfId="1583"/>
    <cellStyle name="Accent6 88" xfId="1584"/>
    <cellStyle name="Accent6 89" xfId="1585"/>
    <cellStyle name="Accent6 9" xfId="1586"/>
    <cellStyle name="Accent6 9 2" xfId="1587"/>
    <cellStyle name="Accent6 9 3" xfId="1588"/>
    <cellStyle name="Accent6 9 4" xfId="1589"/>
    <cellStyle name="Accent6 90" xfId="1590"/>
    <cellStyle name="Accent6 91" xfId="1591"/>
    <cellStyle name="Accent6 92" xfId="1592"/>
    <cellStyle name="Accent6 93" xfId="1593"/>
    <cellStyle name="Accent6 94" xfId="1594"/>
    <cellStyle name="Accent6 95" xfId="1595"/>
    <cellStyle name="Accent6 96" xfId="1596"/>
    <cellStyle name="Accent6 97" xfId="1597"/>
    <cellStyle name="Accent6 98" xfId="1598"/>
    <cellStyle name="Accent6 99" xfId="1599"/>
    <cellStyle name="Actual Date" xfId="1600"/>
    <cellStyle name="Addl Dim 1 Rollup" xfId="1601"/>
    <cellStyle name="Addl Dim 1 Rollup$ZP$" xfId="1602"/>
    <cellStyle name="Addl Dim 1 Rollup$ZP$ 2" xfId="1603"/>
    <cellStyle name="Addl Dim 1 Rollup$ZP$ 3" xfId="1604"/>
    <cellStyle name="Addl Dim 1 Rollup$ZP$_AMI Operations 2" xfId="1605"/>
    <cellStyle name="Addl Dim 2 Rollup" xfId="1606"/>
    <cellStyle name="Addl Dim 2 Rollup$ZP$" xfId="1607"/>
    <cellStyle name="Addl Dim 2 Rollup$ZP$ 2" xfId="1608"/>
    <cellStyle name="Addl Dim 2 Rollup$ZP$ 3" xfId="1609"/>
    <cellStyle name="Addl Dim 2 Rollup$ZP$_AMI Operations 2" xfId="1610"/>
    <cellStyle name="Addl Dim 3 Rollup" xfId="1611"/>
    <cellStyle name="Addl Dim 3 Rollup$ZP$" xfId="1612"/>
    <cellStyle name="Addl Dim 3 Rollup$ZP$ 2" xfId="1613"/>
    <cellStyle name="Addl Dim 3 Rollup$ZP$ 3" xfId="1614"/>
    <cellStyle name="Addl Dim 3 Rollup$ZP$_AMI Operations 2" xfId="1615"/>
    <cellStyle name="Addl Dim 4 Rollup" xfId="1616"/>
    <cellStyle name="Addl Dim 4 Rollup$ZP$" xfId="1617"/>
    <cellStyle name="Addl Dim 4 Rollup$ZP$ 2" xfId="1618"/>
    <cellStyle name="Addl Dim 4 Rollup$ZP$ 3" xfId="1619"/>
    <cellStyle name="Addl Dim 4 Rollup$ZP$_AMI Operations 2" xfId="1620"/>
    <cellStyle name="Addl Dim 5 Rollup" xfId="1621"/>
    <cellStyle name="Addl Dim 5 Rollup$ZP$" xfId="1622"/>
    <cellStyle name="Addl Dim 5 Rollup$ZP$ 2" xfId="1623"/>
    <cellStyle name="Addl Dim 5 Rollup$ZP$ 3" xfId="1624"/>
    <cellStyle name="Addl Dim 5 Rollup$ZP$_AMI Operations 2" xfId="1625"/>
    <cellStyle name="Addl Dim 6 Rollup" xfId="1626"/>
    <cellStyle name="Addl Dim 6 Rollup$ZP$" xfId="1627"/>
    <cellStyle name="Addl Dim 6 Rollup$ZP$ 2" xfId="1628"/>
    <cellStyle name="Addl Dim 6 Rollup$ZP$ 3" xfId="1629"/>
    <cellStyle name="Addl Dim 6 Rollup$ZP$_AMI Operations 2" xfId="1630"/>
    <cellStyle name="BACKGROUND" xfId="1631"/>
    <cellStyle name="BACKGROUND$ZPercent$" xfId="1632"/>
    <cellStyle name="BACKGROUND$ZPercent$ 2" xfId="1633"/>
    <cellStyle name="BACKGROUND$ZPercent$ 3" xfId="1634"/>
    <cellStyle name="BACKGROUND$ZPercent$_AMI Operations 2" xfId="1635"/>
    <cellStyle name="Bad 2" xfId="34"/>
    <cellStyle name="Bad 2 2" xfId="215"/>
    <cellStyle name="Bad 2 3" xfId="1636"/>
    <cellStyle name="Bad 2 4" xfId="1637"/>
    <cellStyle name="Bad 3" xfId="213"/>
    <cellStyle name="Bad 3 2" xfId="1638"/>
    <cellStyle name="Bad 3 3" xfId="1639"/>
    <cellStyle name="Bad 3 4" xfId="1640"/>
    <cellStyle name="Bad 3 5" xfId="1641"/>
    <cellStyle name="Bad 4" xfId="1642"/>
    <cellStyle name="Bad 5" xfId="1643"/>
    <cellStyle name="Calculation 10" xfId="1644"/>
    <cellStyle name="Calculation 10 2" xfId="1645"/>
    <cellStyle name="Calculation 11" xfId="1646"/>
    <cellStyle name="Calculation 12" xfId="1647"/>
    <cellStyle name="Calculation 12 2" xfId="1648"/>
    <cellStyle name="Calculation 13" xfId="1649"/>
    <cellStyle name="Calculation 2" xfId="35"/>
    <cellStyle name="Calculation 2 2" xfId="216"/>
    <cellStyle name="Calculation 2 3" xfId="1650"/>
    <cellStyle name="Calculation 2 4" xfId="1651"/>
    <cellStyle name="Calculation 2 4 2" xfId="1652"/>
    <cellStyle name="Calculation 2_CS Indicators" xfId="1653"/>
    <cellStyle name="Calculation 3" xfId="212"/>
    <cellStyle name="Calculation 3 2" xfId="1654"/>
    <cellStyle name="Calculation 3 3" xfId="1655"/>
    <cellStyle name="Calculation 3 4" xfId="1656"/>
    <cellStyle name="Calculation 3 5" xfId="1657"/>
    <cellStyle name="Calculation 3_CS Indicators" xfId="1658"/>
    <cellStyle name="Calculation 4" xfId="1659"/>
    <cellStyle name="Calculation 5" xfId="1660"/>
    <cellStyle name="Calculation 5 2" xfId="1661"/>
    <cellStyle name="Calculation 6" xfId="1662"/>
    <cellStyle name="Calculation 7" xfId="1663"/>
    <cellStyle name="Calculation 8" xfId="1664"/>
    <cellStyle name="Calculation 8 2" xfId="1665"/>
    <cellStyle name="Calculation 9" xfId="1666"/>
    <cellStyle name="Calculation 9 2" xfId="1667"/>
    <cellStyle name="Check Cell 10" xfId="1668"/>
    <cellStyle name="Check Cell 11" xfId="1669"/>
    <cellStyle name="Check Cell 12" xfId="7773"/>
    <cellStyle name="Check Cell 2" xfId="36"/>
    <cellStyle name="Check Cell 2 2" xfId="217"/>
    <cellStyle name="Check Cell 2 3" xfId="1670"/>
    <cellStyle name="Check Cell 2 4" xfId="1671"/>
    <cellStyle name="Check Cell 2_O&amp;M ACTUAL - FORECAST" xfId="1672"/>
    <cellStyle name="Check Cell 3" xfId="210"/>
    <cellStyle name="Check Cell 3 2" xfId="1673"/>
    <cellStyle name="Check Cell 3 3" xfId="1674"/>
    <cellStyle name="Check Cell 4" xfId="1675"/>
    <cellStyle name="Check Cell 4 2" xfId="1676"/>
    <cellStyle name="Check Cell 5" xfId="1677"/>
    <cellStyle name="Check Cell 6" xfId="1678"/>
    <cellStyle name="Check Cell 7" xfId="1679"/>
    <cellStyle name="Check Cell 8" xfId="1680"/>
    <cellStyle name="Check Cell 9" xfId="1681"/>
    <cellStyle name="COLHDR" xfId="1682"/>
    <cellStyle name="COLHDR$ZP$" xfId="1683"/>
    <cellStyle name="COLHDR$ZP$ 2" xfId="1684"/>
    <cellStyle name="COLHDR$ZP$ 3" xfId="1685"/>
    <cellStyle name="COLHDR$ZP$_AMI Operations 2" xfId="1686"/>
    <cellStyle name="Comma" xfId="7765" builtinId="3"/>
    <cellStyle name="Comma  - Style1" xfId="1687"/>
    <cellStyle name="Comma  - Style2" xfId="1688"/>
    <cellStyle name="Comma  - Style3" xfId="1689"/>
    <cellStyle name="Comma  - Style4" xfId="1690"/>
    <cellStyle name="Comma  - Style5" xfId="1691"/>
    <cellStyle name="Comma  - Style6" xfId="1692"/>
    <cellStyle name="Comma  - Style7" xfId="1693"/>
    <cellStyle name="Comma  - Style8" xfId="1694"/>
    <cellStyle name="Comma [1]" xfId="1695"/>
    <cellStyle name="Comma [2]" xfId="1696"/>
    <cellStyle name="Comma [3]" xfId="1697"/>
    <cellStyle name="Comma 10" xfId="1698"/>
    <cellStyle name="Comma 10 2" xfId="1699"/>
    <cellStyle name="Comma 10 3" xfId="1700"/>
    <cellStyle name="Comma 11" xfId="1701"/>
    <cellStyle name="Comma 11 2" xfId="1702"/>
    <cellStyle name="Comma 11 3" xfId="1703"/>
    <cellStyle name="Comma 12" xfId="1704"/>
    <cellStyle name="Comma 13" xfId="1705"/>
    <cellStyle name="Comma 14" xfId="1706"/>
    <cellStyle name="Comma 15" xfId="1707"/>
    <cellStyle name="Comma 16" xfId="1708"/>
    <cellStyle name="Comma 17" xfId="1709"/>
    <cellStyle name="Comma 18" xfId="1710"/>
    <cellStyle name="Comma 18 2" xfId="1711"/>
    <cellStyle name="Comma 19" xfId="1712"/>
    <cellStyle name="Comma 2" xfId="6"/>
    <cellStyle name="Comma 2 2" xfId="1713"/>
    <cellStyle name="Comma 2 2 2" xfId="1714"/>
    <cellStyle name="Comma 20" xfId="1715"/>
    <cellStyle name="Comma 21" xfId="1716"/>
    <cellStyle name="Comma 22" xfId="1717"/>
    <cellStyle name="Comma 23" xfId="1718"/>
    <cellStyle name="Comma 24" xfId="1719"/>
    <cellStyle name="Comma 25" xfId="1720"/>
    <cellStyle name="Comma 26" xfId="1721"/>
    <cellStyle name="Comma 27" xfId="1722"/>
    <cellStyle name="Comma 28" xfId="1723"/>
    <cellStyle name="Comma 29" xfId="1724"/>
    <cellStyle name="Comma 3" xfId="37"/>
    <cellStyle name="Comma 3 2" xfId="38"/>
    <cellStyle name="Comma 3 2 2" xfId="219"/>
    <cellStyle name="Comma 3 2 3" xfId="1725"/>
    <cellStyle name="Comma 3 3" xfId="218"/>
    <cellStyle name="Comma 3 4" xfId="1726"/>
    <cellStyle name="Comma 30" xfId="1727"/>
    <cellStyle name="Comma 31" xfId="1728"/>
    <cellStyle name="Comma 32" xfId="1729"/>
    <cellStyle name="Comma 33" xfId="1730"/>
    <cellStyle name="Comma 34" xfId="1731"/>
    <cellStyle name="Comma 35" xfId="1732"/>
    <cellStyle name="Comma 36" xfId="1733"/>
    <cellStyle name="Comma 37" xfId="1734"/>
    <cellStyle name="Comma 38" xfId="1735"/>
    <cellStyle name="Comma 39" xfId="1736"/>
    <cellStyle name="Comma 4" xfId="39"/>
    <cellStyle name="Comma 4 2" xfId="220"/>
    <cellStyle name="Comma 4 2 2" xfId="1737"/>
    <cellStyle name="Comma 4 3" xfId="1738"/>
    <cellStyle name="Comma 4 4" xfId="1739"/>
    <cellStyle name="Comma 40" xfId="1740"/>
    <cellStyle name="Comma 41" xfId="1741"/>
    <cellStyle name="Comma 42" xfId="1742"/>
    <cellStyle name="Comma 43" xfId="1743"/>
    <cellStyle name="Comma 44" xfId="1744"/>
    <cellStyle name="Comma 44 2" xfId="1745"/>
    <cellStyle name="Comma 44 3" xfId="1746"/>
    <cellStyle name="Comma 45" xfId="1747"/>
    <cellStyle name="Comma 45 2" xfId="1748"/>
    <cellStyle name="Comma 46" xfId="1749"/>
    <cellStyle name="Comma 46 2" xfId="1750"/>
    <cellStyle name="Comma 47" xfId="1751"/>
    <cellStyle name="Comma 47 2" xfId="1752"/>
    <cellStyle name="Comma 48" xfId="1753"/>
    <cellStyle name="Comma 48 2" xfId="1754"/>
    <cellStyle name="Comma 48 3" xfId="1755"/>
    <cellStyle name="Comma 49" xfId="1756"/>
    <cellStyle name="Comma 5" xfId="40"/>
    <cellStyle name="Comma 5 2" xfId="221"/>
    <cellStyle name="Comma 5 2 2" xfId="1757"/>
    <cellStyle name="Comma 5 3" xfId="1758"/>
    <cellStyle name="Comma 5 4" xfId="1759"/>
    <cellStyle name="Comma 50" xfId="1760"/>
    <cellStyle name="Comma 51" xfId="1761"/>
    <cellStyle name="Comma 52" xfId="7789"/>
    <cellStyle name="Comma 6" xfId="41"/>
    <cellStyle name="Comma 6 2" xfId="1762"/>
    <cellStyle name="Comma 6 3" xfId="1763"/>
    <cellStyle name="Comma 6 4" xfId="1764"/>
    <cellStyle name="Comma 7" xfId="42"/>
    <cellStyle name="Comma 7 2" xfId="1765"/>
    <cellStyle name="Comma 7 3" xfId="1766"/>
    <cellStyle name="Comma 8" xfId="178"/>
    <cellStyle name="Comma 8 2" xfId="1767"/>
    <cellStyle name="Comma 8 3" xfId="1768"/>
    <cellStyle name="Comma 9" xfId="1769"/>
    <cellStyle name="Comma 9 2" xfId="1770"/>
    <cellStyle name="Comma 9 3" xfId="1771"/>
    <cellStyle name="comma, 0" xfId="1772"/>
    <cellStyle name="comma, 0 2" xfId="1773"/>
    <cellStyle name="comma, 0 3" xfId="1774"/>
    <cellStyle name="Currency" xfId="1" builtinId="4"/>
    <cellStyle name="Currency [2]" xfId="1775"/>
    <cellStyle name="Currency [3]" xfId="1776"/>
    <cellStyle name="Currency 10" xfId="334"/>
    <cellStyle name="Currency 10 2" xfId="1777"/>
    <cellStyle name="Currency 11" xfId="1778"/>
    <cellStyle name="Currency 12" xfId="1779"/>
    <cellStyle name="Currency 13" xfId="1780"/>
    <cellStyle name="Currency 14" xfId="1781"/>
    <cellStyle name="Currency 15" xfId="1782"/>
    <cellStyle name="Currency 16" xfId="1783"/>
    <cellStyle name="Currency 16 2" xfId="1784"/>
    <cellStyle name="Currency 17" xfId="1785"/>
    <cellStyle name="Currency 17 2" xfId="1786"/>
    <cellStyle name="Currency 18" xfId="1787"/>
    <cellStyle name="Currency 18 2" xfId="1788"/>
    <cellStyle name="Currency 19" xfId="1789"/>
    <cellStyle name="Currency 19 2" xfId="1790"/>
    <cellStyle name="Currency 2" xfId="8"/>
    <cellStyle name="Currency 2 2" xfId="1791"/>
    <cellStyle name="Currency 2 2 2" xfId="1792"/>
    <cellStyle name="Currency 2 3" xfId="1793"/>
    <cellStyle name="Currency 20" xfId="1794"/>
    <cellStyle name="Currency 21" xfId="1795"/>
    <cellStyle name="Currency 22" xfId="1796"/>
    <cellStyle name="Currency 23" xfId="1797"/>
    <cellStyle name="Currency 24" xfId="1798"/>
    <cellStyle name="Currency 25" xfId="1799"/>
    <cellStyle name="Currency 26" xfId="1800"/>
    <cellStyle name="Currency 27" xfId="1801"/>
    <cellStyle name="Currency 28" xfId="1802"/>
    <cellStyle name="Currency 28 2" xfId="1803"/>
    <cellStyle name="Currency 28 2 2" xfId="1804"/>
    <cellStyle name="Currency 28 2 2 2" xfId="1805"/>
    <cellStyle name="Currency 28 2 2 2 2" xfId="1806"/>
    <cellStyle name="Currency 28 2 2 2 2 2" xfId="1807"/>
    <cellStyle name="Currency 28 2 2 2 2 3" xfId="1808"/>
    <cellStyle name="Currency 28 2 2 2 3" xfId="1809"/>
    <cellStyle name="Currency 28 2 2 2 4" xfId="1810"/>
    <cellStyle name="Currency 28 2 2 3" xfId="1811"/>
    <cellStyle name="Currency 28 2 2 3 2" xfId="1812"/>
    <cellStyle name="Currency 28 2 2 3 3" xfId="1813"/>
    <cellStyle name="Currency 28 2 2 4" xfId="1814"/>
    <cellStyle name="Currency 28 2 2 5" xfId="1815"/>
    <cellStyle name="Currency 28 2 3" xfId="1816"/>
    <cellStyle name="Currency 28 2 3 2" xfId="1817"/>
    <cellStyle name="Currency 28 2 3 2 2" xfId="1818"/>
    <cellStyle name="Currency 28 2 3 2 3" xfId="1819"/>
    <cellStyle name="Currency 28 2 3 3" xfId="1820"/>
    <cellStyle name="Currency 28 2 3 4" xfId="1821"/>
    <cellStyle name="Currency 28 2 4" xfId="1822"/>
    <cellStyle name="Currency 28 2 4 2" xfId="1823"/>
    <cellStyle name="Currency 28 2 4 3" xfId="1824"/>
    <cellStyle name="Currency 28 2 5" xfId="1825"/>
    <cellStyle name="Currency 28 2 6" xfId="1826"/>
    <cellStyle name="Currency 28 3" xfId="1827"/>
    <cellStyle name="Currency 28 3 2" xfId="1828"/>
    <cellStyle name="Currency 28 3 2 2" xfId="1829"/>
    <cellStyle name="Currency 28 3 2 2 2" xfId="1830"/>
    <cellStyle name="Currency 28 3 2 2 3" xfId="1831"/>
    <cellStyle name="Currency 28 3 2 3" xfId="1832"/>
    <cellStyle name="Currency 28 3 2 4" xfId="1833"/>
    <cellStyle name="Currency 28 3 3" xfId="1834"/>
    <cellStyle name="Currency 28 3 3 2" xfId="1835"/>
    <cellStyle name="Currency 28 3 3 3" xfId="1836"/>
    <cellStyle name="Currency 28 3 4" xfId="1837"/>
    <cellStyle name="Currency 28 3 5" xfId="1838"/>
    <cellStyle name="Currency 28 4" xfId="1839"/>
    <cellStyle name="Currency 28 4 2" xfId="1840"/>
    <cellStyle name="Currency 28 4 2 2" xfId="1841"/>
    <cellStyle name="Currency 28 4 2 3" xfId="1842"/>
    <cellStyle name="Currency 28 4 3" xfId="1843"/>
    <cellStyle name="Currency 28 4 4" xfId="1844"/>
    <cellStyle name="Currency 28 5" xfId="1845"/>
    <cellStyle name="Currency 28 5 2" xfId="1846"/>
    <cellStyle name="Currency 28 5 3" xfId="1847"/>
    <cellStyle name="Currency 28 6" xfId="1848"/>
    <cellStyle name="Currency 28 7" xfId="1849"/>
    <cellStyle name="Currency 29" xfId="1850"/>
    <cellStyle name="Currency 29 2" xfId="1851"/>
    <cellStyle name="Currency 29 2 2" xfId="1852"/>
    <cellStyle name="Currency 29 2 2 2" xfId="1853"/>
    <cellStyle name="Currency 29 2 2 2 2" xfId="1854"/>
    <cellStyle name="Currency 29 2 2 2 2 2" xfId="1855"/>
    <cellStyle name="Currency 29 2 2 2 2 3" xfId="1856"/>
    <cellStyle name="Currency 29 2 2 2 3" xfId="1857"/>
    <cellStyle name="Currency 29 2 2 2 4" xfId="1858"/>
    <cellStyle name="Currency 29 2 2 3" xfId="1859"/>
    <cellStyle name="Currency 29 2 2 3 2" xfId="1860"/>
    <cellStyle name="Currency 29 2 2 3 3" xfId="1861"/>
    <cellStyle name="Currency 29 2 2 4" xfId="1862"/>
    <cellStyle name="Currency 29 2 2 5" xfId="1863"/>
    <cellStyle name="Currency 29 2 3" xfId="1864"/>
    <cellStyle name="Currency 29 2 3 2" xfId="1865"/>
    <cellStyle name="Currency 29 2 3 2 2" xfId="1866"/>
    <cellStyle name="Currency 29 2 3 2 3" xfId="1867"/>
    <cellStyle name="Currency 29 2 3 3" xfId="1868"/>
    <cellStyle name="Currency 29 2 3 4" xfId="1869"/>
    <cellStyle name="Currency 29 2 4" xfId="1870"/>
    <cellStyle name="Currency 29 2 4 2" xfId="1871"/>
    <cellStyle name="Currency 29 2 4 3" xfId="1872"/>
    <cellStyle name="Currency 29 2 5" xfId="1873"/>
    <cellStyle name="Currency 29 2 6" xfId="1874"/>
    <cellStyle name="Currency 29 3" xfId="1875"/>
    <cellStyle name="Currency 29 3 2" xfId="1876"/>
    <cellStyle name="Currency 29 3 2 2" xfId="1877"/>
    <cellStyle name="Currency 29 3 2 2 2" xfId="1878"/>
    <cellStyle name="Currency 29 3 2 2 3" xfId="1879"/>
    <cellStyle name="Currency 29 3 2 3" xfId="1880"/>
    <cellStyle name="Currency 29 3 2 4" xfId="1881"/>
    <cellStyle name="Currency 29 3 3" xfId="1882"/>
    <cellStyle name="Currency 29 3 3 2" xfId="1883"/>
    <cellStyle name="Currency 29 3 3 3" xfId="1884"/>
    <cellStyle name="Currency 29 3 4" xfId="1885"/>
    <cellStyle name="Currency 29 3 5" xfId="1886"/>
    <cellStyle name="Currency 29 4" xfId="1887"/>
    <cellStyle name="Currency 29 4 2" xfId="1888"/>
    <cellStyle name="Currency 29 4 2 2" xfId="1889"/>
    <cellStyle name="Currency 29 4 2 3" xfId="1890"/>
    <cellStyle name="Currency 29 4 3" xfId="1891"/>
    <cellStyle name="Currency 29 4 4" xfId="1892"/>
    <cellStyle name="Currency 29 5" xfId="1893"/>
    <cellStyle name="Currency 29 5 2" xfId="1894"/>
    <cellStyle name="Currency 29 5 3" xfId="1895"/>
    <cellStyle name="Currency 29 6" xfId="1896"/>
    <cellStyle name="Currency 29 7" xfId="1897"/>
    <cellStyle name="Currency 3" xfId="43"/>
    <cellStyle name="Currency 3 2" xfId="44"/>
    <cellStyle name="Currency 3 2 2" xfId="224"/>
    <cellStyle name="Currency 3 3" xfId="223"/>
    <cellStyle name="Currency 3 4" xfId="1898"/>
    <cellStyle name="Currency 3_2012IndicatorsforCS" xfId="1899"/>
    <cellStyle name="Currency 30" xfId="1900"/>
    <cellStyle name="Currency 30 2" xfId="1901"/>
    <cellStyle name="Currency 30 2 2" xfId="1902"/>
    <cellStyle name="Currency 30 2 2 2" xfId="1903"/>
    <cellStyle name="Currency 30 2 2 2 2" xfId="1904"/>
    <cellStyle name="Currency 30 2 2 2 2 2" xfId="1905"/>
    <cellStyle name="Currency 30 2 2 2 2 3" xfId="1906"/>
    <cellStyle name="Currency 30 2 2 2 3" xfId="1907"/>
    <cellStyle name="Currency 30 2 2 2 4" xfId="1908"/>
    <cellStyle name="Currency 30 2 2 3" xfId="1909"/>
    <cellStyle name="Currency 30 2 2 3 2" xfId="1910"/>
    <cellStyle name="Currency 30 2 2 3 3" xfId="1911"/>
    <cellStyle name="Currency 30 2 2 4" xfId="1912"/>
    <cellStyle name="Currency 30 2 2 5" xfId="1913"/>
    <cellStyle name="Currency 30 2 3" xfId="1914"/>
    <cellStyle name="Currency 30 2 3 2" xfId="1915"/>
    <cellStyle name="Currency 30 2 3 2 2" xfId="1916"/>
    <cellStyle name="Currency 30 2 3 2 3" xfId="1917"/>
    <cellStyle name="Currency 30 2 3 3" xfId="1918"/>
    <cellStyle name="Currency 30 2 3 4" xfId="1919"/>
    <cellStyle name="Currency 30 2 4" xfId="1920"/>
    <cellStyle name="Currency 30 2 4 2" xfId="1921"/>
    <cellStyle name="Currency 30 2 4 3" xfId="1922"/>
    <cellStyle name="Currency 30 2 5" xfId="1923"/>
    <cellStyle name="Currency 30 2 6" xfId="1924"/>
    <cellStyle name="Currency 30 3" xfId="1925"/>
    <cellStyle name="Currency 30 3 2" xfId="1926"/>
    <cellStyle name="Currency 30 3 2 2" xfId="1927"/>
    <cellStyle name="Currency 30 3 2 2 2" xfId="1928"/>
    <cellStyle name="Currency 30 3 2 2 3" xfId="1929"/>
    <cellStyle name="Currency 30 3 2 3" xfId="1930"/>
    <cellStyle name="Currency 30 3 2 4" xfId="1931"/>
    <cellStyle name="Currency 30 3 3" xfId="1932"/>
    <cellStyle name="Currency 30 3 3 2" xfId="1933"/>
    <cellStyle name="Currency 30 3 3 3" xfId="1934"/>
    <cellStyle name="Currency 30 3 4" xfId="1935"/>
    <cellStyle name="Currency 30 3 5" xfId="1936"/>
    <cellStyle name="Currency 30 4" xfId="1937"/>
    <cellStyle name="Currency 30 4 2" xfId="1938"/>
    <cellStyle name="Currency 30 4 2 2" xfId="1939"/>
    <cellStyle name="Currency 30 4 2 3" xfId="1940"/>
    <cellStyle name="Currency 30 4 3" xfId="1941"/>
    <cellStyle name="Currency 30 4 4" xfId="1942"/>
    <cellStyle name="Currency 30 5" xfId="1943"/>
    <cellStyle name="Currency 30 5 2" xfId="1944"/>
    <cellStyle name="Currency 30 5 3" xfId="1945"/>
    <cellStyle name="Currency 30 6" xfId="1946"/>
    <cellStyle name="Currency 30 7" xfId="1947"/>
    <cellStyle name="Currency 31" xfId="1948"/>
    <cellStyle name="Currency 31 2" xfId="1949"/>
    <cellStyle name="Currency 31 2 2" xfId="1950"/>
    <cellStyle name="Currency 31 2 2 2" xfId="1951"/>
    <cellStyle name="Currency 31 2 2 2 2" xfId="1952"/>
    <cellStyle name="Currency 31 2 2 2 2 2" xfId="1953"/>
    <cellStyle name="Currency 31 2 2 2 2 3" xfId="1954"/>
    <cellStyle name="Currency 31 2 2 2 3" xfId="1955"/>
    <cellStyle name="Currency 31 2 2 2 4" xfId="1956"/>
    <cellStyle name="Currency 31 2 2 3" xfId="1957"/>
    <cellStyle name="Currency 31 2 2 3 2" xfId="1958"/>
    <cellStyle name="Currency 31 2 2 3 3" xfId="1959"/>
    <cellStyle name="Currency 31 2 2 4" xfId="1960"/>
    <cellStyle name="Currency 31 2 2 5" xfId="1961"/>
    <cellStyle name="Currency 31 2 3" xfId="1962"/>
    <cellStyle name="Currency 31 2 3 2" xfId="1963"/>
    <cellStyle name="Currency 31 2 3 2 2" xfId="1964"/>
    <cellStyle name="Currency 31 2 3 2 3" xfId="1965"/>
    <cellStyle name="Currency 31 2 3 3" xfId="1966"/>
    <cellStyle name="Currency 31 2 3 4" xfId="1967"/>
    <cellStyle name="Currency 31 2 4" xfId="1968"/>
    <cellStyle name="Currency 31 2 4 2" xfId="1969"/>
    <cellStyle name="Currency 31 2 4 3" xfId="1970"/>
    <cellStyle name="Currency 31 2 5" xfId="1971"/>
    <cellStyle name="Currency 31 2 6" xfId="1972"/>
    <cellStyle name="Currency 31 3" xfId="1973"/>
    <cellStyle name="Currency 31 3 2" xfId="1974"/>
    <cellStyle name="Currency 31 3 2 2" xfId="1975"/>
    <cellStyle name="Currency 31 3 2 2 2" xfId="1976"/>
    <cellStyle name="Currency 31 3 2 2 3" xfId="1977"/>
    <cellStyle name="Currency 31 3 2 3" xfId="1978"/>
    <cellStyle name="Currency 31 3 2 4" xfId="1979"/>
    <cellStyle name="Currency 31 3 3" xfId="1980"/>
    <cellStyle name="Currency 31 3 3 2" xfId="1981"/>
    <cellStyle name="Currency 31 3 3 3" xfId="1982"/>
    <cellStyle name="Currency 31 3 4" xfId="1983"/>
    <cellStyle name="Currency 31 3 5" xfId="1984"/>
    <cellStyle name="Currency 31 4" xfId="1985"/>
    <cellStyle name="Currency 31 4 2" xfId="1986"/>
    <cellStyle name="Currency 31 4 2 2" xfId="1987"/>
    <cellStyle name="Currency 31 4 2 3" xfId="1988"/>
    <cellStyle name="Currency 31 4 3" xfId="1989"/>
    <cellStyle name="Currency 31 4 4" xfId="1990"/>
    <cellStyle name="Currency 31 5" xfId="1991"/>
    <cellStyle name="Currency 31 5 2" xfId="1992"/>
    <cellStyle name="Currency 31 5 3" xfId="1993"/>
    <cellStyle name="Currency 31 6" xfId="1994"/>
    <cellStyle name="Currency 31 7" xfId="1995"/>
    <cellStyle name="Currency 32" xfId="1996"/>
    <cellStyle name="Currency 32 2" xfId="1997"/>
    <cellStyle name="Currency 32 2 2" xfId="1998"/>
    <cellStyle name="Currency 32 2 2 2" xfId="1999"/>
    <cellStyle name="Currency 32 2 2 2 2" xfId="2000"/>
    <cellStyle name="Currency 32 2 2 2 2 2" xfId="2001"/>
    <cellStyle name="Currency 32 2 2 2 2 3" xfId="2002"/>
    <cellStyle name="Currency 32 2 2 2 3" xfId="2003"/>
    <cellStyle name="Currency 32 2 2 2 4" xfId="2004"/>
    <cellStyle name="Currency 32 2 2 3" xfId="2005"/>
    <cellStyle name="Currency 32 2 2 3 2" xfId="2006"/>
    <cellStyle name="Currency 32 2 2 3 3" xfId="2007"/>
    <cellStyle name="Currency 32 2 2 4" xfId="2008"/>
    <cellStyle name="Currency 32 2 2 5" xfId="2009"/>
    <cellStyle name="Currency 32 2 3" xfId="2010"/>
    <cellStyle name="Currency 32 2 3 2" xfId="2011"/>
    <cellStyle name="Currency 32 2 3 2 2" xfId="2012"/>
    <cellStyle name="Currency 32 2 3 2 3" xfId="2013"/>
    <cellStyle name="Currency 32 2 3 3" xfId="2014"/>
    <cellStyle name="Currency 32 2 3 4" xfId="2015"/>
    <cellStyle name="Currency 32 2 4" xfId="2016"/>
    <cellStyle name="Currency 32 2 4 2" xfId="2017"/>
    <cellStyle name="Currency 32 2 4 3" xfId="2018"/>
    <cellStyle name="Currency 32 2 5" xfId="2019"/>
    <cellStyle name="Currency 32 2 6" xfId="2020"/>
    <cellStyle name="Currency 32 3" xfId="2021"/>
    <cellStyle name="Currency 32 3 2" xfId="2022"/>
    <cellStyle name="Currency 32 3 2 2" xfId="2023"/>
    <cellStyle name="Currency 32 3 2 2 2" xfId="2024"/>
    <cellStyle name="Currency 32 3 2 2 3" xfId="2025"/>
    <cellStyle name="Currency 32 3 2 3" xfId="2026"/>
    <cellStyle name="Currency 32 3 2 4" xfId="2027"/>
    <cellStyle name="Currency 32 3 3" xfId="2028"/>
    <cellStyle name="Currency 32 3 3 2" xfId="2029"/>
    <cellStyle name="Currency 32 3 3 3" xfId="2030"/>
    <cellStyle name="Currency 32 3 4" xfId="2031"/>
    <cellStyle name="Currency 32 3 5" xfId="2032"/>
    <cellStyle name="Currency 32 4" xfId="2033"/>
    <cellStyle name="Currency 32 4 2" xfId="2034"/>
    <cellStyle name="Currency 32 4 2 2" xfId="2035"/>
    <cellStyle name="Currency 32 4 2 3" xfId="2036"/>
    <cellStyle name="Currency 32 4 3" xfId="2037"/>
    <cellStyle name="Currency 32 4 4" xfId="2038"/>
    <cellStyle name="Currency 32 5" xfId="2039"/>
    <cellStyle name="Currency 32 5 2" xfId="2040"/>
    <cellStyle name="Currency 32 5 3" xfId="2041"/>
    <cellStyle name="Currency 32 6" xfId="2042"/>
    <cellStyle name="Currency 32 7" xfId="2043"/>
    <cellStyle name="Currency 33" xfId="2044"/>
    <cellStyle name="Currency 33 2" xfId="2045"/>
    <cellStyle name="Currency 33 2 2" xfId="2046"/>
    <cellStyle name="Currency 33 2 2 2" xfId="2047"/>
    <cellStyle name="Currency 33 2 2 2 2" xfId="2048"/>
    <cellStyle name="Currency 33 2 2 2 2 2" xfId="2049"/>
    <cellStyle name="Currency 33 2 2 2 2 3" xfId="2050"/>
    <cellStyle name="Currency 33 2 2 2 3" xfId="2051"/>
    <cellStyle name="Currency 33 2 2 2 4" xfId="2052"/>
    <cellStyle name="Currency 33 2 2 3" xfId="2053"/>
    <cellStyle name="Currency 33 2 2 3 2" xfId="2054"/>
    <cellStyle name="Currency 33 2 2 3 3" xfId="2055"/>
    <cellStyle name="Currency 33 2 2 4" xfId="2056"/>
    <cellStyle name="Currency 33 2 2 5" xfId="2057"/>
    <cellStyle name="Currency 33 2 3" xfId="2058"/>
    <cellStyle name="Currency 33 2 3 2" xfId="2059"/>
    <cellStyle name="Currency 33 2 3 2 2" xfId="2060"/>
    <cellStyle name="Currency 33 2 3 2 3" xfId="2061"/>
    <cellStyle name="Currency 33 2 3 3" xfId="2062"/>
    <cellStyle name="Currency 33 2 3 4" xfId="2063"/>
    <cellStyle name="Currency 33 2 4" xfId="2064"/>
    <cellStyle name="Currency 33 2 4 2" xfId="2065"/>
    <cellStyle name="Currency 33 2 4 3" xfId="2066"/>
    <cellStyle name="Currency 33 2 5" xfId="2067"/>
    <cellStyle name="Currency 33 2 6" xfId="2068"/>
    <cellStyle name="Currency 33 3" xfId="2069"/>
    <cellStyle name="Currency 33 3 2" xfId="2070"/>
    <cellStyle name="Currency 33 3 2 2" xfId="2071"/>
    <cellStyle name="Currency 33 3 2 2 2" xfId="2072"/>
    <cellStyle name="Currency 33 3 2 2 3" xfId="2073"/>
    <cellStyle name="Currency 33 3 2 3" xfId="2074"/>
    <cellStyle name="Currency 33 3 2 4" xfId="2075"/>
    <cellStyle name="Currency 33 3 3" xfId="2076"/>
    <cellStyle name="Currency 33 3 3 2" xfId="2077"/>
    <cellStyle name="Currency 33 3 3 3" xfId="2078"/>
    <cellStyle name="Currency 33 3 4" xfId="2079"/>
    <cellStyle name="Currency 33 3 5" xfId="2080"/>
    <cellStyle name="Currency 33 4" xfId="2081"/>
    <cellStyle name="Currency 33 4 2" xfId="2082"/>
    <cellStyle name="Currency 33 4 2 2" xfId="2083"/>
    <cellStyle name="Currency 33 4 2 3" xfId="2084"/>
    <cellStyle name="Currency 33 4 3" xfId="2085"/>
    <cellStyle name="Currency 33 4 4" xfId="2086"/>
    <cellStyle name="Currency 33 5" xfId="2087"/>
    <cellStyle name="Currency 33 5 2" xfId="2088"/>
    <cellStyle name="Currency 33 5 3" xfId="2089"/>
    <cellStyle name="Currency 33 6" xfId="2090"/>
    <cellStyle name="Currency 33 7" xfId="2091"/>
    <cellStyle name="Currency 34" xfId="2092"/>
    <cellStyle name="Currency 34 2" xfId="2093"/>
    <cellStyle name="Currency 34 3" xfId="2094"/>
    <cellStyle name="Currency 35" xfId="2095"/>
    <cellStyle name="Currency 35 2" xfId="2096"/>
    <cellStyle name="Currency 35 3" xfId="2097"/>
    <cellStyle name="Currency 36" xfId="2098"/>
    <cellStyle name="Currency 37" xfId="2099"/>
    <cellStyle name="Currency 38" xfId="2100"/>
    <cellStyle name="Currency 39" xfId="7788"/>
    <cellStyle name="Currency 4" xfId="45"/>
    <cellStyle name="Currency 4 2" xfId="225"/>
    <cellStyle name="Currency 4 2 2" xfId="2101"/>
    <cellStyle name="Currency 4 3" xfId="2102"/>
    <cellStyle name="Currency 4 3 2" xfId="2103"/>
    <cellStyle name="Currency 4 4" xfId="2104"/>
    <cellStyle name="Currency 5" xfId="46"/>
    <cellStyle name="Currency 5 2" xfId="2105"/>
    <cellStyle name="Currency 5 2 10" xfId="2106"/>
    <cellStyle name="Currency 5 2 2" xfId="2107"/>
    <cellStyle name="Currency 5 2 2 2" xfId="2108"/>
    <cellStyle name="Currency 5 2 2 2 2" xfId="2109"/>
    <cellStyle name="Currency 5 2 2 2 2 2" xfId="2110"/>
    <cellStyle name="Currency 5 2 2 2 2 2 2" xfId="2111"/>
    <cellStyle name="Currency 5 2 2 2 2 2 2 2" xfId="2112"/>
    <cellStyle name="Currency 5 2 2 2 2 2 2 3" xfId="2113"/>
    <cellStyle name="Currency 5 2 2 2 2 2 3" xfId="2114"/>
    <cellStyle name="Currency 5 2 2 2 2 2 4" xfId="2115"/>
    <cellStyle name="Currency 5 2 2 2 2 3" xfId="2116"/>
    <cellStyle name="Currency 5 2 2 2 2 3 2" xfId="2117"/>
    <cellStyle name="Currency 5 2 2 2 2 3 3" xfId="2118"/>
    <cellStyle name="Currency 5 2 2 2 2 4" xfId="2119"/>
    <cellStyle name="Currency 5 2 2 2 2 5" xfId="2120"/>
    <cellStyle name="Currency 5 2 2 2 3" xfId="2121"/>
    <cellStyle name="Currency 5 2 2 2 3 2" xfId="2122"/>
    <cellStyle name="Currency 5 2 2 2 3 2 2" xfId="2123"/>
    <cellStyle name="Currency 5 2 2 2 3 2 3" xfId="2124"/>
    <cellStyle name="Currency 5 2 2 2 3 3" xfId="2125"/>
    <cellStyle name="Currency 5 2 2 2 3 4" xfId="2126"/>
    <cellStyle name="Currency 5 2 2 2 4" xfId="2127"/>
    <cellStyle name="Currency 5 2 2 2 4 2" xfId="2128"/>
    <cellStyle name="Currency 5 2 2 2 4 3" xfId="2129"/>
    <cellStyle name="Currency 5 2 2 2 5" xfId="2130"/>
    <cellStyle name="Currency 5 2 2 2 6" xfId="2131"/>
    <cellStyle name="Currency 5 2 2 3" xfId="2132"/>
    <cellStyle name="Currency 5 2 2 3 2" xfId="2133"/>
    <cellStyle name="Currency 5 2 2 3 2 2" xfId="2134"/>
    <cellStyle name="Currency 5 2 2 3 2 2 2" xfId="2135"/>
    <cellStyle name="Currency 5 2 2 3 2 2 3" xfId="2136"/>
    <cellStyle name="Currency 5 2 2 3 2 3" xfId="2137"/>
    <cellStyle name="Currency 5 2 2 3 2 4" xfId="2138"/>
    <cellStyle name="Currency 5 2 2 3 3" xfId="2139"/>
    <cellStyle name="Currency 5 2 2 3 3 2" xfId="2140"/>
    <cellStyle name="Currency 5 2 2 3 3 3" xfId="2141"/>
    <cellStyle name="Currency 5 2 2 3 4" xfId="2142"/>
    <cellStyle name="Currency 5 2 2 3 5" xfId="2143"/>
    <cellStyle name="Currency 5 2 2 4" xfId="2144"/>
    <cellStyle name="Currency 5 2 2 4 2" xfId="2145"/>
    <cellStyle name="Currency 5 2 2 4 2 2" xfId="2146"/>
    <cellStyle name="Currency 5 2 2 4 2 3" xfId="2147"/>
    <cellStyle name="Currency 5 2 2 4 3" xfId="2148"/>
    <cellStyle name="Currency 5 2 2 4 4" xfId="2149"/>
    <cellStyle name="Currency 5 2 2 5" xfId="2150"/>
    <cellStyle name="Currency 5 2 2 5 2" xfId="2151"/>
    <cellStyle name="Currency 5 2 2 5 3" xfId="2152"/>
    <cellStyle name="Currency 5 2 2 6" xfId="2153"/>
    <cellStyle name="Currency 5 2 2 7" xfId="2154"/>
    <cellStyle name="Currency 5 2 3" xfId="2155"/>
    <cellStyle name="Currency 5 2 3 2" xfId="2156"/>
    <cellStyle name="Currency 5 2 3 2 2" xfId="2157"/>
    <cellStyle name="Currency 5 2 3 2 2 2" xfId="2158"/>
    <cellStyle name="Currency 5 2 3 2 2 2 2" xfId="2159"/>
    <cellStyle name="Currency 5 2 3 2 2 2 2 2" xfId="2160"/>
    <cellStyle name="Currency 5 2 3 2 2 2 2 3" xfId="2161"/>
    <cellStyle name="Currency 5 2 3 2 2 2 3" xfId="2162"/>
    <cellStyle name="Currency 5 2 3 2 2 2 4" xfId="2163"/>
    <cellStyle name="Currency 5 2 3 2 2 3" xfId="2164"/>
    <cellStyle name="Currency 5 2 3 2 2 3 2" xfId="2165"/>
    <cellStyle name="Currency 5 2 3 2 2 3 3" xfId="2166"/>
    <cellStyle name="Currency 5 2 3 2 2 4" xfId="2167"/>
    <cellStyle name="Currency 5 2 3 2 2 5" xfId="2168"/>
    <cellStyle name="Currency 5 2 3 2 3" xfId="2169"/>
    <cellStyle name="Currency 5 2 3 2 3 2" xfId="2170"/>
    <cellStyle name="Currency 5 2 3 2 3 2 2" xfId="2171"/>
    <cellStyle name="Currency 5 2 3 2 3 2 3" xfId="2172"/>
    <cellStyle name="Currency 5 2 3 2 3 3" xfId="2173"/>
    <cellStyle name="Currency 5 2 3 2 3 4" xfId="2174"/>
    <cellStyle name="Currency 5 2 3 2 4" xfId="2175"/>
    <cellStyle name="Currency 5 2 3 2 4 2" xfId="2176"/>
    <cellStyle name="Currency 5 2 3 2 4 3" xfId="2177"/>
    <cellStyle name="Currency 5 2 3 2 5" xfId="2178"/>
    <cellStyle name="Currency 5 2 3 2 6" xfId="2179"/>
    <cellStyle name="Currency 5 2 3 3" xfId="2180"/>
    <cellStyle name="Currency 5 2 3 3 2" xfId="2181"/>
    <cellStyle name="Currency 5 2 3 3 2 2" xfId="2182"/>
    <cellStyle name="Currency 5 2 3 3 2 2 2" xfId="2183"/>
    <cellStyle name="Currency 5 2 3 3 2 2 3" xfId="2184"/>
    <cellStyle name="Currency 5 2 3 3 2 3" xfId="2185"/>
    <cellStyle name="Currency 5 2 3 3 2 4" xfId="2186"/>
    <cellStyle name="Currency 5 2 3 3 3" xfId="2187"/>
    <cellStyle name="Currency 5 2 3 3 3 2" xfId="2188"/>
    <cellStyle name="Currency 5 2 3 3 3 3" xfId="2189"/>
    <cellStyle name="Currency 5 2 3 3 4" xfId="2190"/>
    <cellStyle name="Currency 5 2 3 3 5" xfId="2191"/>
    <cellStyle name="Currency 5 2 3 4" xfId="2192"/>
    <cellStyle name="Currency 5 2 3 4 2" xfId="2193"/>
    <cellStyle name="Currency 5 2 3 4 2 2" xfId="2194"/>
    <cellStyle name="Currency 5 2 3 4 2 3" xfId="2195"/>
    <cellStyle name="Currency 5 2 3 4 3" xfId="2196"/>
    <cellStyle name="Currency 5 2 3 4 4" xfId="2197"/>
    <cellStyle name="Currency 5 2 3 5" xfId="2198"/>
    <cellStyle name="Currency 5 2 3 5 2" xfId="2199"/>
    <cellStyle name="Currency 5 2 3 5 3" xfId="2200"/>
    <cellStyle name="Currency 5 2 3 6" xfId="2201"/>
    <cellStyle name="Currency 5 2 3 7" xfId="2202"/>
    <cellStyle name="Currency 5 2 4" xfId="2203"/>
    <cellStyle name="Currency 5 2 4 2" xfId="2204"/>
    <cellStyle name="Currency 5 2 4 2 2" xfId="2205"/>
    <cellStyle name="Currency 5 2 4 2 2 2" xfId="2206"/>
    <cellStyle name="Currency 5 2 4 2 2 2 2" xfId="2207"/>
    <cellStyle name="Currency 5 2 4 2 2 2 3" xfId="2208"/>
    <cellStyle name="Currency 5 2 4 2 2 3" xfId="2209"/>
    <cellStyle name="Currency 5 2 4 2 2 4" xfId="2210"/>
    <cellStyle name="Currency 5 2 4 2 3" xfId="2211"/>
    <cellStyle name="Currency 5 2 4 2 3 2" xfId="2212"/>
    <cellStyle name="Currency 5 2 4 2 3 3" xfId="2213"/>
    <cellStyle name="Currency 5 2 4 2 4" xfId="2214"/>
    <cellStyle name="Currency 5 2 4 2 5" xfId="2215"/>
    <cellStyle name="Currency 5 2 4 3" xfId="2216"/>
    <cellStyle name="Currency 5 2 4 3 2" xfId="2217"/>
    <cellStyle name="Currency 5 2 4 3 2 2" xfId="2218"/>
    <cellStyle name="Currency 5 2 4 3 2 3" xfId="2219"/>
    <cellStyle name="Currency 5 2 4 3 3" xfId="2220"/>
    <cellStyle name="Currency 5 2 4 3 4" xfId="2221"/>
    <cellStyle name="Currency 5 2 4 4" xfId="2222"/>
    <cellStyle name="Currency 5 2 4 4 2" xfId="2223"/>
    <cellStyle name="Currency 5 2 4 4 3" xfId="2224"/>
    <cellStyle name="Currency 5 2 4 5" xfId="2225"/>
    <cellStyle name="Currency 5 2 4 6" xfId="2226"/>
    <cellStyle name="Currency 5 2 5" xfId="2227"/>
    <cellStyle name="Currency 5 2 5 2" xfId="2228"/>
    <cellStyle name="Currency 5 2 5 2 2" xfId="2229"/>
    <cellStyle name="Currency 5 2 5 2 2 2" xfId="2230"/>
    <cellStyle name="Currency 5 2 5 2 2 3" xfId="2231"/>
    <cellStyle name="Currency 5 2 5 2 3" xfId="2232"/>
    <cellStyle name="Currency 5 2 5 2 4" xfId="2233"/>
    <cellStyle name="Currency 5 2 5 3" xfId="2234"/>
    <cellStyle name="Currency 5 2 5 3 2" xfId="2235"/>
    <cellStyle name="Currency 5 2 5 3 3" xfId="2236"/>
    <cellStyle name="Currency 5 2 5 4" xfId="2237"/>
    <cellStyle name="Currency 5 2 5 5" xfId="2238"/>
    <cellStyle name="Currency 5 2 6" xfId="2239"/>
    <cellStyle name="Currency 5 2 6 2" xfId="2240"/>
    <cellStyle name="Currency 5 2 6 2 2" xfId="2241"/>
    <cellStyle name="Currency 5 2 6 2 3" xfId="2242"/>
    <cellStyle name="Currency 5 2 6 3" xfId="2243"/>
    <cellStyle name="Currency 5 2 6 4" xfId="2244"/>
    <cellStyle name="Currency 5 2 7" xfId="2245"/>
    <cellStyle name="Currency 5 2 7 2" xfId="2246"/>
    <cellStyle name="Currency 5 2 7 3" xfId="2247"/>
    <cellStyle name="Currency 5 2 8" xfId="2248"/>
    <cellStyle name="Currency 5 2 9" xfId="2249"/>
    <cellStyle name="Currency 5 3" xfId="2250"/>
    <cellStyle name="Currency 6" xfId="47"/>
    <cellStyle name="Currency 6 2" xfId="2251"/>
    <cellStyle name="Currency 7" xfId="2252"/>
    <cellStyle name="Currency 7 2" xfId="2253"/>
    <cellStyle name="Currency 8" xfId="2254"/>
    <cellStyle name="Currency 8 2" xfId="2255"/>
    <cellStyle name="Currency 9" xfId="2256"/>
    <cellStyle name="Currency 9 2" xfId="2257"/>
    <cellStyle name="Currency.oo" xfId="2258"/>
    <cellStyle name="Currency.oo 2" xfId="2259"/>
    <cellStyle name="Currency.oo 3" xfId="2260"/>
    <cellStyle name="Date" xfId="2261"/>
    <cellStyle name="Emphasis 1" xfId="172"/>
    <cellStyle name="Emphasis 1 2" xfId="2262"/>
    <cellStyle name="Emphasis 1_April 2012 - Infrastructure" xfId="2263"/>
    <cellStyle name="Emphasis 2" xfId="173"/>
    <cellStyle name="Emphasis 2 2" xfId="2264"/>
    <cellStyle name="Emphasis 2_April 2012 - Infrastructure" xfId="2265"/>
    <cellStyle name="Emphasis 3" xfId="174"/>
    <cellStyle name="Escalation" xfId="2266"/>
    <cellStyle name="Escalation 2" xfId="2267"/>
    <cellStyle name="Escalation 3" xfId="2268"/>
    <cellStyle name="Escalation_AMI Operations 2" xfId="2269"/>
    <cellStyle name="Euro" xfId="2270"/>
    <cellStyle name="Euro 2" xfId="2271"/>
    <cellStyle name="Euro 3" xfId="2272"/>
    <cellStyle name="Explanatory Text 2" xfId="48"/>
    <cellStyle name="Explanatory Text 2 2" xfId="227"/>
    <cellStyle name="Explanatory Text 2 3" xfId="2273"/>
    <cellStyle name="Explanatory Text 3" xfId="2274"/>
    <cellStyle name="Explanatory Text 3 2" xfId="2275"/>
    <cellStyle name="Explanatory Text 3 3" xfId="2276"/>
    <cellStyle name="Explanatory Text 3 4" xfId="2277"/>
    <cellStyle name="Explanatory Text 3_CS Indicators" xfId="2278"/>
    <cellStyle name="Explanatory Text 4" xfId="2279"/>
    <cellStyle name="Explanatory Text 5" xfId="2280"/>
    <cellStyle name="Fixed" xfId="2281"/>
    <cellStyle name="FIXED0" xfId="2282"/>
    <cellStyle name="FIXED0$ZP$" xfId="2283"/>
    <cellStyle name="FIXED0$ZP$ 2" xfId="2284"/>
    <cellStyle name="FIXED0$ZP$ 3" xfId="2285"/>
    <cellStyle name="FIXED0$ZP$_AMI Operations 2" xfId="2286"/>
    <cellStyle name="FIXED2" xfId="2287"/>
    <cellStyle name="FIXED2$ZP$" xfId="2288"/>
    <cellStyle name="FIXED2$ZP$ 2" xfId="2289"/>
    <cellStyle name="FIXED2$ZP$ 3" xfId="2290"/>
    <cellStyle name="FIXED2$ZP$_AMI Operations 2" xfId="2291"/>
    <cellStyle name="Good 2" xfId="49"/>
    <cellStyle name="Good 2 2" xfId="228"/>
    <cellStyle name="Good 2 3" xfId="2292"/>
    <cellStyle name="Good 2 4" xfId="2293"/>
    <cellStyle name="Good 3" xfId="229"/>
    <cellStyle name="Good 3 2" xfId="2294"/>
    <cellStyle name="Good 3 3" xfId="2295"/>
    <cellStyle name="Good 3 4" xfId="2296"/>
    <cellStyle name="Good 3 5" xfId="2297"/>
    <cellStyle name="Good 4" xfId="2298"/>
    <cellStyle name="Good 5" xfId="2299"/>
    <cellStyle name="Good 5 2" xfId="2300"/>
    <cellStyle name="Good 6" xfId="2301"/>
    <cellStyle name="Good 7" xfId="2302"/>
    <cellStyle name="Grey" xfId="2303"/>
    <cellStyle name="HEADER" xfId="2304"/>
    <cellStyle name="Heading 1 10" xfId="2305"/>
    <cellStyle name="Heading 1 11" xfId="2306"/>
    <cellStyle name="Heading 1 2" xfId="50"/>
    <cellStyle name="Heading 1 2 2" xfId="2307"/>
    <cellStyle name="Heading 1 2 3" xfId="2308"/>
    <cellStyle name="Heading 1 2 4" xfId="2309"/>
    <cellStyle name="Heading 1 2_O&amp;M ACTUAL - FORECAST" xfId="2310"/>
    <cellStyle name="Heading 1 3" xfId="207"/>
    <cellStyle name="Heading 1 3 2" xfId="2311"/>
    <cellStyle name="Heading 1 3 3" xfId="2312"/>
    <cellStyle name="Heading 1 3 4" xfId="2313"/>
    <cellStyle name="Heading 1 3 5" xfId="2314"/>
    <cellStyle name="Heading 1 4" xfId="2315"/>
    <cellStyle name="Heading 1 5" xfId="2316"/>
    <cellStyle name="Heading 1 5 2" xfId="2317"/>
    <cellStyle name="Heading 1 6" xfId="2318"/>
    <cellStyle name="Heading 1 7" xfId="2319"/>
    <cellStyle name="Heading 1 8" xfId="2320"/>
    <cellStyle name="Heading 1 9" xfId="2321"/>
    <cellStyle name="Heading 2 10" xfId="2322"/>
    <cellStyle name="Heading 2 11" xfId="2323"/>
    <cellStyle name="Heading 2 12" xfId="2324"/>
    <cellStyle name="Heading 2 2" xfId="51"/>
    <cellStyle name="Heading 2 2 2" xfId="2325"/>
    <cellStyle name="Heading 2 2 3" xfId="2326"/>
    <cellStyle name="Heading 2 2 4" xfId="2327"/>
    <cellStyle name="Heading 2 2_O&amp;M ACTUAL - FORECAST" xfId="2328"/>
    <cellStyle name="Heading 2 3" xfId="206"/>
    <cellStyle name="Heading 2 3 2" xfId="2329"/>
    <cellStyle name="Heading 2 3 3" xfId="2330"/>
    <cellStyle name="Heading 2 3 4" xfId="2331"/>
    <cellStyle name="Heading 2 3 5" xfId="2332"/>
    <cellStyle name="Heading 2 4" xfId="2333"/>
    <cellStyle name="Heading 2 5" xfId="2334"/>
    <cellStyle name="Heading 2 5 2" xfId="2335"/>
    <cellStyle name="Heading 2 6" xfId="2336"/>
    <cellStyle name="Heading 2 7" xfId="2337"/>
    <cellStyle name="Heading 2 8" xfId="2338"/>
    <cellStyle name="Heading 2 9" xfId="2339"/>
    <cellStyle name="Heading 3 10" xfId="2340"/>
    <cellStyle name="Heading 3 11" xfId="2341"/>
    <cellStyle name="Heading 3 12" xfId="2342"/>
    <cellStyle name="Heading 3 2" xfId="52"/>
    <cellStyle name="Heading 3 2 2" xfId="2343"/>
    <cellStyle name="Heading 3 2 3" xfId="2344"/>
    <cellStyle name="Heading 3 2 4" xfId="2345"/>
    <cellStyle name="Heading 3 2_O&amp;M ACTUAL - FORECAST" xfId="2346"/>
    <cellStyle name="Heading 3 3" xfId="205"/>
    <cellStyle name="Heading 3 3 2" xfId="2347"/>
    <cellStyle name="Heading 3 3 3" xfId="2348"/>
    <cellStyle name="Heading 3 3 4" xfId="2349"/>
    <cellStyle name="Heading 3 4" xfId="2350"/>
    <cellStyle name="Heading 3 5" xfId="2351"/>
    <cellStyle name="Heading 3 5 2" xfId="2352"/>
    <cellStyle name="Heading 3 6" xfId="2353"/>
    <cellStyle name="Heading 3 7" xfId="2354"/>
    <cellStyle name="Heading 3 8" xfId="2355"/>
    <cellStyle name="Heading 3 9" xfId="2356"/>
    <cellStyle name="Heading 4 2" xfId="53"/>
    <cellStyle name="Heading 4 2 2" xfId="2357"/>
    <cellStyle name="Heading 4 2 3" xfId="2358"/>
    <cellStyle name="Heading 4 3" xfId="203"/>
    <cellStyle name="Heading 4 3 2" xfId="2359"/>
    <cellStyle name="Heading 4 3 3" xfId="2360"/>
    <cellStyle name="Heading 4 4" xfId="2361"/>
    <cellStyle name="Heading1" xfId="2362"/>
    <cellStyle name="Heading2" xfId="2363"/>
    <cellStyle name="Hidden" xfId="2364"/>
    <cellStyle name="HIGHLIGHT" xfId="2365"/>
    <cellStyle name="Hyperlink 2" xfId="54"/>
    <cellStyle name="Hyperlink 2 2" xfId="2366"/>
    <cellStyle name="Hyperlink 3" xfId="2367"/>
    <cellStyle name="Input [yellow]" xfId="2368"/>
    <cellStyle name="Input 10" xfId="2369"/>
    <cellStyle name="Input 100" xfId="2370"/>
    <cellStyle name="Input 101" xfId="2371"/>
    <cellStyle name="Input 102" xfId="2372"/>
    <cellStyle name="Input 103" xfId="2373"/>
    <cellStyle name="Input 104" xfId="2374"/>
    <cellStyle name="Input 104 2" xfId="2375"/>
    <cellStyle name="Input 105" xfId="2376"/>
    <cellStyle name="Input 106" xfId="7774"/>
    <cellStyle name="Input 107" xfId="7777"/>
    <cellStyle name="Input 108" xfId="7810"/>
    <cellStyle name="Input 109" xfId="7813"/>
    <cellStyle name="Input 11" xfId="2377"/>
    <cellStyle name="Input 12" xfId="2378"/>
    <cellStyle name="Input 13" xfId="2379"/>
    <cellStyle name="Input 13 2" xfId="2380"/>
    <cellStyle name="Input 14" xfId="2381"/>
    <cellStyle name="Input 14 2" xfId="2382"/>
    <cellStyle name="Input 15" xfId="2383"/>
    <cellStyle name="Input 15 2" xfId="2384"/>
    <cellStyle name="Input 16" xfId="2385"/>
    <cellStyle name="Input 16 2" xfId="2386"/>
    <cellStyle name="Input 17" xfId="2387"/>
    <cellStyle name="Input 18" xfId="2388"/>
    <cellStyle name="Input 19" xfId="2389"/>
    <cellStyle name="Input 2" xfId="55"/>
    <cellStyle name="Input 2 2" xfId="231"/>
    <cellStyle name="Input 2 3" xfId="2390"/>
    <cellStyle name="Input 2 4" xfId="2391"/>
    <cellStyle name="Input 2 4 2" xfId="2392"/>
    <cellStyle name="Input 2_CS Indicators" xfId="2393"/>
    <cellStyle name="Input 20" xfId="2394"/>
    <cellStyle name="Input 21" xfId="2395"/>
    <cellStyle name="Input 22" xfId="2396"/>
    <cellStyle name="Input 23" xfId="2397"/>
    <cellStyle name="Input 24" xfId="2398"/>
    <cellStyle name="Input 25" xfId="2399"/>
    <cellStyle name="Input 26" xfId="2400"/>
    <cellStyle name="Input 27" xfId="2401"/>
    <cellStyle name="Input 28" xfId="2402"/>
    <cellStyle name="Input 29" xfId="2403"/>
    <cellStyle name="Input 3" xfId="202"/>
    <cellStyle name="Input 3 2" xfId="2404"/>
    <cellStyle name="Input 3 3" xfId="2405"/>
    <cellStyle name="Input 3 4" xfId="2406"/>
    <cellStyle name="Input 3_CS Indicators" xfId="2407"/>
    <cellStyle name="Input 30" xfId="2408"/>
    <cellStyle name="Input 31" xfId="2409"/>
    <cellStyle name="Input 32" xfId="2410"/>
    <cellStyle name="Input 33" xfId="2411"/>
    <cellStyle name="Input 34" xfId="2412"/>
    <cellStyle name="Input 35" xfId="2413"/>
    <cellStyle name="Input 36" xfId="2414"/>
    <cellStyle name="Input 37" xfId="2415"/>
    <cellStyle name="Input 38" xfId="2416"/>
    <cellStyle name="Input 39" xfId="2417"/>
    <cellStyle name="Input 4" xfId="2418"/>
    <cellStyle name="Input 40" xfId="2419"/>
    <cellStyle name="Input 41" xfId="2420"/>
    <cellStyle name="Input 42" xfId="2421"/>
    <cellStyle name="Input 43" xfId="2422"/>
    <cellStyle name="Input 44" xfId="2423"/>
    <cellStyle name="Input 45" xfId="2424"/>
    <cellStyle name="Input 46" xfId="2425"/>
    <cellStyle name="Input 47" xfId="2426"/>
    <cellStyle name="Input 48" xfId="2427"/>
    <cellStyle name="Input 49" xfId="2428"/>
    <cellStyle name="Input 5" xfId="2429"/>
    <cellStyle name="Input 50" xfId="2430"/>
    <cellStyle name="Input 51" xfId="2431"/>
    <cellStyle name="Input 52" xfId="2432"/>
    <cellStyle name="Input 53" xfId="2433"/>
    <cellStyle name="Input 54" xfId="2434"/>
    <cellStyle name="Input 55" xfId="2435"/>
    <cellStyle name="Input 56" xfId="2436"/>
    <cellStyle name="Input 57" xfId="2437"/>
    <cellStyle name="Input 58" xfId="2438"/>
    <cellStyle name="Input 59" xfId="2439"/>
    <cellStyle name="Input 6" xfId="2440"/>
    <cellStyle name="Input 60" xfId="2441"/>
    <cellStyle name="Input 61" xfId="2442"/>
    <cellStyle name="Input 62" xfId="2443"/>
    <cellStyle name="Input 63" xfId="2444"/>
    <cellStyle name="Input 64" xfId="2445"/>
    <cellStyle name="Input 65" xfId="2446"/>
    <cellStyle name="Input 66" xfId="2447"/>
    <cellStyle name="Input 67" xfId="2448"/>
    <cellStyle name="Input 68" xfId="2449"/>
    <cellStyle name="Input 69" xfId="2450"/>
    <cellStyle name="Input 7" xfId="2451"/>
    <cellStyle name="Input 70" xfId="2452"/>
    <cellStyle name="Input 71" xfId="2453"/>
    <cellStyle name="Input 72" xfId="2454"/>
    <cellStyle name="Input 73" xfId="2455"/>
    <cellStyle name="Input 74" xfId="2456"/>
    <cellStyle name="Input 75" xfId="2457"/>
    <cellStyle name="Input 76" xfId="2458"/>
    <cellStyle name="Input 77" xfId="2459"/>
    <cellStyle name="Input 78" xfId="2460"/>
    <cellStyle name="Input 79" xfId="2461"/>
    <cellStyle name="Input 8" xfId="2462"/>
    <cellStyle name="Input 80" xfId="2463"/>
    <cellStyle name="Input 81" xfId="2464"/>
    <cellStyle name="Input 82" xfId="2465"/>
    <cellStyle name="Input 83" xfId="2466"/>
    <cellStyle name="Input 84" xfId="2467"/>
    <cellStyle name="Input 85" xfId="2468"/>
    <cellStyle name="Input 86" xfId="2469"/>
    <cellStyle name="Input 87" xfId="2470"/>
    <cellStyle name="Input 88" xfId="2471"/>
    <cellStyle name="Input 89" xfId="2472"/>
    <cellStyle name="Input 9" xfId="2473"/>
    <cellStyle name="Input 90" xfId="2474"/>
    <cellStyle name="Input 91" xfId="2475"/>
    <cellStyle name="Input 92" xfId="2476"/>
    <cellStyle name="Input 93" xfId="2477"/>
    <cellStyle name="Input 94" xfId="2478"/>
    <cellStyle name="Input 95" xfId="2479"/>
    <cellStyle name="Input 96" xfId="2480"/>
    <cellStyle name="Input 97" xfId="2481"/>
    <cellStyle name="Input 98" xfId="2482"/>
    <cellStyle name="Input 99" xfId="2483"/>
    <cellStyle name="Linked Cell 10" xfId="2484"/>
    <cellStyle name="Linked Cell 11" xfId="2485"/>
    <cellStyle name="Linked Cell 12" xfId="2486"/>
    <cellStyle name="Linked Cell 2" xfId="56"/>
    <cellStyle name="Linked Cell 2 2" xfId="232"/>
    <cellStyle name="Linked Cell 2 3" xfId="2487"/>
    <cellStyle name="Linked Cell 2 4" xfId="2488"/>
    <cellStyle name="Linked Cell 2_O&amp;M ACTUAL - FORECAST" xfId="2489"/>
    <cellStyle name="Linked Cell 3" xfId="201"/>
    <cellStyle name="Linked Cell 3 2" xfId="2490"/>
    <cellStyle name="Linked Cell 3 3" xfId="2491"/>
    <cellStyle name="Linked Cell 3 4" xfId="2492"/>
    <cellStyle name="Linked Cell 4" xfId="2493"/>
    <cellStyle name="Linked Cell 5" xfId="2494"/>
    <cellStyle name="Linked Cell 5 2" xfId="2495"/>
    <cellStyle name="Linked Cell 6" xfId="2496"/>
    <cellStyle name="Linked Cell 7" xfId="2497"/>
    <cellStyle name="Linked Cell 8" xfId="2498"/>
    <cellStyle name="Linked Cell 9" xfId="2499"/>
    <cellStyle name="m/d/yy" xfId="2500"/>
    <cellStyle name="Main Dim Rollup" xfId="2501"/>
    <cellStyle name="Main Dim Rollup$ZP$" xfId="2502"/>
    <cellStyle name="Main Dim Rollup$ZP$ 2" xfId="2503"/>
    <cellStyle name="Main Dim Rollup$ZP$ 3" xfId="2504"/>
    <cellStyle name="Main Dim Rollup$ZP$_AMI Operations 2" xfId="2505"/>
    <cellStyle name="Month" xfId="2506"/>
    <cellStyle name="Month 2" xfId="2507"/>
    <cellStyle name="Month 3" xfId="2508"/>
    <cellStyle name="Month_AMI Operations 2" xfId="2509"/>
    <cellStyle name="Month-long" xfId="2510"/>
    <cellStyle name="Month-long 2" xfId="2511"/>
    <cellStyle name="Month-long 3" xfId="2512"/>
    <cellStyle name="Month-long_AMI Operations 2" xfId="2513"/>
    <cellStyle name="Month-short" xfId="2514"/>
    <cellStyle name="Mon-yr" xfId="2515"/>
    <cellStyle name="n" xfId="2516"/>
    <cellStyle name="n 2" xfId="2517"/>
    <cellStyle name="n 3" xfId="2518"/>
    <cellStyle name="n_1st Quarter 2012 Review" xfId="2519"/>
    <cellStyle name="n_2011 CS monthly indicators" xfId="2520"/>
    <cellStyle name="n_2012 CS monthly indicators" xfId="2521"/>
    <cellStyle name="n_3rd Quarter 2011 Review" xfId="2522"/>
    <cellStyle name="n_AMI" xfId="2523"/>
    <cellStyle name="n_AMI Operations 2" xfId="2524"/>
    <cellStyle name="n_AMI Operations 3" xfId="2525"/>
    <cellStyle name="n_BASE O&amp;M" xfId="2526"/>
    <cellStyle name="n_DSAT Topic" xfId="2527"/>
    <cellStyle name="n_ESF MOPR" xfId="2528"/>
    <cellStyle name="n_ESF MOPR 2" xfId="2529"/>
    <cellStyle name="n_ESF MOPR_1" xfId="2530"/>
    <cellStyle name="n_ESF MOPR_1 2" xfId="2531"/>
    <cellStyle name="n_ESF MOPR_1_AMI Operations 2" xfId="2532"/>
    <cellStyle name="n_ESF MOPR_1_AMI Operations 3" xfId="2533"/>
    <cellStyle name="n_ESF MOPR_1_ESF MOPR" xfId="2534"/>
    <cellStyle name="n_ESF MOPR_2" xfId="2535"/>
    <cellStyle name="n_ESF MOPR_2 2" xfId="2536"/>
    <cellStyle name="n_ESF MOPR_2 3" xfId="2537"/>
    <cellStyle name="n_ESF MOPR_2_1st Quarter 2012 Review" xfId="2538"/>
    <cellStyle name="n_ESF MOPR_2_2011 CS monthly indicators" xfId="2539"/>
    <cellStyle name="n_ESF MOPR_2_AMI Operations 2" xfId="2540"/>
    <cellStyle name="n_ESF MOPR_2_AMI Operations 3" xfId="2541"/>
    <cellStyle name="n_ESF MOPR_2_DSAT Topic" xfId="2542"/>
    <cellStyle name="n_ESF MOPR_3" xfId="2543"/>
    <cellStyle name="n_ESF MOPR_3 2" xfId="2544"/>
    <cellStyle name="n_ESF MOPR_3_AMI Operations 2" xfId="2545"/>
    <cellStyle name="n_ESF MOPR_3_AMI Operations 3" xfId="2546"/>
    <cellStyle name="n_ESF MOPR_AMI Operations 2" xfId="2547"/>
    <cellStyle name="n_ESF MOPR_AMI Operations 3" xfId="2548"/>
    <cellStyle name="n_ESF MOPR_BASE O&amp;M" xfId="2549"/>
    <cellStyle name="n_ESF MOPR_ESF MOPR" xfId="2550"/>
    <cellStyle name="n_ESF Summary" xfId="2551"/>
    <cellStyle name="Neutral 2" xfId="57"/>
    <cellStyle name="Neutral 2 2" xfId="233"/>
    <cellStyle name="Neutral 2 3" xfId="2552"/>
    <cellStyle name="Neutral 2 4" xfId="2553"/>
    <cellStyle name="Neutral 3" xfId="234"/>
    <cellStyle name="Neutral 3 2" xfId="2554"/>
    <cellStyle name="Neutral 3 3" xfId="2555"/>
    <cellStyle name="Neutral 3 4" xfId="2556"/>
    <cellStyle name="Neutral 3 5" xfId="2557"/>
    <cellStyle name="Neutral 4" xfId="2558"/>
    <cellStyle name="Neutral 5" xfId="2559"/>
    <cellStyle name="no dec" xfId="2560"/>
    <cellStyle name="Normal" xfId="0" builtinId="0"/>
    <cellStyle name="Normal - Style1" xfId="2561"/>
    <cellStyle name="Normal 10" xfId="58"/>
    <cellStyle name="Normal 10 10" xfId="2562"/>
    <cellStyle name="Normal 10 10 2" xfId="2563"/>
    <cellStyle name="Normal 10 10 2 2" xfId="2564"/>
    <cellStyle name="Normal 10 10 2 3" xfId="2565"/>
    <cellStyle name="Normal 10 10 2_CS Indicators" xfId="2566"/>
    <cellStyle name="Normal 10 10 3" xfId="2567"/>
    <cellStyle name="Normal 10 10 4" xfId="2568"/>
    <cellStyle name="Normal 10 10_CS Indicators" xfId="2569"/>
    <cellStyle name="Normal 10 11" xfId="2570"/>
    <cellStyle name="Normal 10 11 2" xfId="2571"/>
    <cellStyle name="Normal 10 11 3" xfId="2572"/>
    <cellStyle name="Normal 10 11_CS Indicators" xfId="2573"/>
    <cellStyle name="Normal 10 12" xfId="2574"/>
    <cellStyle name="Normal 10 13" xfId="2575"/>
    <cellStyle name="Normal 10 2" xfId="2576"/>
    <cellStyle name="Normal 10 2 10" xfId="2577"/>
    <cellStyle name="Normal 10 2 11" xfId="2578"/>
    <cellStyle name="Normal 10 2 12" xfId="2579"/>
    <cellStyle name="Normal 10 2 13" xfId="2580"/>
    <cellStyle name="Normal 10 2 2" xfId="2581"/>
    <cellStyle name="Normal 10 2 2 10" xfId="2582"/>
    <cellStyle name="Normal 10 2 2 2" xfId="2583"/>
    <cellStyle name="Normal 10 2 2 3" xfId="2584"/>
    <cellStyle name="Normal 10 2 2 3 2" xfId="2585"/>
    <cellStyle name="Normal 10 2 2 3 2 2" xfId="2586"/>
    <cellStyle name="Normal 10 2 2 3 2 2 2" xfId="2587"/>
    <cellStyle name="Normal 10 2 2 3 2 2 2 2" xfId="2588"/>
    <cellStyle name="Normal 10 2 2 3 2 2 2 3" xfId="2589"/>
    <cellStyle name="Normal 10 2 2 3 2 2 2_CS Indicators" xfId="2590"/>
    <cellStyle name="Normal 10 2 2 3 2 2 3" xfId="2591"/>
    <cellStyle name="Normal 10 2 2 3 2 2 4" xfId="2592"/>
    <cellStyle name="Normal 10 2 2 3 2 2_CS Indicators" xfId="2593"/>
    <cellStyle name="Normal 10 2 2 3 2 3" xfId="2594"/>
    <cellStyle name="Normal 10 2 2 3 2 3 2" xfId="2595"/>
    <cellStyle name="Normal 10 2 2 3 2 3 3" xfId="2596"/>
    <cellStyle name="Normal 10 2 2 3 2 3_CS Indicators" xfId="2597"/>
    <cellStyle name="Normal 10 2 2 3 2 4" xfId="2598"/>
    <cellStyle name="Normal 10 2 2 3 2 5" xfId="2599"/>
    <cellStyle name="Normal 10 2 2 3 2_CS Indicators" xfId="2600"/>
    <cellStyle name="Normal 10 2 2 3 3" xfId="2601"/>
    <cellStyle name="Normal 10 2 2 3 3 2" xfId="2602"/>
    <cellStyle name="Normal 10 2 2 3 3 2 2" xfId="2603"/>
    <cellStyle name="Normal 10 2 2 3 3 2 3" xfId="2604"/>
    <cellStyle name="Normal 10 2 2 3 3 2_CS Indicators" xfId="2605"/>
    <cellStyle name="Normal 10 2 2 3 3 3" xfId="2606"/>
    <cellStyle name="Normal 10 2 2 3 3 4" xfId="2607"/>
    <cellStyle name="Normal 10 2 2 3 3_CS Indicators" xfId="2608"/>
    <cellStyle name="Normal 10 2 2 3 4" xfId="2609"/>
    <cellStyle name="Normal 10 2 2 3 4 2" xfId="2610"/>
    <cellStyle name="Normal 10 2 2 3 4 3" xfId="2611"/>
    <cellStyle name="Normal 10 2 2 3 4_CS Indicators" xfId="2612"/>
    <cellStyle name="Normal 10 2 2 3 5" xfId="2613"/>
    <cellStyle name="Normal 10 2 2 3 6" xfId="2614"/>
    <cellStyle name="Normal 10 2 2 3_CS Indicators" xfId="2615"/>
    <cellStyle name="Normal 10 2 2 4" xfId="2616"/>
    <cellStyle name="Normal 10 2 2 4 2" xfId="2617"/>
    <cellStyle name="Normal 10 2 2 4 2 2" xfId="2618"/>
    <cellStyle name="Normal 10 2 2 4 2 2 2" xfId="2619"/>
    <cellStyle name="Normal 10 2 2 4 2 2 3" xfId="2620"/>
    <cellStyle name="Normal 10 2 2 4 2 2_CS Indicators" xfId="2621"/>
    <cellStyle name="Normal 10 2 2 4 2 3" xfId="2622"/>
    <cellStyle name="Normal 10 2 2 4 2 4" xfId="2623"/>
    <cellStyle name="Normal 10 2 2 4 2_CS Indicators" xfId="2624"/>
    <cellStyle name="Normal 10 2 2 4 3" xfId="2625"/>
    <cellStyle name="Normal 10 2 2 4 3 2" xfId="2626"/>
    <cellStyle name="Normal 10 2 2 4 3 3" xfId="2627"/>
    <cellStyle name="Normal 10 2 2 4 3_CS Indicators" xfId="2628"/>
    <cellStyle name="Normal 10 2 2 4 4" xfId="2629"/>
    <cellStyle name="Normal 10 2 2 4 5" xfId="2630"/>
    <cellStyle name="Normal 10 2 2 4_CS Indicators" xfId="2631"/>
    <cellStyle name="Normal 10 2 2 5" xfId="2632"/>
    <cellStyle name="Normal 10 2 2 5 2" xfId="2633"/>
    <cellStyle name="Normal 10 2 2 5 2 2" xfId="2634"/>
    <cellStyle name="Normal 10 2 2 5 2 3" xfId="2635"/>
    <cellStyle name="Normal 10 2 2 5 2_CS Indicators" xfId="2636"/>
    <cellStyle name="Normal 10 2 2 5 3" xfId="2637"/>
    <cellStyle name="Normal 10 2 2 5 4" xfId="2638"/>
    <cellStyle name="Normal 10 2 2 5_CS Indicators" xfId="2639"/>
    <cellStyle name="Normal 10 2 2 6" xfId="2640"/>
    <cellStyle name="Normal 10 2 2 6 2" xfId="2641"/>
    <cellStyle name="Normal 10 2 2 6 3" xfId="2642"/>
    <cellStyle name="Normal 10 2 2 6_CS Indicators" xfId="2643"/>
    <cellStyle name="Normal 10 2 2 7" xfId="2644"/>
    <cellStyle name="Normal 10 2 2 8" xfId="2645"/>
    <cellStyle name="Normal 10 2 2 9" xfId="2646"/>
    <cellStyle name="Normal 10 2 2_CS Indicators" xfId="2647"/>
    <cellStyle name="Normal 10 2 3" xfId="2648"/>
    <cellStyle name="Normal 10 2 3 2" xfId="2649"/>
    <cellStyle name="Normal 10 2 3 2 2" xfId="2650"/>
    <cellStyle name="Normal 10 2 3 2 2 2" xfId="2651"/>
    <cellStyle name="Normal 10 2 3 2 2 2 2" xfId="2652"/>
    <cellStyle name="Normal 10 2 3 2 2 2 2 2" xfId="2653"/>
    <cellStyle name="Normal 10 2 3 2 2 2 2 3" xfId="2654"/>
    <cellStyle name="Normal 10 2 3 2 2 2 2_CS Indicators" xfId="2655"/>
    <cellStyle name="Normal 10 2 3 2 2 2 3" xfId="2656"/>
    <cellStyle name="Normal 10 2 3 2 2 2 4" xfId="2657"/>
    <cellStyle name="Normal 10 2 3 2 2 2_CS Indicators" xfId="2658"/>
    <cellStyle name="Normal 10 2 3 2 2 3" xfId="2659"/>
    <cellStyle name="Normal 10 2 3 2 2 3 2" xfId="2660"/>
    <cellStyle name="Normal 10 2 3 2 2 3 3" xfId="2661"/>
    <cellStyle name="Normal 10 2 3 2 2 3_CS Indicators" xfId="2662"/>
    <cellStyle name="Normal 10 2 3 2 2 4" xfId="2663"/>
    <cellStyle name="Normal 10 2 3 2 2 5" xfId="2664"/>
    <cellStyle name="Normal 10 2 3 2 2_CS Indicators" xfId="2665"/>
    <cellStyle name="Normal 10 2 3 2 3" xfId="2666"/>
    <cellStyle name="Normal 10 2 3 2 3 2" xfId="2667"/>
    <cellStyle name="Normal 10 2 3 2 3 2 2" xfId="2668"/>
    <cellStyle name="Normal 10 2 3 2 3 2 3" xfId="2669"/>
    <cellStyle name="Normal 10 2 3 2 3 2_CS Indicators" xfId="2670"/>
    <cellStyle name="Normal 10 2 3 2 3 3" xfId="2671"/>
    <cellStyle name="Normal 10 2 3 2 3 4" xfId="2672"/>
    <cellStyle name="Normal 10 2 3 2 3_CS Indicators" xfId="2673"/>
    <cellStyle name="Normal 10 2 3 2 4" xfId="2674"/>
    <cellStyle name="Normal 10 2 3 2 4 2" xfId="2675"/>
    <cellStyle name="Normal 10 2 3 2 4 3" xfId="2676"/>
    <cellStyle name="Normal 10 2 3 2 4_CS Indicators" xfId="2677"/>
    <cellStyle name="Normal 10 2 3 2 5" xfId="2678"/>
    <cellStyle name="Normal 10 2 3 2 6" xfId="2679"/>
    <cellStyle name="Normal 10 2 3 2_CS Indicators" xfId="2680"/>
    <cellStyle name="Normal 10 2 3 3" xfId="2681"/>
    <cellStyle name="Normal 10 2 3 3 2" xfId="2682"/>
    <cellStyle name="Normal 10 2 3 3 2 2" xfId="2683"/>
    <cellStyle name="Normal 10 2 3 3 2 2 2" xfId="2684"/>
    <cellStyle name="Normal 10 2 3 3 2 2 3" xfId="2685"/>
    <cellStyle name="Normal 10 2 3 3 2 2_CS Indicators" xfId="2686"/>
    <cellStyle name="Normal 10 2 3 3 2 3" xfId="2687"/>
    <cellStyle name="Normal 10 2 3 3 2 4" xfId="2688"/>
    <cellStyle name="Normal 10 2 3 3 2_CS Indicators" xfId="2689"/>
    <cellStyle name="Normal 10 2 3 3 3" xfId="2690"/>
    <cellStyle name="Normal 10 2 3 3 3 2" xfId="2691"/>
    <cellStyle name="Normal 10 2 3 3 3 3" xfId="2692"/>
    <cellStyle name="Normal 10 2 3 3 3_CS Indicators" xfId="2693"/>
    <cellStyle name="Normal 10 2 3 3 4" xfId="2694"/>
    <cellStyle name="Normal 10 2 3 3 5" xfId="2695"/>
    <cellStyle name="Normal 10 2 3 3_CS Indicators" xfId="2696"/>
    <cellStyle name="Normal 10 2 3 4" xfId="2697"/>
    <cellStyle name="Normal 10 2 3 4 2" xfId="2698"/>
    <cellStyle name="Normal 10 2 3 4 2 2" xfId="2699"/>
    <cellStyle name="Normal 10 2 3 4 2 3" xfId="2700"/>
    <cellStyle name="Normal 10 2 3 4 2_CS Indicators" xfId="2701"/>
    <cellStyle name="Normal 10 2 3 4 3" xfId="2702"/>
    <cellStyle name="Normal 10 2 3 4 4" xfId="2703"/>
    <cellStyle name="Normal 10 2 3 4_CS Indicators" xfId="2704"/>
    <cellStyle name="Normal 10 2 3 5" xfId="2705"/>
    <cellStyle name="Normal 10 2 3 5 2" xfId="2706"/>
    <cellStyle name="Normal 10 2 3 5 3" xfId="2707"/>
    <cellStyle name="Normal 10 2 3 5_CS Indicators" xfId="2708"/>
    <cellStyle name="Normal 10 2 3 6" xfId="2709"/>
    <cellStyle name="Normal 10 2 3 7" xfId="2710"/>
    <cellStyle name="Normal 10 2 3_CS Indicators" xfId="2711"/>
    <cellStyle name="Normal 10 2 4" xfId="2712"/>
    <cellStyle name="Normal 10 2 4 2" xfId="2713"/>
    <cellStyle name="Normal 10 2 4 2 2" xfId="2714"/>
    <cellStyle name="Normal 10 2 4 2 2 2" xfId="2715"/>
    <cellStyle name="Normal 10 2 4 2 2 2 2" xfId="2716"/>
    <cellStyle name="Normal 10 2 4 2 2 2 2 2" xfId="2717"/>
    <cellStyle name="Normal 10 2 4 2 2 2 2 3" xfId="2718"/>
    <cellStyle name="Normal 10 2 4 2 2 2 2_CS Indicators" xfId="2719"/>
    <cellStyle name="Normal 10 2 4 2 2 2 3" xfId="2720"/>
    <cellStyle name="Normal 10 2 4 2 2 2 4" xfId="2721"/>
    <cellStyle name="Normal 10 2 4 2 2 2_CS Indicators" xfId="2722"/>
    <cellStyle name="Normal 10 2 4 2 2 3" xfId="2723"/>
    <cellStyle name="Normal 10 2 4 2 2 3 2" xfId="2724"/>
    <cellStyle name="Normal 10 2 4 2 2 3 3" xfId="2725"/>
    <cellStyle name="Normal 10 2 4 2 2 3_CS Indicators" xfId="2726"/>
    <cellStyle name="Normal 10 2 4 2 2 4" xfId="2727"/>
    <cellStyle name="Normal 10 2 4 2 2 5" xfId="2728"/>
    <cellStyle name="Normal 10 2 4 2 2_CS Indicators" xfId="2729"/>
    <cellStyle name="Normal 10 2 4 2 3" xfId="2730"/>
    <cellStyle name="Normal 10 2 4 2 3 2" xfId="2731"/>
    <cellStyle name="Normal 10 2 4 2 3 2 2" xfId="2732"/>
    <cellStyle name="Normal 10 2 4 2 3 2 3" xfId="2733"/>
    <cellStyle name="Normal 10 2 4 2 3 2_CS Indicators" xfId="2734"/>
    <cellStyle name="Normal 10 2 4 2 3 3" xfId="2735"/>
    <cellStyle name="Normal 10 2 4 2 3 4" xfId="2736"/>
    <cellStyle name="Normal 10 2 4 2 3_CS Indicators" xfId="2737"/>
    <cellStyle name="Normal 10 2 4 2 4" xfId="2738"/>
    <cellStyle name="Normal 10 2 4 2 4 2" xfId="2739"/>
    <cellStyle name="Normal 10 2 4 2 4 3" xfId="2740"/>
    <cellStyle name="Normal 10 2 4 2 4_CS Indicators" xfId="2741"/>
    <cellStyle name="Normal 10 2 4 2 5" xfId="2742"/>
    <cellStyle name="Normal 10 2 4 2 6" xfId="2743"/>
    <cellStyle name="Normal 10 2 4 2_CS Indicators" xfId="2744"/>
    <cellStyle name="Normal 10 2 4 3" xfId="2745"/>
    <cellStyle name="Normal 10 2 4 3 2" xfId="2746"/>
    <cellStyle name="Normal 10 2 4 3 2 2" xfId="2747"/>
    <cellStyle name="Normal 10 2 4 3 2 2 2" xfId="2748"/>
    <cellStyle name="Normal 10 2 4 3 2 2 3" xfId="2749"/>
    <cellStyle name="Normal 10 2 4 3 2 2_CS Indicators" xfId="2750"/>
    <cellStyle name="Normal 10 2 4 3 2 3" xfId="2751"/>
    <cellStyle name="Normal 10 2 4 3 2 4" xfId="2752"/>
    <cellStyle name="Normal 10 2 4 3 2_CS Indicators" xfId="2753"/>
    <cellStyle name="Normal 10 2 4 3 3" xfId="2754"/>
    <cellStyle name="Normal 10 2 4 3 3 2" xfId="2755"/>
    <cellStyle name="Normal 10 2 4 3 3 3" xfId="2756"/>
    <cellStyle name="Normal 10 2 4 3 3_CS Indicators" xfId="2757"/>
    <cellStyle name="Normal 10 2 4 3 4" xfId="2758"/>
    <cellStyle name="Normal 10 2 4 3 5" xfId="2759"/>
    <cellStyle name="Normal 10 2 4 3_CS Indicators" xfId="2760"/>
    <cellStyle name="Normal 10 2 4 4" xfId="2761"/>
    <cellStyle name="Normal 10 2 4 4 2" xfId="2762"/>
    <cellStyle name="Normal 10 2 4 4 2 2" xfId="2763"/>
    <cellStyle name="Normal 10 2 4 4 2 3" xfId="2764"/>
    <cellStyle name="Normal 10 2 4 4 2_CS Indicators" xfId="2765"/>
    <cellStyle name="Normal 10 2 4 4 3" xfId="2766"/>
    <cellStyle name="Normal 10 2 4 4 4" xfId="2767"/>
    <cellStyle name="Normal 10 2 4 4_CS Indicators" xfId="2768"/>
    <cellStyle name="Normal 10 2 4 5" xfId="2769"/>
    <cellStyle name="Normal 10 2 4 5 2" xfId="2770"/>
    <cellStyle name="Normal 10 2 4 5 3" xfId="2771"/>
    <cellStyle name="Normal 10 2 4 5_CS Indicators" xfId="2772"/>
    <cellStyle name="Normal 10 2 4 6" xfId="2773"/>
    <cellStyle name="Normal 10 2 4 7" xfId="2774"/>
    <cellStyle name="Normal 10 2 4_CS Indicators" xfId="2775"/>
    <cellStyle name="Normal 10 2 5" xfId="2776"/>
    <cellStyle name="Normal 10 2 5 2" xfId="2777"/>
    <cellStyle name="Normal 10 2 5 2 2" xfId="2778"/>
    <cellStyle name="Normal 10 2 5 2 2 2" xfId="2779"/>
    <cellStyle name="Normal 10 2 5 2 2 2 2" xfId="2780"/>
    <cellStyle name="Normal 10 2 5 2 2 2 3" xfId="2781"/>
    <cellStyle name="Normal 10 2 5 2 2 2_CS Indicators" xfId="2782"/>
    <cellStyle name="Normal 10 2 5 2 2 3" xfId="2783"/>
    <cellStyle name="Normal 10 2 5 2 2 4" xfId="2784"/>
    <cellStyle name="Normal 10 2 5 2 2_CS Indicators" xfId="2785"/>
    <cellStyle name="Normal 10 2 5 2 3" xfId="2786"/>
    <cellStyle name="Normal 10 2 5 2 3 2" xfId="2787"/>
    <cellStyle name="Normal 10 2 5 2 3 3" xfId="2788"/>
    <cellStyle name="Normal 10 2 5 2 3_CS Indicators" xfId="2789"/>
    <cellStyle name="Normal 10 2 5 2 4" xfId="2790"/>
    <cellStyle name="Normal 10 2 5 2 5" xfId="2791"/>
    <cellStyle name="Normal 10 2 5 2_CS Indicators" xfId="2792"/>
    <cellStyle name="Normal 10 2 5 3" xfId="2793"/>
    <cellStyle name="Normal 10 2 5 3 2" xfId="2794"/>
    <cellStyle name="Normal 10 2 5 3 2 2" xfId="2795"/>
    <cellStyle name="Normal 10 2 5 3 2 3" xfId="2796"/>
    <cellStyle name="Normal 10 2 5 3 2_CS Indicators" xfId="2797"/>
    <cellStyle name="Normal 10 2 5 3 3" xfId="2798"/>
    <cellStyle name="Normal 10 2 5 3 4" xfId="2799"/>
    <cellStyle name="Normal 10 2 5 3_CS Indicators" xfId="2800"/>
    <cellStyle name="Normal 10 2 5 4" xfId="2801"/>
    <cellStyle name="Normal 10 2 5 4 2" xfId="2802"/>
    <cellStyle name="Normal 10 2 5 4 3" xfId="2803"/>
    <cellStyle name="Normal 10 2 5 4_CS Indicators" xfId="2804"/>
    <cellStyle name="Normal 10 2 5 5" xfId="2805"/>
    <cellStyle name="Normal 10 2 5 6" xfId="2806"/>
    <cellStyle name="Normal 10 2 5_CS Indicators" xfId="2807"/>
    <cellStyle name="Normal 10 2 6" xfId="2808"/>
    <cellStyle name="Normal 10 2 6 2" xfId="2809"/>
    <cellStyle name="Normal 10 2 6 2 2" xfId="2810"/>
    <cellStyle name="Normal 10 2 6 2 2 2" xfId="2811"/>
    <cellStyle name="Normal 10 2 6 2 2 3" xfId="2812"/>
    <cellStyle name="Normal 10 2 6 2 2_CS Indicators" xfId="2813"/>
    <cellStyle name="Normal 10 2 6 2 3" xfId="2814"/>
    <cellStyle name="Normal 10 2 6 2 4" xfId="2815"/>
    <cellStyle name="Normal 10 2 6 2_CS Indicators" xfId="2816"/>
    <cellStyle name="Normal 10 2 6 3" xfId="2817"/>
    <cellStyle name="Normal 10 2 6 3 2" xfId="2818"/>
    <cellStyle name="Normal 10 2 6 3 3" xfId="2819"/>
    <cellStyle name="Normal 10 2 6 3_CS Indicators" xfId="2820"/>
    <cellStyle name="Normal 10 2 6 4" xfId="2821"/>
    <cellStyle name="Normal 10 2 6 5" xfId="2822"/>
    <cellStyle name="Normal 10 2 6_CS Indicators" xfId="2823"/>
    <cellStyle name="Normal 10 2 7" xfId="2824"/>
    <cellStyle name="Normal 10 2 7 2" xfId="2825"/>
    <cellStyle name="Normal 10 2 7 2 2" xfId="2826"/>
    <cellStyle name="Normal 10 2 7 2 3" xfId="2827"/>
    <cellStyle name="Normal 10 2 7 2_CS Indicators" xfId="2828"/>
    <cellStyle name="Normal 10 2 7 3" xfId="2829"/>
    <cellStyle name="Normal 10 2 7 4" xfId="2830"/>
    <cellStyle name="Normal 10 2 7_CS Indicators" xfId="2831"/>
    <cellStyle name="Normal 10 2 8" xfId="2832"/>
    <cellStyle name="Normal 10 2 8 2" xfId="2833"/>
    <cellStyle name="Normal 10 2 8 3" xfId="2834"/>
    <cellStyle name="Normal 10 2 8_CS Indicators" xfId="2835"/>
    <cellStyle name="Normal 10 2 9" xfId="2836"/>
    <cellStyle name="Normal 10 2 9 2" xfId="2837"/>
    <cellStyle name="Normal 10 2 9 3" xfId="2838"/>
    <cellStyle name="Normal 10 2_CS Indicators" xfId="2839"/>
    <cellStyle name="Normal 10 3" xfId="2840"/>
    <cellStyle name="Normal 10 3 2" xfId="2841"/>
    <cellStyle name="Normal 10 4" xfId="2842"/>
    <cellStyle name="Normal 10 5" xfId="2843"/>
    <cellStyle name="Normal 10 5 2" xfId="2844"/>
    <cellStyle name="Normal 10 5 3" xfId="2845"/>
    <cellStyle name="Normal 10 5 3 2" xfId="2846"/>
    <cellStyle name="Normal 10 5 3 2 2" xfId="2847"/>
    <cellStyle name="Normal 10 5 3 2 2 2" xfId="2848"/>
    <cellStyle name="Normal 10 5 3 2 2 2 2" xfId="2849"/>
    <cellStyle name="Normal 10 5 3 2 2 2 3" xfId="2850"/>
    <cellStyle name="Normal 10 5 3 2 2 2_CS Indicators" xfId="2851"/>
    <cellStyle name="Normal 10 5 3 2 2 3" xfId="2852"/>
    <cellStyle name="Normal 10 5 3 2 2 4" xfId="2853"/>
    <cellStyle name="Normal 10 5 3 2 2_CS Indicators" xfId="2854"/>
    <cellStyle name="Normal 10 5 3 2 3" xfId="2855"/>
    <cellStyle name="Normal 10 5 3 2 3 2" xfId="2856"/>
    <cellStyle name="Normal 10 5 3 2 3 3" xfId="2857"/>
    <cellStyle name="Normal 10 5 3 2 3_CS Indicators" xfId="2858"/>
    <cellStyle name="Normal 10 5 3 2 4" xfId="2859"/>
    <cellStyle name="Normal 10 5 3 2 5" xfId="2860"/>
    <cellStyle name="Normal 10 5 3 2_CS Indicators" xfId="2861"/>
    <cellStyle name="Normal 10 5 3 3" xfId="2862"/>
    <cellStyle name="Normal 10 5 3 3 2" xfId="2863"/>
    <cellStyle name="Normal 10 5 3 3 2 2" xfId="2864"/>
    <cellStyle name="Normal 10 5 3 3 2 3" xfId="2865"/>
    <cellStyle name="Normal 10 5 3 3 2_CS Indicators" xfId="2866"/>
    <cellStyle name="Normal 10 5 3 3 3" xfId="2867"/>
    <cellStyle name="Normal 10 5 3 3 4" xfId="2868"/>
    <cellStyle name="Normal 10 5 3 3_CS Indicators" xfId="2869"/>
    <cellStyle name="Normal 10 5 3 4" xfId="2870"/>
    <cellStyle name="Normal 10 5 3 4 2" xfId="2871"/>
    <cellStyle name="Normal 10 5 3 4 3" xfId="2872"/>
    <cellStyle name="Normal 10 5 3 4_CS Indicators" xfId="2873"/>
    <cellStyle name="Normal 10 5 3 5" xfId="2874"/>
    <cellStyle name="Normal 10 5 3 6" xfId="2875"/>
    <cellStyle name="Normal 10 5 3_CS Indicators" xfId="2876"/>
    <cellStyle name="Normal 10 5 4" xfId="2877"/>
    <cellStyle name="Normal 10 5 4 2" xfId="2878"/>
    <cellStyle name="Normal 10 5 4 2 2" xfId="2879"/>
    <cellStyle name="Normal 10 5 4 2 2 2" xfId="2880"/>
    <cellStyle name="Normal 10 5 4 2 2 3" xfId="2881"/>
    <cellStyle name="Normal 10 5 4 2 2_CS Indicators" xfId="2882"/>
    <cellStyle name="Normal 10 5 4 2 3" xfId="2883"/>
    <cellStyle name="Normal 10 5 4 2 4" xfId="2884"/>
    <cellStyle name="Normal 10 5 4 2_CS Indicators" xfId="2885"/>
    <cellStyle name="Normal 10 5 4 3" xfId="2886"/>
    <cellStyle name="Normal 10 5 4 3 2" xfId="2887"/>
    <cellStyle name="Normal 10 5 4 3 3" xfId="2888"/>
    <cellStyle name="Normal 10 5 4 3_CS Indicators" xfId="2889"/>
    <cellStyle name="Normal 10 5 4 4" xfId="2890"/>
    <cellStyle name="Normal 10 5 4 5" xfId="2891"/>
    <cellStyle name="Normal 10 5 4_CS Indicators" xfId="2892"/>
    <cellStyle name="Normal 10 5 5" xfId="2893"/>
    <cellStyle name="Normal 10 5 5 2" xfId="2894"/>
    <cellStyle name="Normal 10 5 5 2 2" xfId="2895"/>
    <cellStyle name="Normal 10 5 5 2 3" xfId="2896"/>
    <cellStyle name="Normal 10 5 5 2_CS Indicators" xfId="2897"/>
    <cellStyle name="Normal 10 5 5 3" xfId="2898"/>
    <cellStyle name="Normal 10 5 5 4" xfId="2899"/>
    <cellStyle name="Normal 10 5 5_CS Indicators" xfId="2900"/>
    <cellStyle name="Normal 10 5 6" xfId="2901"/>
    <cellStyle name="Normal 10 5 6 2" xfId="2902"/>
    <cellStyle name="Normal 10 5 6 3" xfId="2903"/>
    <cellStyle name="Normal 10 5 6_CS Indicators" xfId="2904"/>
    <cellStyle name="Normal 10 5 7" xfId="2905"/>
    <cellStyle name="Normal 10 5 8" xfId="2906"/>
    <cellStyle name="Normal 10 5_CS Indicators" xfId="2907"/>
    <cellStyle name="Normal 10 6" xfId="2908"/>
    <cellStyle name="Normal 10 6 2" xfId="2909"/>
    <cellStyle name="Normal 10 6 2 2" xfId="2910"/>
    <cellStyle name="Normal 10 6 2 2 2" xfId="2911"/>
    <cellStyle name="Normal 10 6 2 2 2 2" xfId="2912"/>
    <cellStyle name="Normal 10 6 2 2 2 2 2" xfId="2913"/>
    <cellStyle name="Normal 10 6 2 2 2 2 3" xfId="2914"/>
    <cellStyle name="Normal 10 6 2 2 2 2_CS Indicators" xfId="2915"/>
    <cellStyle name="Normal 10 6 2 2 2 3" xfId="2916"/>
    <cellStyle name="Normal 10 6 2 2 2 4" xfId="2917"/>
    <cellStyle name="Normal 10 6 2 2 2_CS Indicators" xfId="2918"/>
    <cellStyle name="Normal 10 6 2 2 3" xfId="2919"/>
    <cellStyle name="Normal 10 6 2 2 3 2" xfId="2920"/>
    <cellStyle name="Normal 10 6 2 2 3 3" xfId="2921"/>
    <cellStyle name="Normal 10 6 2 2 3_CS Indicators" xfId="2922"/>
    <cellStyle name="Normal 10 6 2 2 4" xfId="2923"/>
    <cellStyle name="Normal 10 6 2 2 5" xfId="2924"/>
    <cellStyle name="Normal 10 6 2 2_CS Indicators" xfId="2925"/>
    <cellStyle name="Normal 10 6 2 3" xfId="2926"/>
    <cellStyle name="Normal 10 6 2 3 2" xfId="2927"/>
    <cellStyle name="Normal 10 6 2 3 2 2" xfId="2928"/>
    <cellStyle name="Normal 10 6 2 3 2 3" xfId="2929"/>
    <cellStyle name="Normal 10 6 2 3 2_CS Indicators" xfId="2930"/>
    <cellStyle name="Normal 10 6 2 3 3" xfId="2931"/>
    <cellStyle name="Normal 10 6 2 3 4" xfId="2932"/>
    <cellStyle name="Normal 10 6 2 3_CS Indicators" xfId="2933"/>
    <cellStyle name="Normal 10 6 2 4" xfId="2934"/>
    <cellStyle name="Normal 10 6 2 4 2" xfId="2935"/>
    <cellStyle name="Normal 10 6 2 4 3" xfId="2936"/>
    <cellStyle name="Normal 10 6 2 4_CS Indicators" xfId="2937"/>
    <cellStyle name="Normal 10 6 2 5" xfId="2938"/>
    <cellStyle name="Normal 10 6 2 6" xfId="2939"/>
    <cellStyle name="Normal 10 6 2_CS Indicators" xfId="2940"/>
    <cellStyle name="Normal 10 6 3" xfId="2941"/>
    <cellStyle name="Normal 10 6 3 2" xfId="2942"/>
    <cellStyle name="Normal 10 6 3 2 2" xfId="2943"/>
    <cellStyle name="Normal 10 6 3 2 2 2" xfId="2944"/>
    <cellStyle name="Normal 10 6 3 2 2 3" xfId="2945"/>
    <cellStyle name="Normal 10 6 3 2 2_CS Indicators" xfId="2946"/>
    <cellStyle name="Normal 10 6 3 2 3" xfId="2947"/>
    <cellStyle name="Normal 10 6 3 2 4" xfId="2948"/>
    <cellStyle name="Normal 10 6 3 2_CS Indicators" xfId="2949"/>
    <cellStyle name="Normal 10 6 3 3" xfId="2950"/>
    <cellStyle name="Normal 10 6 3 3 2" xfId="2951"/>
    <cellStyle name="Normal 10 6 3 3 3" xfId="2952"/>
    <cellStyle name="Normal 10 6 3 3_CS Indicators" xfId="2953"/>
    <cellStyle name="Normal 10 6 3 4" xfId="2954"/>
    <cellStyle name="Normal 10 6 3 5" xfId="2955"/>
    <cellStyle name="Normal 10 6 3_CS Indicators" xfId="2956"/>
    <cellStyle name="Normal 10 6 4" xfId="2957"/>
    <cellStyle name="Normal 10 6 4 2" xfId="2958"/>
    <cellStyle name="Normal 10 6 4 2 2" xfId="2959"/>
    <cellStyle name="Normal 10 6 4 2 3" xfId="2960"/>
    <cellStyle name="Normal 10 6 4 2_CS Indicators" xfId="2961"/>
    <cellStyle name="Normal 10 6 4 3" xfId="2962"/>
    <cellStyle name="Normal 10 6 4 4" xfId="2963"/>
    <cellStyle name="Normal 10 6 4_CS Indicators" xfId="2964"/>
    <cellStyle name="Normal 10 6 5" xfId="2965"/>
    <cellStyle name="Normal 10 6 5 2" xfId="2966"/>
    <cellStyle name="Normal 10 6 5 3" xfId="2967"/>
    <cellStyle name="Normal 10 6 5_CS Indicators" xfId="2968"/>
    <cellStyle name="Normal 10 6 6" xfId="2969"/>
    <cellStyle name="Normal 10 6 7" xfId="2970"/>
    <cellStyle name="Normal 10 6_CS Indicators" xfId="2971"/>
    <cellStyle name="Normal 10 7" xfId="2972"/>
    <cellStyle name="Normal 10 7 2" xfId="2973"/>
    <cellStyle name="Normal 10 7 2 2" xfId="2974"/>
    <cellStyle name="Normal 10 7 2 2 2" xfId="2975"/>
    <cellStyle name="Normal 10 7 2 2 2 2" xfId="2976"/>
    <cellStyle name="Normal 10 7 2 2 2 2 2" xfId="2977"/>
    <cellStyle name="Normal 10 7 2 2 2 2 3" xfId="2978"/>
    <cellStyle name="Normal 10 7 2 2 2 2_CS Indicators" xfId="2979"/>
    <cellStyle name="Normal 10 7 2 2 2 3" xfId="2980"/>
    <cellStyle name="Normal 10 7 2 2 2 4" xfId="2981"/>
    <cellStyle name="Normal 10 7 2 2 2_CS Indicators" xfId="2982"/>
    <cellStyle name="Normal 10 7 2 2 3" xfId="2983"/>
    <cellStyle name="Normal 10 7 2 2 3 2" xfId="2984"/>
    <cellStyle name="Normal 10 7 2 2 3 3" xfId="2985"/>
    <cellStyle name="Normal 10 7 2 2 3_CS Indicators" xfId="2986"/>
    <cellStyle name="Normal 10 7 2 2 4" xfId="2987"/>
    <cellStyle name="Normal 10 7 2 2 5" xfId="2988"/>
    <cellStyle name="Normal 10 7 2 2_CS Indicators" xfId="2989"/>
    <cellStyle name="Normal 10 7 2 3" xfId="2990"/>
    <cellStyle name="Normal 10 7 2 3 2" xfId="2991"/>
    <cellStyle name="Normal 10 7 2 3 2 2" xfId="2992"/>
    <cellStyle name="Normal 10 7 2 3 2 3" xfId="2993"/>
    <cellStyle name="Normal 10 7 2 3 2_CS Indicators" xfId="2994"/>
    <cellStyle name="Normal 10 7 2 3 3" xfId="2995"/>
    <cellStyle name="Normal 10 7 2 3 4" xfId="2996"/>
    <cellStyle name="Normal 10 7 2 3_CS Indicators" xfId="2997"/>
    <cellStyle name="Normal 10 7 2 4" xfId="2998"/>
    <cellStyle name="Normal 10 7 2 4 2" xfId="2999"/>
    <cellStyle name="Normal 10 7 2 4 3" xfId="3000"/>
    <cellStyle name="Normal 10 7 2 4_CS Indicators" xfId="3001"/>
    <cellStyle name="Normal 10 7 2 5" xfId="3002"/>
    <cellStyle name="Normal 10 7 2 6" xfId="3003"/>
    <cellStyle name="Normal 10 7 2_CS Indicators" xfId="3004"/>
    <cellStyle name="Normal 10 7 3" xfId="3005"/>
    <cellStyle name="Normal 10 7 3 2" xfId="3006"/>
    <cellStyle name="Normal 10 7 3 2 2" xfId="3007"/>
    <cellStyle name="Normal 10 7 3 2 2 2" xfId="3008"/>
    <cellStyle name="Normal 10 7 3 2 2 3" xfId="3009"/>
    <cellStyle name="Normal 10 7 3 2 2_CS Indicators" xfId="3010"/>
    <cellStyle name="Normal 10 7 3 2 3" xfId="3011"/>
    <cellStyle name="Normal 10 7 3 2 4" xfId="3012"/>
    <cellStyle name="Normal 10 7 3 2_CS Indicators" xfId="3013"/>
    <cellStyle name="Normal 10 7 3 3" xfId="3014"/>
    <cellStyle name="Normal 10 7 3 3 2" xfId="3015"/>
    <cellStyle name="Normal 10 7 3 3 3" xfId="3016"/>
    <cellStyle name="Normal 10 7 3 3_CS Indicators" xfId="3017"/>
    <cellStyle name="Normal 10 7 3 4" xfId="3018"/>
    <cellStyle name="Normal 10 7 3 5" xfId="3019"/>
    <cellStyle name="Normal 10 7 3_CS Indicators" xfId="3020"/>
    <cellStyle name="Normal 10 7 4" xfId="3021"/>
    <cellStyle name="Normal 10 7 4 2" xfId="3022"/>
    <cellStyle name="Normal 10 7 4 2 2" xfId="3023"/>
    <cellStyle name="Normal 10 7 4 2 3" xfId="3024"/>
    <cellStyle name="Normal 10 7 4 2_CS Indicators" xfId="3025"/>
    <cellStyle name="Normal 10 7 4 3" xfId="3026"/>
    <cellStyle name="Normal 10 7 4 4" xfId="3027"/>
    <cellStyle name="Normal 10 7 4_CS Indicators" xfId="3028"/>
    <cellStyle name="Normal 10 7 5" xfId="3029"/>
    <cellStyle name="Normal 10 7 5 2" xfId="3030"/>
    <cellStyle name="Normal 10 7 5 3" xfId="3031"/>
    <cellStyle name="Normal 10 7 5_CS Indicators" xfId="3032"/>
    <cellStyle name="Normal 10 7 6" xfId="3033"/>
    <cellStyle name="Normal 10 7 7" xfId="3034"/>
    <cellStyle name="Normal 10 7_CS Indicators" xfId="3035"/>
    <cellStyle name="Normal 10 8" xfId="3036"/>
    <cellStyle name="Normal 10 8 2" xfId="3037"/>
    <cellStyle name="Normal 10 8 2 2" xfId="3038"/>
    <cellStyle name="Normal 10 8 2 2 2" xfId="3039"/>
    <cellStyle name="Normal 10 8 2 2 2 2" xfId="3040"/>
    <cellStyle name="Normal 10 8 2 2 2 3" xfId="3041"/>
    <cellStyle name="Normal 10 8 2 2 2_CS Indicators" xfId="3042"/>
    <cellStyle name="Normal 10 8 2 2 3" xfId="3043"/>
    <cellStyle name="Normal 10 8 2 2 4" xfId="3044"/>
    <cellStyle name="Normal 10 8 2 2_CS Indicators" xfId="3045"/>
    <cellStyle name="Normal 10 8 2 3" xfId="3046"/>
    <cellStyle name="Normal 10 8 2 3 2" xfId="3047"/>
    <cellStyle name="Normal 10 8 2 3 3" xfId="3048"/>
    <cellStyle name="Normal 10 8 2 3_CS Indicators" xfId="3049"/>
    <cellStyle name="Normal 10 8 2 4" xfId="3050"/>
    <cellStyle name="Normal 10 8 2 5" xfId="3051"/>
    <cellStyle name="Normal 10 8 2_CS Indicators" xfId="3052"/>
    <cellStyle name="Normal 10 8 3" xfId="3053"/>
    <cellStyle name="Normal 10 8 3 2" xfId="3054"/>
    <cellStyle name="Normal 10 8 3 2 2" xfId="3055"/>
    <cellStyle name="Normal 10 8 3 2 3" xfId="3056"/>
    <cellStyle name="Normal 10 8 3 2_CS Indicators" xfId="3057"/>
    <cellStyle name="Normal 10 8 3 3" xfId="3058"/>
    <cellStyle name="Normal 10 8 3 4" xfId="3059"/>
    <cellStyle name="Normal 10 8 3_CS Indicators" xfId="3060"/>
    <cellStyle name="Normal 10 8 4" xfId="3061"/>
    <cellStyle name="Normal 10 8 4 2" xfId="3062"/>
    <cellStyle name="Normal 10 8 4 3" xfId="3063"/>
    <cellStyle name="Normal 10 8 4_CS Indicators" xfId="3064"/>
    <cellStyle name="Normal 10 8 5" xfId="3065"/>
    <cellStyle name="Normal 10 8 6" xfId="3066"/>
    <cellStyle name="Normal 10 8_CS Indicators" xfId="3067"/>
    <cellStyle name="Normal 10 9" xfId="3068"/>
    <cellStyle name="Normal 10 9 2" xfId="3069"/>
    <cellStyle name="Normal 10 9 2 2" xfId="3070"/>
    <cellStyle name="Normal 10 9 2 2 2" xfId="3071"/>
    <cellStyle name="Normal 10 9 2 2 3" xfId="3072"/>
    <cellStyle name="Normal 10 9 2 2_CS Indicators" xfId="3073"/>
    <cellStyle name="Normal 10 9 2 3" xfId="3074"/>
    <cellStyle name="Normal 10 9 2 4" xfId="3075"/>
    <cellStyle name="Normal 10 9 2_CS Indicators" xfId="3076"/>
    <cellStyle name="Normal 10 9 3" xfId="3077"/>
    <cellStyle name="Normal 10 9 3 2" xfId="3078"/>
    <cellStyle name="Normal 10 9 3 3" xfId="3079"/>
    <cellStyle name="Normal 10 9 3_CS Indicators" xfId="3080"/>
    <cellStyle name="Normal 10 9 4" xfId="3081"/>
    <cellStyle name="Normal 10 9 5" xfId="3082"/>
    <cellStyle name="Normal 10 9_CS Indicators" xfId="3083"/>
    <cellStyle name="Normal 10_DSAT Topic" xfId="3084"/>
    <cellStyle name="Normal 100" xfId="3085"/>
    <cellStyle name="Normal 101" xfId="3086"/>
    <cellStyle name="Normal 102" xfId="3087"/>
    <cellStyle name="Normal 103" xfId="3088"/>
    <cellStyle name="Normal 104" xfId="3089"/>
    <cellStyle name="Normal 105" xfId="3090"/>
    <cellStyle name="Normal 106" xfId="3091"/>
    <cellStyle name="Normal 107" xfId="3092"/>
    <cellStyle name="Normal 108" xfId="3093"/>
    <cellStyle name="Normal 108 2" xfId="3094"/>
    <cellStyle name="Normal 108 3" xfId="3095"/>
    <cellStyle name="Normal 109" xfId="3096"/>
    <cellStyle name="Normal 109 2" xfId="3097"/>
    <cellStyle name="Normal 109 3" xfId="3098"/>
    <cellStyle name="Normal 11" xfId="59"/>
    <cellStyle name="Normal 11 2" xfId="60"/>
    <cellStyle name="Normal 11 2 2" xfId="3099"/>
    <cellStyle name="Normal 11 2 2 2" xfId="3100"/>
    <cellStyle name="Normal 11 2 2 3" xfId="3101"/>
    <cellStyle name="Normal 11 2 3" xfId="3102"/>
    <cellStyle name="Normal 11 2 3 2" xfId="3103"/>
    <cellStyle name="Normal 11 2 4" xfId="3104"/>
    <cellStyle name="Normal 11 2 5" xfId="3105"/>
    <cellStyle name="Normal 11 2_CS Indicators" xfId="3106"/>
    <cellStyle name="Normal 11 3" xfId="3107"/>
    <cellStyle name="Normal 11 4" xfId="3108"/>
    <cellStyle name="Normal 11 4 2" xfId="3109"/>
    <cellStyle name="Normal 11 4 2 2" xfId="3110"/>
    <cellStyle name="Normal 11 4 2 3" xfId="3111"/>
    <cellStyle name="Normal 11 5" xfId="3112"/>
    <cellStyle name="Normal 11 5 2" xfId="3113"/>
    <cellStyle name="Normal 11 5 3" xfId="3114"/>
    <cellStyle name="Normal 11_DSAT Topic" xfId="3115"/>
    <cellStyle name="Normal 110" xfId="3116"/>
    <cellStyle name="Normal 110 2" xfId="3117"/>
    <cellStyle name="Normal 110 3" xfId="3118"/>
    <cellStyle name="Normal 111" xfId="3119"/>
    <cellStyle name="Normal 112" xfId="3120"/>
    <cellStyle name="Normal 113" xfId="3121"/>
    <cellStyle name="Normal 114" xfId="3122"/>
    <cellStyle name="Normal 115" xfId="3123"/>
    <cellStyle name="Normal 116" xfId="3124"/>
    <cellStyle name="Normal 117" xfId="3125"/>
    <cellStyle name="Normal 118" xfId="3126"/>
    <cellStyle name="Normal 119" xfId="3127"/>
    <cellStyle name="Normal 12" xfId="61"/>
    <cellStyle name="Normal 12 2" xfId="3128"/>
    <cellStyle name="Normal 12 2 2" xfId="3129"/>
    <cellStyle name="Normal 12 2 2 2" xfId="3130"/>
    <cellStyle name="Normal 12 2 2 3" xfId="3131"/>
    <cellStyle name="Normal 12 2 3" xfId="3132"/>
    <cellStyle name="Normal 12 2 3 2" xfId="3133"/>
    <cellStyle name="Normal 12 2 4" xfId="3134"/>
    <cellStyle name="Normal 12 2 5" xfId="3135"/>
    <cellStyle name="Normal 12 2_CS Indicators" xfId="3136"/>
    <cellStyle name="Normal 12 3" xfId="3137"/>
    <cellStyle name="Normal 12_DSAT Topic" xfId="3138"/>
    <cellStyle name="Normal 120" xfId="3139"/>
    <cellStyle name="Normal 120 2" xfId="3140"/>
    <cellStyle name="Normal 120 3" xfId="3141"/>
    <cellStyle name="Normal 121" xfId="3142"/>
    <cellStyle name="Normal 121 2" xfId="3143"/>
    <cellStyle name="Normal 121 3" xfId="3144"/>
    <cellStyle name="Normal 122" xfId="3145"/>
    <cellStyle name="Normal 123" xfId="3146"/>
    <cellStyle name="Normal 124" xfId="3147"/>
    <cellStyle name="Normal 125" xfId="3148"/>
    <cellStyle name="Normal 126" xfId="3149"/>
    <cellStyle name="Normal 127" xfId="3150"/>
    <cellStyle name="Normal 128" xfId="3151"/>
    <cellStyle name="Normal 129" xfId="3152"/>
    <cellStyle name="Normal 13" xfId="62"/>
    <cellStyle name="Normal 13 2" xfId="3153"/>
    <cellStyle name="Normal 13 3" xfId="3154"/>
    <cellStyle name="Normal 13 3 2" xfId="3155"/>
    <cellStyle name="Normal 13 3 2 2" xfId="3156"/>
    <cellStyle name="Normal 13 3 2 3" xfId="3157"/>
    <cellStyle name="Normal 13 3 3" xfId="3158"/>
    <cellStyle name="Normal 13 3 3 2" xfId="3159"/>
    <cellStyle name="Normal 13 3 4" xfId="3160"/>
    <cellStyle name="Normal 13 3 5" xfId="3161"/>
    <cellStyle name="Normal 13 3_CS Indicators" xfId="3162"/>
    <cellStyle name="Normal 130" xfId="3163"/>
    <cellStyle name="Normal 131" xfId="3164"/>
    <cellStyle name="Normal 132" xfId="3165"/>
    <cellStyle name="Normal 133" xfId="3166"/>
    <cellStyle name="Normal 134" xfId="3167"/>
    <cellStyle name="Normal 135" xfId="3168"/>
    <cellStyle name="Normal 136" xfId="3169"/>
    <cellStyle name="Normal 137" xfId="3170"/>
    <cellStyle name="Normal 138" xfId="3171"/>
    <cellStyle name="Normal 139" xfId="3172"/>
    <cellStyle name="Normal 14" xfId="63"/>
    <cellStyle name="Normal 14 2" xfId="3173"/>
    <cellStyle name="Normal 14 2 2" xfId="3174"/>
    <cellStyle name="Normal 14 2 2 2" xfId="3175"/>
    <cellStyle name="Normal 14 2 2 3" xfId="3176"/>
    <cellStyle name="Normal 14 2 3" xfId="3177"/>
    <cellStyle name="Normal 14 2 3 2" xfId="3178"/>
    <cellStyle name="Normal 14 2 4" xfId="3179"/>
    <cellStyle name="Normal 14 2 5" xfId="3180"/>
    <cellStyle name="Normal 14 2_CS Indicators" xfId="3181"/>
    <cellStyle name="Normal 14 3" xfId="3182"/>
    <cellStyle name="Normal 14_DSAT Topic" xfId="3183"/>
    <cellStyle name="Normal 140" xfId="3184"/>
    <cellStyle name="Normal 141" xfId="3185"/>
    <cellStyle name="Normal 142" xfId="3186"/>
    <cellStyle name="Normal 142 2" xfId="3187"/>
    <cellStyle name="Normal 142 3" xfId="3188"/>
    <cellStyle name="Normal 143" xfId="3189"/>
    <cellStyle name="Normal 144" xfId="3190"/>
    <cellStyle name="Normal 145" xfId="3191"/>
    <cellStyle name="Normal 146" xfId="3192"/>
    <cellStyle name="Normal 147" xfId="3193"/>
    <cellStyle name="Normal 148" xfId="3194"/>
    <cellStyle name="Normal 149" xfId="3195"/>
    <cellStyle name="Normal 15" xfId="3196"/>
    <cellStyle name="Normal 15 2" xfId="3197"/>
    <cellStyle name="Normal 15 2 2" xfId="3198"/>
    <cellStyle name="Normal 15 2 3" xfId="3199"/>
    <cellStyle name="Normal 15 3" xfId="3200"/>
    <cellStyle name="Normal 15 3 2" xfId="3201"/>
    <cellStyle name="Normal 15 3 3" xfId="3202"/>
    <cellStyle name="Normal 15 4" xfId="3203"/>
    <cellStyle name="Normal 15 5" xfId="3204"/>
    <cellStyle name="Normal 15_CS Indicators" xfId="3205"/>
    <cellStyle name="Normal 150" xfId="3206"/>
    <cellStyle name="Normal 151" xfId="3207"/>
    <cellStyle name="Normal 152" xfId="3208"/>
    <cellStyle name="Normal 153" xfId="3209"/>
    <cellStyle name="Normal 154" xfId="3210"/>
    <cellStyle name="Normal 155" xfId="3211"/>
    <cellStyle name="Normal 156" xfId="335"/>
    <cellStyle name="Normal 156 2" xfId="7791"/>
    <cellStyle name="Normal 157" xfId="3212"/>
    <cellStyle name="Normal 158" xfId="3213"/>
    <cellStyle name="Normal 159" xfId="7766"/>
    <cellStyle name="Normal 159 2" xfId="7787"/>
    <cellStyle name="Normal 16" xfId="3214"/>
    <cellStyle name="Normal 16 2" xfId="3215"/>
    <cellStyle name="Normal 16 2 2" xfId="3216"/>
    <cellStyle name="Normal 16 2 3" xfId="3217"/>
    <cellStyle name="Normal 16 3" xfId="3218"/>
    <cellStyle name="Normal 16 3 2" xfId="3219"/>
    <cellStyle name="Normal 16 3 3" xfId="3220"/>
    <cellStyle name="Normal 16 4" xfId="3221"/>
    <cellStyle name="Normal 16 5" xfId="3222"/>
    <cellStyle name="Normal 16_CS Indicators" xfId="3223"/>
    <cellStyle name="Normal 160" xfId="7784"/>
    <cellStyle name="Normal 161" xfId="7793"/>
    <cellStyle name="Normal 162" xfId="7820"/>
    <cellStyle name="Normal 17" xfId="3224"/>
    <cellStyle name="Normal 17 2" xfId="3225"/>
    <cellStyle name="Normal 17 2 2" xfId="3226"/>
    <cellStyle name="Normal 17 2 3" xfId="3227"/>
    <cellStyle name="Normal 17 3" xfId="3228"/>
    <cellStyle name="Normal 17 3 2" xfId="3229"/>
    <cellStyle name="Normal 17 4" xfId="3230"/>
    <cellStyle name="Normal 17 5" xfId="3231"/>
    <cellStyle name="Normal 17_CS Indicators" xfId="3232"/>
    <cellStyle name="Normal 18" xfId="3233"/>
    <cellStyle name="Normal 18 2" xfId="3234"/>
    <cellStyle name="Normal 18 2 10" xfId="3235"/>
    <cellStyle name="Normal 18 2 11" xfId="3236"/>
    <cellStyle name="Normal 18 2 12" xfId="3237"/>
    <cellStyle name="Normal 18 2 2" xfId="3238"/>
    <cellStyle name="Normal 18 2 2 2" xfId="3239"/>
    <cellStyle name="Normal 18 2 2 2 2" xfId="3240"/>
    <cellStyle name="Normal 18 2 2 2 2 2" xfId="3241"/>
    <cellStyle name="Normal 18 2 2 2 2 2 2" xfId="3242"/>
    <cellStyle name="Normal 18 2 2 2 2 2 2 2" xfId="3243"/>
    <cellStyle name="Normal 18 2 2 2 2 2 2 3" xfId="3244"/>
    <cellStyle name="Normal 18 2 2 2 2 2 2_CS Indicators" xfId="3245"/>
    <cellStyle name="Normal 18 2 2 2 2 2 3" xfId="3246"/>
    <cellStyle name="Normal 18 2 2 2 2 2 4" xfId="3247"/>
    <cellStyle name="Normal 18 2 2 2 2 2_CS Indicators" xfId="3248"/>
    <cellStyle name="Normal 18 2 2 2 2 3" xfId="3249"/>
    <cellStyle name="Normal 18 2 2 2 2 3 2" xfId="3250"/>
    <cellStyle name="Normal 18 2 2 2 2 3 3" xfId="3251"/>
    <cellStyle name="Normal 18 2 2 2 2 3_CS Indicators" xfId="3252"/>
    <cellStyle name="Normal 18 2 2 2 2 4" xfId="3253"/>
    <cellStyle name="Normal 18 2 2 2 2 5" xfId="3254"/>
    <cellStyle name="Normal 18 2 2 2 2_CS Indicators" xfId="3255"/>
    <cellStyle name="Normal 18 2 2 2 3" xfId="3256"/>
    <cellStyle name="Normal 18 2 2 2 3 2" xfId="3257"/>
    <cellStyle name="Normal 18 2 2 2 3 2 2" xfId="3258"/>
    <cellStyle name="Normal 18 2 2 2 3 2 3" xfId="3259"/>
    <cellStyle name="Normal 18 2 2 2 3 2_CS Indicators" xfId="3260"/>
    <cellStyle name="Normal 18 2 2 2 3 3" xfId="3261"/>
    <cellStyle name="Normal 18 2 2 2 3 4" xfId="3262"/>
    <cellStyle name="Normal 18 2 2 2 3_CS Indicators" xfId="3263"/>
    <cellStyle name="Normal 18 2 2 2 4" xfId="3264"/>
    <cellStyle name="Normal 18 2 2 2 4 2" xfId="3265"/>
    <cellStyle name="Normal 18 2 2 2 4 3" xfId="3266"/>
    <cellStyle name="Normal 18 2 2 2 4_CS Indicators" xfId="3267"/>
    <cellStyle name="Normal 18 2 2 2 5" xfId="3268"/>
    <cellStyle name="Normal 18 2 2 2 6" xfId="3269"/>
    <cellStyle name="Normal 18 2 2 2_CS Indicators" xfId="3270"/>
    <cellStyle name="Normal 18 2 2 3" xfId="3271"/>
    <cellStyle name="Normal 18 2 2 3 2" xfId="3272"/>
    <cellStyle name="Normal 18 2 2 3 2 2" xfId="3273"/>
    <cellStyle name="Normal 18 2 2 3 2 2 2" xfId="3274"/>
    <cellStyle name="Normal 18 2 2 3 2 2 3" xfId="3275"/>
    <cellStyle name="Normal 18 2 2 3 2 2_CS Indicators" xfId="3276"/>
    <cellStyle name="Normal 18 2 2 3 2 3" xfId="3277"/>
    <cellStyle name="Normal 18 2 2 3 2 4" xfId="3278"/>
    <cellStyle name="Normal 18 2 2 3 2_CS Indicators" xfId="3279"/>
    <cellStyle name="Normal 18 2 2 3 3" xfId="3280"/>
    <cellStyle name="Normal 18 2 2 3 3 2" xfId="3281"/>
    <cellStyle name="Normal 18 2 2 3 3 3" xfId="3282"/>
    <cellStyle name="Normal 18 2 2 3 3_CS Indicators" xfId="3283"/>
    <cellStyle name="Normal 18 2 2 3 4" xfId="3284"/>
    <cellStyle name="Normal 18 2 2 3 5" xfId="3285"/>
    <cellStyle name="Normal 18 2 2 3_CS Indicators" xfId="3286"/>
    <cellStyle name="Normal 18 2 2 4" xfId="3287"/>
    <cellStyle name="Normal 18 2 2 4 2" xfId="3288"/>
    <cellStyle name="Normal 18 2 2 4 2 2" xfId="3289"/>
    <cellStyle name="Normal 18 2 2 4 2 3" xfId="3290"/>
    <cellStyle name="Normal 18 2 2 4 2_CS Indicators" xfId="3291"/>
    <cellStyle name="Normal 18 2 2 4 3" xfId="3292"/>
    <cellStyle name="Normal 18 2 2 4 4" xfId="3293"/>
    <cellStyle name="Normal 18 2 2 4_CS Indicators" xfId="3294"/>
    <cellStyle name="Normal 18 2 2 5" xfId="3295"/>
    <cellStyle name="Normal 18 2 2 5 2" xfId="3296"/>
    <cellStyle name="Normal 18 2 2 5 3" xfId="3297"/>
    <cellStyle name="Normal 18 2 2 5_CS Indicators" xfId="3298"/>
    <cellStyle name="Normal 18 2 2 6" xfId="3299"/>
    <cellStyle name="Normal 18 2 2 7" xfId="3300"/>
    <cellStyle name="Normal 18 2 2_CS Indicators" xfId="3301"/>
    <cellStyle name="Normal 18 2 3" xfId="3302"/>
    <cellStyle name="Normal 18 2 3 2" xfId="3303"/>
    <cellStyle name="Normal 18 2 3 2 2" xfId="3304"/>
    <cellStyle name="Normal 18 2 3 2 2 2" xfId="3305"/>
    <cellStyle name="Normal 18 2 3 2 2 2 2" xfId="3306"/>
    <cellStyle name="Normal 18 2 3 2 2 2 2 2" xfId="3307"/>
    <cellStyle name="Normal 18 2 3 2 2 2 2 3" xfId="3308"/>
    <cellStyle name="Normal 18 2 3 2 2 2 2_CS Indicators" xfId="3309"/>
    <cellStyle name="Normal 18 2 3 2 2 2 3" xfId="3310"/>
    <cellStyle name="Normal 18 2 3 2 2 2 4" xfId="3311"/>
    <cellStyle name="Normal 18 2 3 2 2 2_CS Indicators" xfId="3312"/>
    <cellStyle name="Normal 18 2 3 2 2 3" xfId="3313"/>
    <cellStyle name="Normal 18 2 3 2 2 3 2" xfId="3314"/>
    <cellStyle name="Normal 18 2 3 2 2 3 3" xfId="3315"/>
    <cellStyle name="Normal 18 2 3 2 2 3_CS Indicators" xfId="3316"/>
    <cellStyle name="Normal 18 2 3 2 2 4" xfId="3317"/>
    <cellStyle name="Normal 18 2 3 2 2 5" xfId="3318"/>
    <cellStyle name="Normal 18 2 3 2 2_CS Indicators" xfId="3319"/>
    <cellStyle name="Normal 18 2 3 2 3" xfId="3320"/>
    <cellStyle name="Normal 18 2 3 2 3 2" xfId="3321"/>
    <cellStyle name="Normal 18 2 3 2 3 2 2" xfId="3322"/>
    <cellStyle name="Normal 18 2 3 2 3 2 3" xfId="3323"/>
    <cellStyle name="Normal 18 2 3 2 3 2_CS Indicators" xfId="3324"/>
    <cellStyle name="Normal 18 2 3 2 3 3" xfId="3325"/>
    <cellStyle name="Normal 18 2 3 2 3 4" xfId="3326"/>
    <cellStyle name="Normal 18 2 3 2 3_CS Indicators" xfId="3327"/>
    <cellStyle name="Normal 18 2 3 2 4" xfId="3328"/>
    <cellStyle name="Normal 18 2 3 2 4 2" xfId="3329"/>
    <cellStyle name="Normal 18 2 3 2 4 3" xfId="3330"/>
    <cellStyle name="Normal 18 2 3 2 4_CS Indicators" xfId="3331"/>
    <cellStyle name="Normal 18 2 3 2 5" xfId="3332"/>
    <cellStyle name="Normal 18 2 3 2 6" xfId="3333"/>
    <cellStyle name="Normal 18 2 3 2_CS Indicators" xfId="3334"/>
    <cellStyle name="Normal 18 2 3 3" xfId="3335"/>
    <cellStyle name="Normal 18 2 3 3 2" xfId="3336"/>
    <cellStyle name="Normal 18 2 3 3 2 2" xfId="3337"/>
    <cellStyle name="Normal 18 2 3 3 2 2 2" xfId="3338"/>
    <cellStyle name="Normal 18 2 3 3 2 2 3" xfId="3339"/>
    <cellStyle name="Normal 18 2 3 3 2 2_CS Indicators" xfId="3340"/>
    <cellStyle name="Normal 18 2 3 3 2 3" xfId="3341"/>
    <cellStyle name="Normal 18 2 3 3 2 4" xfId="3342"/>
    <cellStyle name="Normal 18 2 3 3 2_CS Indicators" xfId="3343"/>
    <cellStyle name="Normal 18 2 3 3 3" xfId="3344"/>
    <cellStyle name="Normal 18 2 3 3 3 2" xfId="3345"/>
    <cellStyle name="Normal 18 2 3 3 3 3" xfId="3346"/>
    <cellStyle name="Normal 18 2 3 3 3_CS Indicators" xfId="3347"/>
    <cellStyle name="Normal 18 2 3 3 4" xfId="3348"/>
    <cellStyle name="Normal 18 2 3 3 5" xfId="3349"/>
    <cellStyle name="Normal 18 2 3 3_CS Indicators" xfId="3350"/>
    <cellStyle name="Normal 18 2 3 4" xfId="3351"/>
    <cellStyle name="Normal 18 2 3 4 2" xfId="3352"/>
    <cellStyle name="Normal 18 2 3 4 2 2" xfId="3353"/>
    <cellStyle name="Normal 18 2 3 4 2 3" xfId="3354"/>
    <cellStyle name="Normal 18 2 3 4 2_CS Indicators" xfId="3355"/>
    <cellStyle name="Normal 18 2 3 4 3" xfId="3356"/>
    <cellStyle name="Normal 18 2 3 4 4" xfId="3357"/>
    <cellStyle name="Normal 18 2 3 4_CS Indicators" xfId="3358"/>
    <cellStyle name="Normal 18 2 3 5" xfId="3359"/>
    <cellStyle name="Normal 18 2 3 5 2" xfId="3360"/>
    <cellStyle name="Normal 18 2 3 5 3" xfId="3361"/>
    <cellStyle name="Normal 18 2 3 5_CS Indicators" xfId="3362"/>
    <cellStyle name="Normal 18 2 3 6" xfId="3363"/>
    <cellStyle name="Normal 18 2 3 7" xfId="3364"/>
    <cellStyle name="Normal 18 2 3_CS Indicators" xfId="3365"/>
    <cellStyle name="Normal 18 2 4" xfId="3366"/>
    <cellStyle name="Normal 18 2 4 2" xfId="3367"/>
    <cellStyle name="Normal 18 2 4 2 2" xfId="3368"/>
    <cellStyle name="Normal 18 2 4 2 2 2" xfId="3369"/>
    <cellStyle name="Normal 18 2 4 2 2 2 2" xfId="3370"/>
    <cellStyle name="Normal 18 2 4 2 2 2 3" xfId="3371"/>
    <cellStyle name="Normal 18 2 4 2 2 2_CS Indicators" xfId="3372"/>
    <cellStyle name="Normal 18 2 4 2 2 3" xfId="3373"/>
    <cellStyle name="Normal 18 2 4 2 2 4" xfId="3374"/>
    <cellStyle name="Normal 18 2 4 2 2_CS Indicators" xfId="3375"/>
    <cellStyle name="Normal 18 2 4 2 3" xfId="3376"/>
    <cellStyle name="Normal 18 2 4 2 3 2" xfId="3377"/>
    <cellStyle name="Normal 18 2 4 2 3 3" xfId="3378"/>
    <cellStyle name="Normal 18 2 4 2 3_CS Indicators" xfId="3379"/>
    <cellStyle name="Normal 18 2 4 2 4" xfId="3380"/>
    <cellStyle name="Normal 18 2 4 2 5" xfId="3381"/>
    <cellStyle name="Normal 18 2 4 2_CS Indicators" xfId="3382"/>
    <cellStyle name="Normal 18 2 4 3" xfId="3383"/>
    <cellStyle name="Normal 18 2 4 3 2" xfId="3384"/>
    <cellStyle name="Normal 18 2 4 3 2 2" xfId="3385"/>
    <cellStyle name="Normal 18 2 4 3 2 3" xfId="3386"/>
    <cellStyle name="Normal 18 2 4 3 2_CS Indicators" xfId="3387"/>
    <cellStyle name="Normal 18 2 4 3 3" xfId="3388"/>
    <cellStyle name="Normal 18 2 4 3 4" xfId="3389"/>
    <cellStyle name="Normal 18 2 4 3_CS Indicators" xfId="3390"/>
    <cellStyle name="Normal 18 2 4 4" xfId="3391"/>
    <cellStyle name="Normal 18 2 4 4 2" xfId="3392"/>
    <cellStyle name="Normal 18 2 4 4 3" xfId="3393"/>
    <cellStyle name="Normal 18 2 4 4_CS Indicators" xfId="3394"/>
    <cellStyle name="Normal 18 2 4 5" xfId="3395"/>
    <cellStyle name="Normal 18 2 4 6" xfId="3396"/>
    <cellStyle name="Normal 18 2 4_CS Indicators" xfId="3397"/>
    <cellStyle name="Normal 18 2 5" xfId="3398"/>
    <cellStyle name="Normal 18 2 5 2" xfId="3399"/>
    <cellStyle name="Normal 18 2 5 2 2" xfId="3400"/>
    <cellStyle name="Normal 18 2 5 2 2 2" xfId="3401"/>
    <cellStyle name="Normal 18 2 5 2 2 3" xfId="3402"/>
    <cellStyle name="Normal 18 2 5 2 2_CS Indicators" xfId="3403"/>
    <cellStyle name="Normal 18 2 5 2 3" xfId="3404"/>
    <cellStyle name="Normal 18 2 5 2 4" xfId="3405"/>
    <cellStyle name="Normal 18 2 5 2_CS Indicators" xfId="3406"/>
    <cellStyle name="Normal 18 2 5 3" xfId="3407"/>
    <cellStyle name="Normal 18 2 5 3 2" xfId="3408"/>
    <cellStyle name="Normal 18 2 5 3 3" xfId="3409"/>
    <cellStyle name="Normal 18 2 5 3_CS Indicators" xfId="3410"/>
    <cellStyle name="Normal 18 2 5 4" xfId="3411"/>
    <cellStyle name="Normal 18 2 5 5" xfId="3412"/>
    <cellStyle name="Normal 18 2 5_CS Indicators" xfId="3413"/>
    <cellStyle name="Normal 18 2 6" xfId="3414"/>
    <cellStyle name="Normal 18 2 6 2" xfId="3415"/>
    <cellStyle name="Normal 18 2 6 2 2" xfId="3416"/>
    <cellStyle name="Normal 18 2 6 2 3" xfId="3417"/>
    <cellStyle name="Normal 18 2 6 2_CS Indicators" xfId="3418"/>
    <cellStyle name="Normal 18 2 6 3" xfId="3419"/>
    <cellStyle name="Normal 18 2 6 4" xfId="3420"/>
    <cellStyle name="Normal 18 2 6_CS Indicators" xfId="3421"/>
    <cellStyle name="Normal 18 2 7" xfId="3422"/>
    <cellStyle name="Normal 18 2 7 2" xfId="3423"/>
    <cellStyle name="Normal 18 2 7 3" xfId="3424"/>
    <cellStyle name="Normal 18 2 7_CS Indicators" xfId="3425"/>
    <cellStyle name="Normal 18 2 8" xfId="3426"/>
    <cellStyle name="Normal 18 2 8 2" xfId="3427"/>
    <cellStyle name="Normal 18 2 8 3" xfId="3428"/>
    <cellStyle name="Normal 18 2 8_CS Indicators" xfId="3429"/>
    <cellStyle name="Normal 18 2 9" xfId="3430"/>
    <cellStyle name="Normal 18 2_CS Indicators" xfId="3431"/>
    <cellStyle name="Normal 18 3" xfId="3432"/>
    <cellStyle name="Normal 18 3 2" xfId="3433"/>
    <cellStyle name="Normal 18 3 3" xfId="3434"/>
    <cellStyle name="Normal 18 4" xfId="3435"/>
    <cellStyle name="Normal 18 4 2" xfId="3436"/>
    <cellStyle name="Normal 18 5" xfId="3437"/>
    <cellStyle name="Normal 18 6" xfId="3438"/>
    <cellStyle name="Normal 18_CS Indicators" xfId="3439"/>
    <cellStyle name="Normal 19" xfId="3440"/>
    <cellStyle name="Normal 19 2" xfId="3441"/>
    <cellStyle name="Normal 19 2 2" xfId="3442"/>
    <cellStyle name="Normal 19 2 3" xfId="3443"/>
    <cellStyle name="Normal 19 3" xfId="3444"/>
    <cellStyle name="Normal 19 3 2" xfId="3445"/>
    <cellStyle name="Normal 19 4" xfId="3446"/>
    <cellStyle name="Normal 19 5" xfId="3447"/>
    <cellStyle name="Normal 19_CS Indicators" xfId="3448"/>
    <cellStyle name="Normal 2" xfId="64"/>
    <cellStyle name="Normal 2 2" xfId="3"/>
    <cellStyle name="Normal 2 2 2" xfId="3449"/>
    <cellStyle name="Normal 2 2 3" xfId="3450"/>
    <cellStyle name="Normal 2 2 4" xfId="3451"/>
    <cellStyle name="Normal 2 2 5" xfId="3452"/>
    <cellStyle name="Normal 2 2 6" xfId="3453"/>
    <cellStyle name="Normal 2 3" xfId="140"/>
    <cellStyle name="Normal 2 3 2" xfId="3454"/>
    <cellStyle name="Normal 2 3 2 2" xfId="3455"/>
    <cellStyle name="Normal 2 3 2 2 2" xfId="3456"/>
    <cellStyle name="Normal 2 3 2 2 3" xfId="3457"/>
    <cellStyle name="Normal 2 3 3" xfId="3458"/>
    <cellStyle name="Normal 2 3 3 2" xfId="3459"/>
    <cellStyle name="Normal 2 3 3 3" xfId="3460"/>
    <cellStyle name="Normal 2 3 3 4" xfId="3461"/>
    <cellStyle name="Normal 2 3 3_CS Indicators" xfId="3462"/>
    <cellStyle name="Normal 2 3 4" xfId="3463"/>
    <cellStyle name="Normal 2 4" xfId="3464"/>
    <cellStyle name="Normal 2 4 2" xfId="3465"/>
    <cellStyle name="Normal 2 4 2 2" xfId="3466"/>
    <cellStyle name="Normal 2 4 2 3" xfId="3467"/>
    <cellStyle name="Normal 2 5" xfId="3468"/>
    <cellStyle name="Normal 2_04 2012 CS MOPR Report" xfId="3469"/>
    <cellStyle name="Normal 20" xfId="3470"/>
    <cellStyle name="Normal 20 2" xfId="3471"/>
    <cellStyle name="Normal 20 2 2" xfId="3472"/>
    <cellStyle name="Normal 20 2 3" xfId="3473"/>
    <cellStyle name="Normal 20 3" xfId="3474"/>
    <cellStyle name="Normal 20 3 2" xfId="3475"/>
    <cellStyle name="Normal 20 4" xfId="3476"/>
    <cellStyle name="Normal 20 5" xfId="3477"/>
    <cellStyle name="Normal 20_CS Indicators" xfId="3478"/>
    <cellStyle name="Normal 21" xfId="3479"/>
    <cellStyle name="Normal 21 2" xfId="3480"/>
    <cellStyle name="Normal 21 2 2" xfId="3481"/>
    <cellStyle name="Normal 21 2 3" xfId="3482"/>
    <cellStyle name="Normal 21 3" xfId="3483"/>
    <cellStyle name="Normal 21 3 2" xfId="3484"/>
    <cellStyle name="Normal 21 4" xfId="3485"/>
    <cellStyle name="Normal 21 5" xfId="3486"/>
    <cellStyle name="Normal 21_CS Indicators" xfId="3487"/>
    <cellStyle name="Normal 22" xfId="3488"/>
    <cellStyle name="Normal 22 10" xfId="3489"/>
    <cellStyle name="Normal 22 11" xfId="3490"/>
    <cellStyle name="Normal 22 11 2" xfId="3491"/>
    <cellStyle name="Normal 22 12" xfId="3492"/>
    <cellStyle name="Normal 22 13" xfId="3493"/>
    <cellStyle name="Normal 22 2" xfId="3494"/>
    <cellStyle name="Normal 22 2 2" xfId="3495"/>
    <cellStyle name="Normal 22 2 2 2" xfId="3496"/>
    <cellStyle name="Normal 22 2 2 2 2" xfId="3497"/>
    <cellStyle name="Normal 22 2 2 2 2 2" xfId="3498"/>
    <cellStyle name="Normal 22 2 2 2 2 2 2" xfId="3499"/>
    <cellStyle name="Normal 22 2 2 2 2 2 3" xfId="3500"/>
    <cellStyle name="Normal 22 2 2 2 2 2_CS Indicators" xfId="3501"/>
    <cellStyle name="Normal 22 2 2 2 2 3" xfId="3502"/>
    <cellStyle name="Normal 22 2 2 2 2 4" xfId="3503"/>
    <cellStyle name="Normal 22 2 2 2 2_CS Indicators" xfId="3504"/>
    <cellStyle name="Normal 22 2 2 2 3" xfId="3505"/>
    <cellStyle name="Normal 22 2 2 2 3 2" xfId="3506"/>
    <cellStyle name="Normal 22 2 2 2 3 3" xfId="3507"/>
    <cellStyle name="Normal 22 2 2 2 3_CS Indicators" xfId="3508"/>
    <cellStyle name="Normal 22 2 2 2 4" xfId="3509"/>
    <cellStyle name="Normal 22 2 2 2 5" xfId="3510"/>
    <cellStyle name="Normal 22 2 2 2_CS Indicators" xfId="3511"/>
    <cellStyle name="Normal 22 2 2 3" xfId="3512"/>
    <cellStyle name="Normal 22 2 2 3 2" xfId="3513"/>
    <cellStyle name="Normal 22 2 2 3 2 2" xfId="3514"/>
    <cellStyle name="Normal 22 2 2 3 2 3" xfId="3515"/>
    <cellStyle name="Normal 22 2 2 3 2_CS Indicators" xfId="3516"/>
    <cellStyle name="Normal 22 2 2 3 3" xfId="3517"/>
    <cellStyle name="Normal 22 2 2 3 4" xfId="3518"/>
    <cellStyle name="Normal 22 2 2 3_CS Indicators" xfId="3519"/>
    <cellStyle name="Normal 22 2 2 4" xfId="3520"/>
    <cellStyle name="Normal 22 2 2 4 2" xfId="3521"/>
    <cellStyle name="Normal 22 2 2 4 3" xfId="3522"/>
    <cellStyle name="Normal 22 2 2 4_CS Indicators" xfId="3523"/>
    <cellStyle name="Normal 22 2 2 5" xfId="3524"/>
    <cellStyle name="Normal 22 2 2 6" xfId="3525"/>
    <cellStyle name="Normal 22 2 2_CS Indicators" xfId="3526"/>
    <cellStyle name="Normal 22 2 3" xfId="3527"/>
    <cellStyle name="Normal 22 2 3 2" xfId="3528"/>
    <cellStyle name="Normal 22 2 3 2 2" xfId="3529"/>
    <cellStyle name="Normal 22 2 3 2 2 2" xfId="3530"/>
    <cellStyle name="Normal 22 2 3 2 2 3" xfId="3531"/>
    <cellStyle name="Normal 22 2 3 2 2_CS Indicators" xfId="3532"/>
    <cellStyle name="Normal 22 2 3 2 3" xfId="3533"/>
    <cellStyle name="Normal 22 2 3 2 4" xfId="3534"/>
    <cellStyle name="Normal 22 2 3 2_CS Indicators" xfId="3535"/>
    <cellStyle name="Normal 22 2 3 3" xfId="3536"/>
    <cellStyle name="Normal 22 2 3 3 2" xfId="3537"/>
    <cellStyle name="Normal 22 2 3 3 3" xfId="3538"/>
    <cellStyle name="Normal 22 2 3 3_CS Indicators" xfId="3539"/>
    <cellStyle name="Normal 22 2 3 4" xfId="3540"/>
    <cellStyle name="Normal 22 2 3 5" xfId="3541"/>
    <cellStyle name="Normal 22 2 3_CS Indicators" xfId="3542"/>
    <cellStyle name="Normal 22 2 4" xfId="3543"/>
    <cellStyle name="Normal 22 2 4 2" xfId="3544"/>
    <cellStyle name="Normal 22 2 4 2 2" xfId="3545"/>
    <cellStyle name="Normal 22 2 4 2 3" xfId="3546"/>
    <cellStyle name="Normal 22 2 4 2_CS Indicators" xfId="3547"/>
    <cellStyle name="Normal 22 2 4 3" xfId="3548"/>
    <cellStyle name="Normal 22 2 4 4" xfId="3549"/>
    <cellStyle name="Normal 22 2 4_CS Indicators" xfId="3550"/>
    <cellStyle name="Normal 22 2 5" xfId="3551"/>
    <cellStyle name="Normal 22 2 5 2" xfId="3552"/>
    <cellStyle name="Normal 22 2 5 3" xfId="3553"/>
    <cellStyle name="Normal 22 2 5_CS Indicators" xfId="3554"/>
    <cellStyle name="Normal 22 2 6" xfId="3555"/>
    <cellStyle name="Normal 22 2 7" xfId="3556"/>
    <cellStyle name="Normal 22 2 8" xfId="3557"/>
    <cellStyle name="Normal 22 2 9" xfId="3558"/>
    <cellStyle name="Normal 22 2_CS Indicators" xfId="3559"/>
    <cellStyle name="Normal 22 3" xfId="3560"/>
    <cellStyle name="Normal 22 3 2" xfId="3561"/>
    <cellStyle name="Normal 22 3 2 2" xfId="3562"/>
    <cellStyle name="Normal 22 3 2 2 2" xfId="3563"/>
    <cellStyle name="Normal 22 3 2 2 2 2" xfId="3564"/>
    <cellStyle name="Normal 22 3 2 2 2 2 2" xfId="3565"/>
    <cellStyle name="Normal 22 3 2 2 2 2 3" xfId="3566"/>
    <cellStyle name="Normal 22 3 2 2 2 2_CS Indicators" xfId="3567"/>
    <cellStyle name="Normal 22 3 2 2 2 3" xfId="3568"/>
    <cellStyle name="Normal 22 3 2 2 2 4" xfId="3569"/>
    <cellStyle name="Normal 22 3 2 2 2_CS Indicators" xfId="3570"/>
    <cellStyle name="Normal 22 3 2 2 3" xfId="3571"/>
    <cellStyle name="Normal 22 3 2 2 3 2" xfId="3572"/>
    <cellStyle name="Normal 22 3 2 2 3 3" xfId="3573"/>
    <cellStyle name="Normal 22 3 2 2 3_CS Indicators" xfId="3574"/>
    <cellStyle name="Normal 22 3 2 2 4" xfId="3575"/>
    <cellStyle name="Normal 22 3 2 2 5" xfId="3576"/>
    <cellStyle name="Normal 22 3 2 2_CS Indicators" xfId="3577"/>
    <cellStyle name="Normal 22 3 2 3" xfId="3578"/>
    <cellStyle name="Normal 22 3 2 3 2" xfId="3579"/>
    <cellStyle name="Normal 22 3 2 3 2 2" xfId="3580"/>
    <cellStyle name="Normal 22 3 2 3 2 3" xfId="3581"/>
    <cellStyle name="Normal 22 3 2 3 2_CS Indicators" xfId="3582"/>
    <cellStyle name="Normal 22 3 2 3 3" xfId="3583"/>
    <cellStyle name="Normal 22 3 2 3 4" xfId="3584"/>
    <cellStyle name="Normal 22 3 2 3_CS Indicators" xfId="3585"/>
    <cellStyle name="Normal 22 3 2 4" xfId="3586"/>
    <cellStyle name="Normal 22 3 2 4 2" xfId="3587"/>
    <cellStyle name="Normal 22 3 2 4 3" xfId="3588"/>
    <cellStyle name="Normal 22 3 2 4_CS Indicators" xfId="3589"/>
    <cellStyle name="Normal 22 3 2 5" xfId="3590"/>
    <cellStyle name="Normal 22 3 2 6" xfId="3591"/>
    <cellStyle name="Normal 22 3 2_CS Indicators" xfId="3592"/>
    <cellStyle name="Normal 22 3 3" xfId="3593"/>
    <cellStyle name="Normal 22 3 3 2" xfId="3594"/>
    <cellStyle name="Normal 22 3 3 2 2" xfId="3595"/>
    <cellStyle name="Normal 22 3 3 2 2 2" xfId="3596"/>
    <cellStyle name="Normal 22 3 3 2 2 3" xfId="3597"/>
    <cellStyle name="Normal 22 3 3 2 2_CS Indicators" xfId="3598"/>
    <cellStyle name="Normal 22 3 3 2 3" xfId="3599"/>
    <cellStyle name="Normal 22 3 3 2 4" xfId="3600"/>
    <cellStyle name="Normal 22 3 3 2_CS Indicators" xfId="3601"/>
    <cellStyle name="Normal 22 3 3 3" xfId="3602"/>
    <cellStyle name="Normal 22 3 3 3 2" xfId="3603"/>
    <cellStyle name="Normal 22 3 3 3 3" xfId="3604"/>
    <cellStyle name="Normal 22 3 3 3_CS Indicators" xfId="3605"/>
    <cellStyle name="Normal 22 3 3 4" xfId="3606"/>
    <cellStyle name="Normal 22 3 3 5" xfId="3607"/>
    <cellStyle name="Normal 22 3 3_CS Indicators" xfId="3608"/>
    <cellStyle name="Normal 22 3 4" xfId="3609"/>
    <cellStyle name="Normal 22 3 4 2" xfId="3610"/>
    <cellStyle name="Normal 22 3 4 2 2" xfId="3611"/>
    <cellStyle name="Normal 22 3 4 2 3" xfId="3612"/>
    <cellStyle name="Normal 22 3 4 2_CS Indicators" xfId="3613"/>
    <cellStyle name="Normal 22 3 4 3" xfId="3614"/>
    <cellStyle name="Normal 22 3 4 4" xfId="3615"/>
    <cellStyle name="Normal 22 3 4_CS Indicators" xfId="3616"/>
    <cellStyle name="Normal 22 3 5" xfId="3617"/>
    <cellStyle name="Normal 22 3 5 2" xfId="3618"/>
    <cellStyle name="Normal 22 3 5 3" xfId="3619"/>
    <cellStyle name="Normal 22 3 5_CS Indicators" xfId="3620"/>
    <cellStyle name="Normal 22 3 6" xfId="3621"/>
    <cellStyle name="Normal 22 3 7" xfId="3622"/>
    <cellStyle name="Normal 22 3_CS Indicators" xfId="3623"/>
    <cellStyle name="Normal 22 4" xfId="3624"/>
    <cellStyle name="Normal 22 4 2" xfId="3625"/>
    <cellStyle name="Normal 22 4 2 2" xfId="3626"/>
    <cellStyle name="Normal 22 4 2 2 2" xfId="3627"/>
    <cellStyle name="Normal 22 4 2 2 2 2" xfId="3628"/>
    <cellStyle name="Normal 22 4 2 2 2 2 2" xfId="3629"/>
    <cellStyle name="Normal 22 4 2 2 2 2 3" xfId="3630"/>
    <cellStyle name="Normal 22 4 2 2 2 2_CS Indicators" xfId="3631"/>
    <cellStyle name="Normal 22 4 2 2 2 3" xfId="3632"/>
    <cellStyle name="Normal 22 4 2 2 2 4" xfId="3633"/>
    <cellStyle name="Normal 22 4 2 2 2_CS Indicators" xfId="3634"/>
    <cellStyle name="Normal 22 4 2 2 3" xfId="3635"/>
    <cellStyle name="Normal 22 4 2 2 3 2" xfId="3636"/>
    <cellStyle name="Normal 22 4 2 2 3 3" xfId="3637"/>
    <cellStyle name="Normal 22 4 2 2 3_CS Indicators" xfId="3638"/>
    <cellStyle name="Normal 22 4 2 2 4" xfId="3639"/>
    <cellStyle name="Normal 22 4 2 2 5" xfId="3640"/>
    <cellStyle name="Normal 22 4 2 2_CS Indicators" xfId="3641"/>
    <cellStyle name="Normal 22 4 2 3" xfId="3642"/>
    <cellStyle name="Normal 22 4 2 3 2" xfId="3643"/>
    <cellStyle name="Normal 22 4 2 3 2 2" xfId="3644"/>
    <cellStyle name="Normal 22 4 2 3 2 3" xfId="3645"/>
    <cellStyle name="Normal 22 4 2 3 2_CS Indicators" xfId="3646"/>
    <cellStyle name="Normal 22 4 2 3 3" xfId="3647"/>
    <cellStyle name="Normal 22 4 2 3 4" xfId="3648"/>
    <cellStyle name="Normal 22 4 2 3_CS Indicators" xfId="3649"/>
    <cellStyle name="Normal 22 4 2 4" xfId="3650"/>
    <cellStyle name="Normal 22 4 2 4 2" xfId="3651"/>
    <cellStyle name="Normal 22 4 2 4 3" xfId="3652"/>
    <cellStyle name="Normal 22 4 2 4_CS Indicators" xfId="3653"/>
    <cellStyle name="Normal 22 4 2 5" xfId="3654"/>
    <cellStyle name="Normal 22 4 2 6" xfId="3655"/>
    <cellStyle name="Normal 22 4 2_CS Indicators" xfId="3656"/>
    <cellStyle name="Normal 22 4 3" xfId="3657"/>
    <cellStyle name="Normal 22 4 3 2" xfId="3658"/>
    <cellStyle name="Normal 22 4 3 2 2" xfId="3659"/>
    <cellStyle name="Normal 22 4 3 2 2 2" xfId="3660"/>
    <cellStyle name="Normal 22 4 3 2 2 3" xfId="3661"/>
    <cellStyle name="Normal 22 4 3 2 2_CS Indicators" xfId="3662"/>
    <cellStyle name="Normal 22 4 3 2 3" xfId="3663"/>
    <cellStyle name="Normal 22 4 3 2 4" xfId="3664"/>
    <cellStyle name="Normal 22 4 3 2_CS Indicators" xfId="3665"/>
    <cellStyle name="Normal 22 4 3 3" xfId="3666"/>
    <cellStyle name="Normal 22 4 3 3 2" xfId="3667"/>
    <cellStyle name="Normal 22 4 3 3 3" xfId="3668"/>
    <cellStyle name="Normal 22 4 3 3_CS Indicators" xfId="3669"/>
    <cellStyle name="Normal 22 4 3 4" xfId="3670"/>
    <cellStyle name="Normal 22 4 3 5" xfId="3671"/>
    <cellStyle name="Normal 22 4 3_CS Indicators" xfId="3672"/>
    <cellStyle name="Normal 22 4 4" xfId="3673"/>
    <cellStyle name="Normal 22 4 4 2" xfId="3674"/>
    <cellStyle name="Normal 22 4 4 2 2" xfId="3675"/>
    <cellStyle name="Normal 22 4 4 2 3" xfId="3676"/>
    <cellStyle name="Normal 22 4 4 2_CS Indicators" xfId="3677"/>
    <cellStyle name="Normal 22 4 4 3" xfId="3678"/>
    <cellStyle name="Normal 22 4 4 4" xfId="3679"/>
    <cellStyle name="Normal 22 4 4_CS Indicators" xfId="3680"/>
    <cellStyle name="Normal 22 4 5" xfId="3681"/>
    <cellStyle name="Normal 22 4 5 2" xfId="3682"/>
    <cellStyle name="Normal 22 4 5 3" xfId="3683"/>
    <cellStyle name="Normal 22 4 5_CS Indicators" xfId="3684"/>
    <cellStyle name="Normal 22 4 6" xfId="3685"/>
    <cellStyle name="Normal 22 4 7" xfId="3686"/>
    <cellStyle name="Normal 22 4_CS Indicators" xfId="3687"/>
    <cellStyle name="Normal 22 5" xfId="3688"/>
    <cellStyle name="Normal 22 5 2" xfId="3689"/>
    <cellStyle name="Normal 22 5 2 2" xfId="3690"/>
    <cellStyle name="Normal 22 5 2 2 2" xfId="3691"/>
    <cellStyle name="Normal 22 5 2 2 2 2" xfId="3692"/>
    <cellStyle name="Normal 22 5 2 2 2 3" xfId="3693"/>
    <cellStyle name="Normal 22 5 2 2 2_CS Indicators" xfId="3694"/>
    <cellStyle name="Normal 22 5 2 2 3" xfId="3695"/>
    <cellStyle name="Normal 22 5 2 2 4" xfId="3696"/>
    <cellStyle name="Normal 22 5 2 2_CS Indicators" xfId="3697"/>
    <cellStyle name="Normal 22 5 2 3" xfId="3698"/>
    <cellStyle name="Normal 22 5 2 3 2" xfId="3699"/>
    <cellStyle name="Normal 22 5 2 3 3" xfId="3700"/>
    <cellStyle name="Normal 22 5 2 3_CS Indicators" xfId="3701"/>
    <cellStyle name="Normal 22 5 2 4" xfId="3702"/>
    <cellStyle name="Normal 22 5 2 5" xfId="3703"/>
    <cellStyle name="Normal 22 5 2_CS Indicators" xfId="3704"/>
    <cellStyle name="Normal 22 5 3" xfId="3705"/>
    <cellStyle name="Normal 22 5 3 2" xfId="3706"/>
    <cellStyle name="Normal 22 5 3 2 2" xfId="3707"/>
    <cellStyle name="Normal 22 5 3 2 3" xfId="3708"/>
    <cellStyle name="Normal 22 5 3 2_CS Indicators" xfId="3709"/>
    <cellStyle name="Normal 22 5 3 3" xfId="3710"/>
    <cellStyle name="Normal 22 5 3 4" xfId="3711"/>
    <cellStyle name="Normal 22 5 3_CS Indicators" xfId="3712"/>
    <cellStyle name="Normal 22 5 4" xfId="3713"/>
    <cellStyle name="Normal 22 5 4 2" xfId="3714"/>
    <cellStyle name="Normal 22 5 4 3" xfId="3715"/>
    <cellStyle name="Normal 22 5 4_CS Indicators" xfId="3716"/>
    <cellStyle name="Normal 22 5 5" xfId="3717"/>
    <cellStyle name="Normal 22 5 6" xfId="3718"/>
    <cellStyle name="Normal 22 5_CS Indicators" xfId="3719"/>
    <cellStyle name="Normal 22 6" xfId="3720"/>
    <cellStyle name="Normal 22 6 2" xfId="3721"/>
    <cellStyle name="Normal 22 6 2 2" xfId="3722"/>
    <cellStyle name="Normal 22 6 2 2 2" xfId="3723"/>
    <cellStyle name="Normal 22 6 2 2 3" xfId="3724"/>
    <cellStyle name="Normal 22 6 2 2_CS Indicators" xfId="3725"/>
    <cellStyle name="Normal 22 6 2 3" xfId="3726"/>
    <cellStyle name="Normal 22 6 2 4" xfId="3727"/>
    <cellStyle name="Normal 22 6 2_CS Indicators" xfId="3728"/>
    <cellStyle name="Normal 22 6 3" xfId="3729"/>
    <cellStyle name="Normal 22 6 3 2" xfId="3730"/>
    <cellStyle name="Normal 22 6 3 3" xfId="3731"/>
    <cellStyle name="Normal 22 6 3_CS Indicators" xfId="3732"/>
    <cellStyle name="Normal 22 6 4" xfId="3733"/>
    <cellStyle name="Normal 22 6 5" xfId="3734"/>
    <cellStyle name="Normal 22 6_CS Indicators" xfId="3735"/>
    <cellStyle name="Normal 22 7" xfId="3736"/>
    <cellStyle name="Normal 22 7 2" xfId="3737"/>
    <cellStyle name="Normal 22 7 2 2" xfId="3738"/>
    <cellStyle name="Normal 22 7 2 3" xfId="3739"/>
    <cellStyle name="Normal 22 7 2_CS Indicators" xfId="3740"/>
    <cellStyle name="Normal 22 7 3" xfId="3741"/>
    <cellStyle name="Normal 22 7 4" xfId="3742"/>
    <cellStyle name="Normal 22 7_CS Indicators" xfId="3743"/>
    <cellStyle name="Normal 22 8" xfId="3744"/>
    <cellStyle name="Normal 22 8 2" xfId="3745"/>
    <cellStyle name="Normal 22 8 3" xfId="3746"/>
    <cellStyle name="Normal 22 8_CS Indicators" xfId="3747"/>
    <cellStyle name="Normal 22 9" xfId="3748"/>
    <cellStyle name="Normal 22_CS Indicators" xfId="3749"/>
    <cellStyle name="Normal 23" xfId="3750"/>
    <cellStyle name="Normal 23 10" xfId="3751"/>
    <cellStyle name="Normal 23 11" xfId="3752"/>
    <cellStyle name="Normal 23 11 2" xfId="3753"/>
    <cellStyle name="Normal 23 12" xfId="3754"/>
    <cellStyle name="Normal 23 13" xfId="3755"/>
    <cellStyle name="Normal 23 2" xfId="3756"/>
    <cellStyle name="Normal 23 2 2" xfId="3757"/>
    <cellStyle name="Normal 23 2 2 2" xfId="3758"/>
    <cellStyle name="Normal 23 2 2 2 2" xfId="3759"/>
    <cellStyle name="Normal 23 2 2 2 2 2" xfId="3760"/>
    <cellStyle name="Normal 23 2 2 2 2 2 2" xfId="3761"/>
    <cellStyle name="Normal 23 2 2 2 2 2 3" xfId="3762"/>
    <cellStyle name="Normal 23 2 2 2 2 2_CS Indicators" xfId="3763"/>
    <cellStyle name="Normal 23 2 2 2 2 3" xfId="3764"/>
    <cellStyle name="Normal 23 2 2 2 2 4" xfId="3765"/>
    <cellStyle name="Normal 23 2 2 2 2_CS Indicators" xfId="3766"/>
    <cellStyle name="Normal 23 2 2 2 3" xfId="3767"/>
    <cellStyle name="Normal 23 2 2 2 3 2" xfId="3768"/>
    <cellStyle name="Normal 23 2 2 2 3 3" xfId="3769"/>
    <cellStyle name="Normal 23 2 2 2 3_CS Indicators" xfId="3770"/>
    <cellStyle name="Normal 23 2 2 2 4" xfId="3771"/>
    <cellStyle name="Normal 23 2 2 2 5" xfId="3772"/>
    <cellStyle name="Normal 23 2 2 2_CS Indicators" xfId="3773"/>
    <cellStyle name="Normal 23 2 2 3" xfId="3774"/>
    <cellStyle name="Normal 23 2 2 3 2" xfId="3775"/>
    <cellStyle name="Normal 23 2 2 3 2 2" xfId="3776"/>
    <cellStyle name="Normal 23 2 2 3 2 3" xfId="3777"/>
    <cellStyle name="Normal 23 2 2 3 2_CS Indicators" xfId="3778"/>
    <cellStyle name="Normal 23 2 2 3 3" xfId="3779"/>
    <cellStyle name="Normal 23 2 2 3 4" xfId="3780"/>
    <cellStyle name="Normal 23 2 2 3_CS Indicators" xfId="3781"/>
    <cellStyle name="Normal 23 2 2 4" xfId="3782"/>
    <cellStyle name="Normal 23 2 2 4 2" xfId="3783"/>
    <cellStyle name="Normal 23 2 2 4 3" xfId="3784"/>
    <cellStyle name="Normal 23 2 2 4_CS Indicators" xfId="3785"/>
    <cellStyle name="Normal 23 2 2 5" xfId="3786"/>
    <cellStyle name="Normal 23 2 2 6" xfId="3787"/>
    <cellStyle name="Normal 23 2 2_CS Indicators" xfId="3788"/>
    <cellStyle name="Normal 23 2 3" xfId="3789"/>
    <cellStyle name="Normal 23 2 3 2" xfId="3790"/>
    <cellStyle name="Normal 23 2 3 2 2" xfId="3791"/>
    <cellStyle name="Normal 23 2 3 2 2 2" xfId="3792"/>
    <cellStyle name="Normal 23 2 3 2 2 3" xfId="3793"/>
    <cellStyle name="Normal 23 2 3 2 2_CS Indicators" xfId="3794"/>
    <cellStyle name="Normal 23 2 3 2 3" xfId="3795"/>
    <cellStyle name="Normal 23 2 3 2 4" xfId="3796"/>
    <cellStyle name="Normal 23 2 3 2_CS Indicators" xfId="3797"/>
    <cellStyle name="Normal 23 2 3 3" xfId="3798"/>
    <cellStyle name="Normal 23 2 3 3 2" xfId="3799"/>
    <cellStyle name="Normal 23 2 3 3 3" xfId="3800"/>
    <cellStyle name="Normal 23 2 3 3_CS Indicators" xfId="3801"/>
    <cellStyle name="Normal 23 2 3 4" xfId="3802"/>
    <cellStyle name="Normal 23 2 3 5" xfId="3803"/>
    <cellStyle name="Normal 23 2 3_CS Indicators" xfId="3804"/>
    <cellStyle name="Normal 23 2 4" xfId="3805"/>
    <cellStyle name="Normal 23 2 4 2" xfId="3806"/>
    <cellStyle name="Normal 23 2 4 2 2" xfId="3807"/>
    <cellStyle name="Normal 23 2 4 2 3" xfId="3808"/>
    <cellStyle name="Normal 23 2 4 2_CS Indicators" xfId="3809"/>
    <cellStyle name="Normal 23 2 4 3" xfId="3810"/>
    <cellStyle name="Normal 23 2 4 4" xfId="3811"/>
    <cellStyle name="Normal 23 2 4_CS Indicators" xfId="3812"/>
    <cellStyle name="Normal 23 2 5" xfId="3813"/>
    <cellStyle name="Normal 23 2 5 2" xfId="3814"/>
    <cellStyle name="Normal 23 2 5 3" xfId="3815"/>
    <cellStyle name="Normal 23 2 5_CS Indicators" xfId="3816"/>
    <cellStyle name="Normal 23 2 6" xfId="3817"/>
    <cellStyle name="Normal 23 2 7" xfId="3818"/>
    <cellStyle name="Normal 23 2 8" xfId="3819"/>
    <cellStyle name="Normal 23 2 9" xfId="3820"/>
    <cellStyle name="Normal 23 2_CS Indicators" xfId="3821"/>
    <cellStyle name="Normal 23 3" xfId="3822"/>
    <cellStyle name="Normal 23 3 2" xfId="3823"/>
    <cellStyle name="Normal 23 3 2 2" xfId="3824"/>
    <cellStyle name="Normal 23 3 2 2 2" xfId="3825"/>
    <cellStyle name="Normal 23 3 2 2 2 2" xfId="3826"/>
    <cellStyle name="Normal 23 3 2 2 2 2 2" xfId="3827"/>
    <cellStyle name="Normal 23 3 2 2 2 2 3" xfId="3828"/>
    <cellStyle name="Normal 23 3 2 2 2 2_CS Indicators" xfId="3829"/>
    <cellStyle name="Normal 23 3 2 2 2 3" xfId="3830"/>
    <cellStyle name="Normal 23 3 2 2 2 4" xfId="3831"/>
    <cellStyle name="Normal 23 3 2 2 2_CS Indicators" xfId="3832"/>
    <cellStyle name="Normal 23 3 2 2 3" xfId="3833"/>
    <cellStyle name="Normal 23 3 2 2 3 2" xfId="3834"/>
    <cellStyle name="Normal 23 3 2 2 3 3" xfId="3835"/>
    <cellStyle name="Normal 23 3 2 2 3_CS Indicators" xfId="3836"/>
    <cellStyle name="Normal 23 3 2 2 4" xfId="3837"/>
    <cellStyle name="Normal 23 3 2 2 5" xfId="3838"/>
    <cellStyle name="Normal 23 3 2 2_CS Indicators" xfId="3839"/>
    <cellStyle name="Normal 23 3 2 3" xfId="3840"/>
    <cellStyle name="Normal 23 3 2 3 2" xfId="3841"/>
    <cellStyle name="Normal 23 3 2 3 2 2" xfId="3842"/>
    <cellStyle name="Normal 23 3 2 3 2 3" xfId="3843"/>
    <cellStyle name="Normal 23 3 2 3 2_CS Indicators" xfId="3844"/>
    <cellStyle name="Normal 23 3 2 3 3" xfId="3845"/>
    <cellStyle name="Normal 23 3 2 3 4" xfId="3846"/>
    <cellStyle name="Normal 23 3 2 3_CS Indicators" xfId="3847"/>
    <cellStyle name="Normal 23 3 2 4" xfId="3848"/>
    <cellStyle name="Normal 23 3 2 4 2" xfId="3849"/>
    <cellStyle name="Normal 23 3 2 4 3" xfId="3850"/>
    <cellStyle name="Normal 23 3 2 4_CS Indicators" xfId="3851"/>
    <cellStyle name="Normal 23 3 2 5" xfId="3852"/>
    <cellStyle name="Normal 23 3 2 6" xfId="3853"/>
    <cellStyle name="Normal 23 3 2_CS Indicators" xfId="3854"/>
    <cellStyle name="Normal 23 3 3" xfId="3855"/>
    <cellStyle name="Normal 23 3 3 2" xfId="3856"/>
    <cellStyle name="Normal 23 3 3 2 2" xfId="3857"/>
    <cellStyle name="Normal 23 3 3 2 2 2" xfId="3858"/>
    <cellStyle name="Normal 23 3 3 2 2 3" xfId="3859"/>
    <cellStyle name="Normal 23 3 3 2 2_CS Indicators" xfId="3860"/>
    <cellStyle name="Normal 23 3 3 2 3" xfId="3861"/>
    <cellStyle name="Normal 23 3 3 2 4" xfId="3862"/>
    <cellStyle name="Normal 23 3 3 2_CS Indicators" xfId="3863"/>
    <cellStyle name="Normal 23 3 3 3" xfId="3864"/>
    <cellStyle name="Normal 23 3 3 3 2" xfId="3865"/>
    <cellStyle name="Normal 23 3 3 3 3" xfId="3866"/>
    <cellStyle name="Normal 23 3 3 3_CS Indicators" xfId="3867"/>
    <cellStyle name="Normal 23 3 3 4" xfId="3868"/>
    <cellStyle name="Normal 23 3 3 5" xfId="3869"/>
    <cellStyle name="Normal 23 3 3_CS Indicators" xfId="3870"/>
    <cellStyle name="Normal 23 3 4" xfId="3871"/>
    <cellStyle name="Normal 23 3 4 2" xfId="3872"/>
    <cellStyle name="Normal 23 3 4 2 2" xfId="3873"/>
    <cellStyle name="Normal 23 3 4 2 3" xfId="3874"/>
    <cellStyle name="Normal 23 3 4 2_CS Indicators" xfId="3875"/>
    <cellStyle name="Normal 23 3 4 3" xfId="3876"/>
    <cellStyle name="Normal 23 3 4 4" xfId="3877"/>
    <cellStyle name="Normal 23 3 4_CS Indicators" xfId="3878"/>
    <cellStyle name="Normal 23 3 5" xfId="3879"/>
    <cellStyle name="Normal 23 3 5 2" xfId="3880"/>
    <cellStyle name="Normal 23 3 5 3" xfId="3881"/>
    <cellStyle name="Normal 23 3 5_CS Indicators" xfId="3882"/>
    <cellStyle name="Normal 23 3 6" xfId="3883"/>
    <cellStyle name="Normal 23 3 7" xfId="3884"/>
    <cellStyle name="Normal 23 3_CS Indicators" xfId="3885"/>
    <cellStyle name="Normal 23 4" xfId="3886"/>
    <cellStyle name="Normal 23 4 2" xfId="3887"/>
    <cellStyle name="Normal 23 4 2 2" xfId="3888"/>
    <cellStyle name="Normal 23 4 2 2 2" xfId="3889"/>
    <cellStyle name="Normal 23 4 2 2 2 2" xfId="3890"/>
    <cellStyle name="Normal 23 4 2 2 2 2 2" xfId="3891"/>
    <cellStyle name="Normal 23 4 2 2 2 2 3" xfId="3892"/>
    <cellStyle name="Normal 23 4 2 2 2 2_CS Indicators" xfId="3893"/>
    <cellStyle name="Normal 23 4 2 2 2 3" xfId="3894"/>
    <cellStyle name="Normal 23 4 2 2 2 4" xfId="3895"/>
    <cellStyle name="Normal 23 4 2 2 2_CS Indicators" xfId="3896"/>
    <cellStyle name="Normal 23 4 2 2 3" xfId="3897"/>
    <cellStyle name="Normal 23 4 2 2 3 2" xfId="3898"/>
    <cellStyle name="Normal 23 4 2 2 3 3" xfId="3899"/>
    <cellStyle name="Normal 23 4 2 2 3_CS Indicators" xfId="3900"/>
    <cellStyle name="Normal 23 4 2 2 4" xfId="3901"/>
    <cellStyle name="Normal 23 4 2 2 5" xfId="3902"/>
    <cellStyle name="Normal 23 4 2 2_CS Indicators" xfId="3903"/>
    <cellStyle name="Normal 23 4 2 3" xfId="3904"/>
    <cellStyle name="Normal 23 4 2 3 2" xfId="3905"/>
    <cellStyle name="Normal 23 4 2 3 2 2" xfId="3906"/>
    <cellStyle name="Normal 23 4 2 3 2 3" xfId="3907"/>
    <cellStyle name="Normal 23 4 2 3 2_CS Indicators" xfId="3908"/>
    <cellStyle name="Normal 23 4 2 3 3" xfId="3909"/>
    <cellStyle name="Normal 23 4 2 3 4" xfId="3910"/>
    <cellStyle name="Normal 23 4 2 3_CS Indicators" xfId="3911"/>
    <cellStyle name="Normal 23 4 2 4" xfId="3912"/>
    <cellStyle name="Normal 23 4 2 4 2" xfId="3913"/>
    <cellStyle name="Normal 23 4 2 4 3" xfId="3914"/>
    <cellStyle name="Normal 23 4 2 4_CS Indicators" xfId="3915"/>
    <cellStyle name="Normal 23 4 2 5" xfId="3916"/>
    <cellStyle name="Normal 23 4 2 6" xfId="3917"/>
    <cellStyle name="Normal 23 4 2_CS Indicators" xfId="3918"/>
    <cellStyle name="Normal 23 4 3" xfId="3919"/>
    <cellStyle name="Normal 23 4 3 2" xfId="3920"/>
    <cellStyle name="Normal 23 4 3 2 2" xfId="3921"/>
    <cellStyle name="Normal 23 4 3 2 2 2" xfId="3922"/>
    <cellStyle name="Normal 23 4 3 2 2 3" xfId="3923"/>
    <cellStyle name="Normal 23 4 3 2 2_CS Indicators" xfId="3924"/>
    <cellStyle name="Normal 23 4 3 2 3" xfId="3925"/>
    <cellStyle name="Normal 23 4 3 2 4" xfId="3926"/>
    <cellStyle name="Normal 23 4 3 2_CS Indicators" xfId="3927"/>
    <cellStyle name="Normal 23 4 3 3" xfId="3928"/>
    <cellStyle name="Normal 23 4 3 3 2" xfId="3929"/>
    <cellStyle name="Normal 23 4 3 3 3" xfId="3930"/>
    <cellStyle name="Normal 23 4 3 3_CS Indicators" xfId="3931"/>
    <cellStyle name="Normal 23 4 3 4" xfId="3932"/>
    <cellStyle name="Normal 23 4 3 5" xfId="3933"/>
    <cellStyle name="Normal 23 4 3_CS Indicators" xfId="3934"/>
    <cellStyle name="Normal 23 4 4" xfId="3935"/>
    <cellStyle name="Normal 23 4 4 2" xfId="3936"/>
    <cellStyle name="Normal 23 4 4 2 2" xfId="3937"/>
    <cellStyle name="Normal 23 4 4 2 3" xfId="3938"/>
    <cellStyle name="Normal 23 4 4 2_CS Indicators" xfId="3939"/>
    <cellStyle name="Normal 23 4 4 3" xfId="3940"/>
    <cellStyle name="Normal 23 4 4 4" xfId="3941"/>
    <cellStyle name="Normal 23 4 4_CS Indicators" xfId="3942"/>
    <cellStyle name="Normal 23 4 5" xfId="3943"/>
    <cellStyle name="Normal 23 4 5 2" xfId="3944"/>
    <cellStyle name="Normal 23 4 5 3" xfId="3945"/>
    <cellStyle name="Normal 23 4 5_CS Indicators" xfId="3946"/>
    <cellStyle name="Normal 23 4 6" xfId="3947"/>
    <cellStyle name="Normal 23 4 7" xfId="3948"/>
    <cellStyle name="Normal 23 4_CS Indicators" xfId="3949"/>
    <cellStyle name="Normal 23 5" xfId="3950"/>
    <cellStyle name="Normal 23 5 2" xfId="3951"/>
    <cellStyle name="Normal 23 5 2 2" xfId="3952"/>
    <cellStyle name="Normal 23 5 2 2 2" xfId="3953"/>
    <cellStyle name="Normal 23 5 2 2 2 2" xfId="3954"/>
    <cellStyle name="Normal 23 5 2 2 2 3" xfId="3955"/>
    <cellStyle name="Normal 23 5 2 2 2_CS Indicators" xfId="3956"/>
    <cellStyle name="Normal 23 5 2 2 3" xfId="3957"/>
    <cellStyle name="Normal 23 5 2 2 4" xfId="3958"/>
    <cellStyle name="Normal 23 5 2 2_CS Indicators" xfId="3959"/>
    <cellStyle name="Normal 23 5 2 3" xfId="3960"/>
    <cellStyle name="Normal 23 5 2 3 2" xfId="3961"/>
    <cellStyle name="Normal 23 5 2 3 3" xfId="3962"/>
    <cellStyle name="Normal 23 5 2 3_CS Indicators" xfId="3963"/>
    <cellStyle name="Normal 23 5 2 4" xfId="3964"/>
    <cellStyle name="Normal 23 5 2 5" xfId="3965"/>
    <cellStyle name="Normal 23 5 2_CS Indicators" xfId="3966"/>
    <cellStyle name="Normal 23 5 3" xfId="3967"/>
    <cellStyle name="Normal 23 5 3 2" xfId="3968"/>
    <cellStyle name="Normal 23 5 3 2 2" xfId="3969"/>
    <cellStyle name="Normal 23 5 3 2 3" xfId="3970"/>
    <cellStyle name="Normal 23 5 3 2_CS Indicators" xfId="3971"/>
    <cellStyle name="Normal 23 5 3 3" xfId="3972"/>
    <cellStyle name="Normal 23 5 3 4" xfId="3973"/>
    <cellStyle name="Normal 23 5 3_CS Indicators" xfId="3974"/>
    <cellStyle name="Normal 23 5 4" xfId="3975"/>
    <cellStyle name="Normal 23 5 4 2" xfId="3976"/>
    <cellStyle name="Normal 23 5 4 3" xfId="3977"/>
    <cellStyle name="Normal 23 5 4_CS Indicators" xfId="3978"/>
    <cellStyle name="Normal 23 5 5" xfId="3979"/>
    <cellStyle name="Normal 23 5 6" xfId="3980"/>
    <cellStyle name="Normal 23 5_CS Indicators" xfId="3981"/>
    <cellStyle name="Normal 23 6" xfId="3982"/>
    <cellStyle name="Normal 23 6 2" xfId="3983"/>
    <cellStyle name="Normal 23 6 2 2" xfId="3984"/>
    <cellStyle name="Normal 23 6 2 2 2" xfId="3985"/>
    <cellStyle name="Normal 23 6 2 2 3" xfId="3986"/>
    <cellStyle name="Normal 23 6 2 2_CS Indicators" xfId="3987"/>
    <cellStyle name="Normal 23 6 2 3" xfId="3988"/>
    <cellStyle name="Normal 23 6 2 4" xfId="3989"/>
    <cellStyle name="Normal 23 6 2_CS Indicators" xfId="3990"/>
    <cellStyle name="Normal 23 6 3" xfId="3991"/>
    <cellStyle name="Normal 23 6 3 2" xfId="3992"/>
    <cellStyle name="Normal 23 6 3 3" xfId="3993"/>
    <cellStyle name="Normal 23 6 3_CS Indicators" xfId="3994"/>
    <cellStyle name="Normal 23 6 4" xfId="3995"/>
    <cellStyle name="Normal 23 6 5" xfId="3996"/>
    <cellStyle name="Normal 23 6_CS Indicators" xfId="3997"/>
    <cellStyle name="Normal 23 7" xfId="3998"/>
    <cellStyle name="Normal 23 7 2" xfId="3999"/>
    <cellStyle name="Normal 23 7 2 2" xfId="4000"/>
    <cellStyle name="Normal 23 7 2 3" xfId="4001"/>
    <cellStyle name="Normal 23 7 2_CS Indicators" xfId="4002"/>
    <cellStyle name="Normal 23 7 3" xfId="4003"/>
    <cellStyle name="Normal 23 7 4" xfId="4004"/>
    <cellStyle name="Normal 23 7_CS Indicators" xfId="4005"/>
    <cellStyle name="Normal 23 8" xfId="4006"/>
    <cellStyle name="Normal 23 8 2" xfId="4007"/>
    <cellStyle name="Normal 23 8 3" xfId="4008"/>
    <cellStyle name="Normal 23 8_CS Indicators" xfId="4009"/>
    <cellStyle name="Normal 23 9" xfId="4010"/>
    <cellStyle name="Normal 23_CS Indicators" xfId="4011"/>
    <cellStyle name="Normal 24" xfId="4012"/>
    <cellStyle name="Normal 24 10" xfId="4013"/>
    <cellStyle name="Normal 24 11" xfId="4014"/>
    <cellStyle name="Normal 24 11 2" xfId="4015"/>
    <cellStyle name="Normal 24 12" xfId="4016"/>
    <cellStyle name="Normal 24 13" xfId="4017"/>
    <cellStyle name="Normal 24 2" xfId="4018"/>
    <cellStyle name="Normal 24 2 2" xfId="4019"/>
    <cellStyle name="Normal 24 2 2 2" xfId="4020"/>
    <cellStyle name="Normal 24 2 2 2 2" xfId="4021"/>
    <cellStyle name="Normal 24 2 2 2 2 2" xfId="4022"/>
    <cellStyle name="Normal 24 2 2 2 2 2 2" xfId="4023"/>
    <cellStyle name="Normal 24 2 2 2 2 2 3" xfId="4024"/>
    <cellStyle name="Normal 24 2 2 2 2 2_CS Indicators" xfId="4025"/>
    <cellStyle name="Normal 24 2 2 2 2 3" xfId="4026"/>
    <cellStyle name="Normal 24 2 2 2 2 4" xfId="4027"/>
    <cellStyle name="Normal 24 2 2 2 2_CS Indicators" xfId="4028"/>
    <cellStyle name="Normal 24 2 2 2 3" xfId="4029"/>
    <cellStyle name="Normal 24 2 2 2 3 2" xfId="4030"/>
    <cellStyle name="Normal 24 2 2 2 3 3" xfId="4031"/>
    <cellStyle name="Normal 24 2 2 2 3_CS Indicators" xfId="4032"/>
    <cellStyle name="Normal 24 2 2 2 4" xfId="4033"/>
    <cellStyle name="Normal 24 2 2 2 5" xfId="4034"/>
    <cellStyle name="Normal 24 2 2 2_CS Indicators" xfId="4035"/>
    <cellStyle name="Normal 24 2 2 3" xfId="4036"/>
    <cellStyle name="Normal 24 2 2 3 2" xfId="4037"/>
    <cellStyle name="Normal 24 2 2 3 2 2" xfId="4038"/>
    <cellStyle name="Normal 24 2 2 3 2 3" xfId="4039"/>
    <cellStyle name="Normal 24 2 2 3 2_CS Indicators" xfId="4040"/>
    <cellStyle name="Normal 24 2 2 3 3" xfId="4041"/>
    <cellStyle name="Normal 24 2 2 3 4" xfId="4042"/>
    <cellStyle name="Normal 24 2 2 3_CS Indicators" xfId="4043"/>
    <cellStyle name="Normal 24 2 2 4" xfId="4044"/>
    <cellStyle name="Normal 24 2 2 4 2" xfId="4045"/>
    <cellStyle name="Normal 24 2 2 4 3" xfId="4046"/>
    <cellStyle name="Normal 24 2 2 4_CS Indicators" xfId="4047"/>
    <cellStyle name="Normal 24 2 2 5" xfId="4048"/>
    <cellStyle name="Normal 24 2 2 6" xfId="4049"/>
    <cellStyle name="Normal 24 2 2_CS Indicators" xfId="4050"/>
    <cellStyle name="Normal 24 2 3" xfId="4051"/>
    <cellStyle name="Normal 24 2 3 2" xfId="4052"/>
    <cellStyle name="Normal 24 2 3 2 2" xfId="4053"/>
    <cellStyle name="Normal 24 2 3 2 2 2" xfId="4054"/>
    <cellStyle name="Normal 24 2 3 2 2 3" xfId="4055"/>
    <cellStyle name="Normal 24 2 3 2 2_CS Indicators" xfId="4056"/>
    <cellStyle name="Normal 24 2 3 2 3" xfId="4057"/>
    <cellStyle name="Normal 24 2 3 2 4" xfId="4058"/>
    <cellStyle name="Normal 24 2 3 2_CS Indicators" xfId="4059"/>
    <cellStyle name="Normal 24 2 3 3" xfId="4060"/>
    <cellStyle name="Normal 24 2 3 3 2" xfId="4061"/>
    <cellStyle name="Normal 24 2 3 3 3" xfId="4062"/>
    <cellStyle name="Normal 24 2 3 3_CS Indicators" xfId="4063"/>
    <cellStyle name="Normal 24 2 3 4" xfId="4064"/>
    <cellStyle name="Normal 24 2 3 5" xfId="4065"/>
    <cellStyle name="Normal 24 2 3_CS Indicators" xfId="4066"/>
    <cellStyle name="Normal 24 2 4" xfId="4067"/>
    <cellStyle name="Normal 24 2 4 2" xfId="4068"/>
    <cellStyle name="Normal 24 2 4 2 2" xfId="4069"/>
    <cellStyle name="Normal 24 2 4 2 3" xfId="4070"/>
    <cellStyle name="Normal 24 2 4 2_CS Indicators" xfId="4071"/>
    <cellStyle name="Normal 24 2 4 3" xfId="4072"/>
    <cellStyle name="Normal 24 2 4 4" xfId="4073"/>
    <cellStyle name="Normal 24 2 4_CS Indicators" xfId="4074"/>
    <cellStyle name="Normal 24 2 5" xfId="4075"/>
    <cellStyle name="Normal 24 2 5 2" xfId="4076"/>
    <cellStyle name="Normal 24 2 5 3" xfId="4077"/>
    <cellStyle name="Normal 24 2 5_CS Indicators" xfId="4078"/>
    <cellStyle name="Normal 24 2 6" xfId="4079"/>
    <cellStyle name="Normal 24 2 7" xfId="4080"/>
    <cellStyle name="Normal 24 2 8" xfId="4081"/>
    <cellStyle name="Normal 24 2 9" xfId="4082"/>
    <cellStyle name="Normal 24 2_CS Indicators" xfId="4083"/>
    <cellStyle name="Normal 24 3" xfId="4084"/>
    <cellStyle name="Normal 24 3 2" xfId="4085"/>
    <cellStyle name="Normal 24 3 2 2" xfId="4086"/>
    <cellStyle name="Normal 24 3 2 2 2" xfId="4087"/>
    <cellStyle name="Normal 24 3 2 2 2 2" xfId="4088"/>
    <cellStyle name="Normal 24 3 2 2 2 2 2" xfId="4089"/>
    <cellStyle name="Normal 24 3 2 2 2 2 3" xfId="4090"/>
    <cellStyle name="Normal 24 3 2 2 2 2_CS Indicators" xfId="4091"/>
    <cellStyle name="Normal 24 3 2 2 2 3" xfId="4092"/>
    <cellStyle name="Normal 24 3 2 2 2 4" xfId="4093"/>
    <cellStyle name="Normal 24 3 2 2 2_CS Indicators" xfId="4094"/>
    <cellStyle name="Normal 24 3 2 2 3" xfId="4095"/>
    <cellStyle name="Normal 24 3 2 2 3 2" xfId="4096"/>
    <cellStyle name="Normal 24 3 2 2 3 3" xfId="4097"/>
    <cellStyle name="Normal 24 3 2 2 3_CS Indicators" xfId="4098"/>
    <cellStyle name="Normal 24 3 2 2 4" xfId="4099"/>
    <cellStyle name="Normal 24 3 2 2 5" xfId="4100"/>
    <cellStyle name="Normal 24 3 2 2_CS Indicators" xfId="4101"/>
    <cellStyle name="Normal 24 3 2 3" xfId="4102"/>
    <cellStyle name="Normal 24 3 2 3 2" xfId="4103"/>
    <cellStyle name="Normal 24 3 2 3 2 2" xfId="4104"/>
    <cellStyle name="Normal 24 3 2 3 2 3" xfId="4105"/>
    <cellStyle name="Normal 24 3 2 3 2_CS Indicators" xfId="4106"/>
    <cellStyle name="Normal 24 3 2 3 3" xfId="4107"/>
    <cellStyle name="Normal 24 3 2 3 4" xfId="4108"/>
    <cellStyle name="Normal 24 3 2 3_CS Indicators" xfId="4109"/>
    <cellStyle name="Normal 24 3 2 4" xfId="4110"/>
    <cellStyle name="Normal 24 3 2 4 2" xfId="4111"/>
    <cellStyle name="Normal 24 3 2 4 3" xfId="4112"/>
    <cellStyle name="Normal 24 3 2 4_CS Indicators" xfId="4113"/>
    <cellStyle name="Normal 24 3 2 5" xfId="4114"/>
    <cellStyle name="Normal 24 3 2 6" xfId="4115"/>
    <cellStyle name="Normal 24 3 2_CS Indicators" xfId="4116"/>
    <cellStyle name="Normal 24 3 3" xfId="4117"/>
    <cellStyle name="Normal 24 3 3 2" xfId="4118"/>
    <cellStyle name="Normal 24 3 3 2 2" xfId="4119"/>
    <cellStyle name="Normal 24 3 3 2 2 2" xfId="4120"/>
    <cellStyle name="Normal 24 3 3 2 2 3" xfId="4121"/>
    <cellStyle name="Normal 24 3 3 2 2_CS Indicators" xfId="4122"/>
    <cellStyle name="Normal 24 3 3 2 3" xfId="4123"/>
    <cellStyle name="Normal 24 3 3 2 4" xfId="4124"/>
    <cellStyle name="Normal 24 3 3 2_CS Indicators" xfId="4125"/>
    <cellStyle name="Normal 24 3 3 3" xfId="4126"/>
    <cellStyle name="Normal 24 3 3 3 2" xfId="4127"/>
    <cellStyle name="Normal 24 3 3 3 3" xfId="4128"/>
    <cellStyle name="Normal 24 3 3 3_CS Indicators" xfId="4129"/>
    <cellStyle name="Normal 24 3 3 4" xfId="4130"/>
    <cellStyle name="Normal 24 3 3 5" xfId="4131"/>
    <cellStyle name="Normal 24 3 3_CS Indicators" xfId="4132"/>
    <cellStyle name="Normal 24 3 4" xfId="4133"/>
    <cellStyle name="Normal 24 3 4 2" xfId="4134"/>
    <cellStyle name="Normal 24 3 4 2 2" xfId="4135"/>
    <cellStyle name="Normal 24 3 4 2 3" xfId="4136"/>
    <cellStyle name="Normal 24 3 4 2_CS Indicators" xfId="4137"/>
    <cellStyle name="Normal 24 3 4 3" xfId="4138"/>
    <cellStyle name="Normal 24 3 4 4" xfId="4139"/>
    <cellStyle name="Normal 24 3 4_CS Indicators" xfId="4140"/>
    <cellStyle name="Normal 24 3 5" xfId="4141"/>
    <cellStyle name="Normal 24 3 5 2" xfId="4142"/>
    <cellStyle name="Normal 24 3 5 3" xfId="4143"/>
    <cellStyle name="Normal 24 3 5_CS Indicators" xfId="4144"/>
    <cellStyle name="Normal 24 3 6" xfId="4145"/>
    <cellStyle name="Normal 24 3 7" xfId="4146"/>
    <cellStyle name="Normal 24 3_CS Indicators" xfId="4147"/>
    <cellStyle name="Normal 24 4" xfId="4148"/>
    <cellStyle name="Normal 24 4 2" xfId="4149"/>
    <cellStyle name="Normal 24 4 2 2" xfId="4150"/>
    <cellStyle name="Normal 24 4 2 2 2" xfId="4151"/>
    <cellStyle name="Normal 24 4 2 2 2 2" xfId="4152"/>
    <cellStyle name="Normal 24 4 2 2 2 2 2" xfId="4153"/>
    <cellStyle name="Normal 24 4 2 2 2 2 3" xfId="4154"/>
    <cellStyle name="Normal 24 4 2 2 2 2_CS Indicators" xfId="4155"/>
    <cellStyle name="Normal 24 4 2 2 2 3" xfId="4156"/>
    <cellStyle name="Normal 24 4 2 2 2 4" xfId="4157"/>
    <cellStyle name="Normal 24 4 2 2 2_CS Indicators" xfId="4158"/>
    <cellStyle name="Normal 24 4 2 2 3" xfId="4159"/>
    <cellStyle name="Normal 24 4 2 2 3 2" xfId="4160"/>
    <cellStyle name="Normal 24 4 2 2 3 3" xfId="4161"/>
    <cellStyle name="Normal 24 4 2 2 3_CS Indicators" xfId="4162"/>
    <cellStyle name="Normal 24 4 2 2 4" xfId="4163"/>
    <cellStyle name="Normal 24 4 2 2 5" xfId="4164"/>
    <cellStyle name="Normal 24 4 2 2_CS Indicators" xfId="4165"/>
    <cellStyle name="Normal 24 4 2 3" xfId="4166"/>
    <cellStyle name="Normal 24 4 2 3 2" xfId="4167"/>
    <cellStyle name="Normal 24 4 2 3 2 2" xfId="4168"/>
    <cellStyle name="Normal 24 4 2 3 2 3" xfId="4169"/>
    <cellStyle name="Normal 24 4 2 3 2_CS Indicators" xfId="4170"/>
    <cellStyle name="Normal 24 4 2 3 3" xfId="4171"/>
    <cellStyle name="Normal 24 4 2 3 4" xfId="4172"/>
    <cellStyle name="Normal 24 4 2 3_CS Indicators" xfId="4173"/>
    <cellStyle name="Normal 24 4 2 4" xfId="4174"/>
    <cellStyle name="Normal 24 4 2 4 2" xfId="4175"/>
    <cellStyle name="Normal 24 4 2 4 3" xfId="4176"/>
    <cellStyle name="Normal 24 4 2 4_CS Indicators" xfId="4177"/>
    <cellStyle name="Normal 24 4 2 5" xfId="4178"/>
    <cellStyle name="Normal 24 4 2 6" xfId="4179"/>
    <cellStyle name="Normal 24 4 2_CS Indicators" xfId="4180"/>
    <cellStyle name="Normal 24 4 3" xfId="4181"/>
    <cellStyle name="Normal 24 4 3 2" xfId="4182"/>
    <cellStyle name="Normal 24 4 3 2 2" xfId="4183"/>
    <cellStyle name="Normal 24 4 3 2 2 2" xfId="4184"/>
    <cellStyle name="Normal 24 4 3 2 2 3" xfId="4185"/>
    <cellStyle name="Normal 24 4 3 2 2_CS Indicators" xfId="4186"/>
    <cellStyle name="Normal 24 4 3 2 3" xfId="4187"/>
    <cellStyle name="Normal 24 4 3 2 4" xfId="4188"/>
    <cellStyle name="Normal 24 4 3 2_CS Indicators" xfId="4189"/>
    <cellStyle name="Normal 24 4 3 3" xfId="4190"/>
    <cellStyle name="Normal 24 4 3 3 2" xfId="4191"/>
    <cellStyle name="Normal 24 4 3 3 3" xfId="4192"/>
    <cellStyle name="Normal 24 4 3 3_CS Indicators" xfId="4193"/>
    <cellStyle name="Normal 24 4 3 4" xfId="4194"/>
    <cellStyle name="Normal 24 4 3 5" xfId="4195"/>
    <cellStyle name="Normal 24 4 3_CS Indicators" xfId="4196"/>
    <cellStyle name="Normal 24 4 4" xfId="4197"/>
    <cellStyle name="Normal 24 4 4 2" xfId="4198"/>
    <cellStyle name="Normal 24 4 4 2 2" xfId="4199"/>
    <cellStyle name="Normal 24 4 4 2 3" xfId="4200"/>
    <cellStyle name="Normal 24 4 4 2_CS Indicators" xfId="4201"/>
    <cellStyle name="Normal 24 4 4 3" xfId="4202"/>
    <cellStyle name="Normal 24 4 4 4" xfId="4203"/>
    <cellStyle name="Normal 24 4 4_CS Indicators" xfId="4204"/>
    <cellStyle name="Normal 24 4 5" xfId="4205"/>
    <cellStyle name="Normal 24 4 5 2" xfId="4206"/>
    <cellStyle name="Normal 24 4 5 3" xfId="4207"/>
    <cellStyle name="Normal 24 4 5_CS Indicators" xfId="4208"/>
    <cellStyle name="Normal 24 4 6" xfId="4209"/>
    <cellStyle name="Normal 24 4 7" xfId="4210"/>
    <cellStyle name="Normal 24 4_CS Indicators" xfId="4211"/>
    <cellStyle name="Normal 24 5" xfId="4212"/>
    <cellStyle name="Normal 24 5 2" xfId="4213"/>
    <cellStyle name="Normal 24 5 2 2" xfId="4214"/>
    <cellStyle name="Normal 24 5 2 2 2" xfId="4215"/>
    <cellStyle name="Normal 24 5 2 2 2 2" xfId="4216"/>
    <cellStyle name="Normal 24 5 2 2 2 3" xfId="4217"/>
    <cellStyle name="Normal 24 5 2 2 2_CS Indicators" xfId="4218"/>
    <cellStyle name="Normal 24 5 2 2 3" xfId="4219"/>
    <cellStyle name="Normal 24 5 2 2 4" xfId="4220"/>
    <cellStyle name="Normal 24 5 2 2_CS Indicators" xfId="4221"/>
    <cellStyle name="Normal 24 5 2 3" xfId="4222"/>
    <cellStyle name="Normal 24 5 2 3 2" xfId="4223"/>
    <cellStyle name="Normal 24 5 2 3 3" xfId="4224"/>
    <cellStyle name="Normal 24 5 2 3_CS Indicators" xfId="4225"/>
    <cellStyle name="Normal 24 5 2 4" xfId="4226"/>
    <cellStyle name="Normal 24 5 2 5" xfId="4227"/>
    <cellStyle name="Normal 24 5 2_CS Indicators" xfId="4228"/>
    <cellStyle name="Normal 24 5 3" xfId="4229"/>
    <cellStyle name="Normal 24 5 3 2" xfId="4230"/>
    <cellStyle name="Normal 24 5 3 2 2" xfId="4231"/>
    <cellStyle name="Normal 24 5 3 2 3" xfId="4232"/>
    <cellStyle name="Normal 24 5 3 2_CS Indicators" xfId="4233"/>
    <cellStyle name="Normal 24 5 3 3" xfId="4234"/>
    <cellStyle name="Normal 24 5 3 4" xfId="4235"/>
    <cellStyle name="Normal 24 5 3_CS Indicators" xfId="4236"/>
    <cellStyle name="Normal 24 5 4" xfId="4237"/>
    <cellStyle name="Normal 24 5 4 2" xfId="4238"/>
    <cellStyle name="Normal 24 5 4 3" xfId="4239"/>
    <cellStyle name="Normal 24 5 4_CS Indicators" xfId="4240"/>
    <cellStyle name="Normal 24 5 5" xfId="4241"/>
    <cellStyle name="Normal 24 5 6" xfId="4242"/>
    <cellStyle name="Normal 24 5_CS Indicators" xfId="4243"/>
    <cellStyle name="Normal 24 6" xfId="4244"/>
    <cellStyle name="Normal 24 6 2" xfId="4245"/>
    <cellStyle name="Normal 24 6 2 2" xfId="4246"/>
    <cellStyle name="Normal 24 6 2 2 2" xfId="4247"/>
    <cellStyle name="Normal 24 6 2 2 3" xfId="4248"/>
    <cellStyle name="Normal 24 6 2 2_CS Indicators" xfId="4249"/>
    <cellStyle name="Normal 24 6 2 3" xfId="4250"/>
    <cellStyle name="Normal 24 6 2 4" xfId="4251"/>
    <cellStyle name="Normal 24 6 2_CS Indicators" xfId="4252"/>
    <cellStyle name="Normal 24 6 3" xfId="4253"/>
    <cellStyle name="Normal 24 6 3 2" xfId="4254"/>
    <cellStyle name="Normal 24 6 3 3" xfId="4255"/>
    <cellStyle name="Normal 24 6 3_CS Indicators" xfId="4256"/>
    <cellStyle name="Normal 24 6 4" xfId="4257"/>
    <cellStyle name="Normal 24 6 5" xfId="4258"/>
    <cellStyle name="Normal 24 6_CS Indicators" xfId="4259"/>
    <cellStyle name="Normal 24 7" xfId="4260"/>
    <cellStyle name="Normal 24 7 2" xfId="4261"/>
    <cellStyle name="Normal 24 7 2 2" xfId="4262"/>
    <cellStyle name="Normal 24 7 2 3" xfId="4263"/>
    <cellStyle name="Normal 24 7 2_CS Indicators" xfId="4264"/>
    <cellStyle name="Normal 24 7 3" xfId="4265"/>
    <cellStyle name="Normal 24 7 4" xfId="4266"/>
    <cellStyle name="Normal 24 7_CS Indicators" xfId="4267"/>
    <cellStyle name="Normal 24 8" xfId="4268"/>
    <cellStyle name="Normal 24 8 2" xfId="4269"/>
    <cellStyle name="Normal 24 8 3" xfId="4270"/>
    <cellStyle name="Normal 24 8_CS Indicators" xfId="4271"/>
    <cellStyle name="Normal 24 9" xfId="4272"/>
    <cellStyle name="Normal 24_CS Indicators" xfId="4273"/>
    <cellStyle name="Normal 25" xfId="4274"/>
    <cellStyle name="Normal 25 2" xfId="4275"/>
    <cellStyle name="Normal 25 2 2" xfId="4276"/>
    <cellStyle name="Normal 25 2 3" xfId="4277"/>
    <cellStyle name="Normal 25 3" xfId="4278"/>
    <cellStyle name="Normal 25 3 2" xfId="4279"/>
    <cellStyle name="Normal 25 4" xfId="4280"/>
    <cellStyle name="Normal 25 5" xfId="4281"/>
    <cellStyle name="Normal 25_CS Indicators" xfId="4282"/>
    <cellStyle name="Normal 26" xfId="4283"/>
    <cellStyle name="Normal 26 2" xfId="4284"/>
    <cellStyle name="Normal 26 2 2" xfId="4285"/>
    <cellStyle name="Normal 26 2 3" xfId="4286"/>
    <cellStyle name="Normal 26 3" xfId="4287"/>
    <cellStyle name="Normal 26 3 2" xfId="4288"/>
    <cellStyle name="Normal 26 4" xfId="4289"/>
    <cellStyle name="Normal 26 5" xfId="4290"/>
    <cellStyle name="Normal 26_CS Indicators" xfId="4291"/>
    <cellStyle name="Normal 27" xfId="4292"/>
    <cellStyle name="Normal 27 2" xfId="4293"/>
    <cellStyle name="Normal 27 2 2" xfId="4294"/>
    <cellStyle name="Normal 27 2 3" xfId="4295"/>
    <cellStyle name="Normal 27 3" xfId="4296"/>
    <cellStyle name="Normal 27 3 2" xfId="4297"/>
    <cellStyle name="Normal 27 4" xfId="4298"/>
    <cellStyle name="Normal 27 5" xfId="4299"/>
    <cellStyle name="Normal 27_CS Indicators" xfId="4300"/>
    <cellStyle name="Normal 28" xfId="4301"/>
    <cellStyle name="Normal 28 2" xfId="4302"/>
    <cellStyle name="Normal 28 2 2" xfId="4303"/>
    <cellStyle name="Normal 28 2 3" xfId="4304"/>
    <cellStyle name="Normal 28 3" xfId="4305"/>
    <cellStyle name="Normal 28 3 2" xfId="4306"/>
    <cellStyle name="Normal 28 4" xfId="4307"/>
    <cellStyle name="Normal 28 5" xfId="4308"/>
    <cellStyle name="Normal 28_CS Indicators" xfId="4309"/>
    <cellStyle name="Normal 29" xfId="4310"/>
    <cellStyle name="Normal 29 10" xfId="4311"/>
    <cellStyle name="Normal 29 11" xfId="4312"/>
    <cellStyle name="Normal 29 2" xfId="4313"/>
    <cellStyle name="Normal 29 2 2" xfId="4314"/>
    <cellStyle name="Normal 29 2 3" xfId="4315"/>
    <cellStyle name="Normal 29 3" xfId="4316"/>
    <cellStyle name="Normal 29 3 2" xfId="4317"/>
    <cellStyle name="Normal 29 3 2 2" xfId="4318"/>
    <cellStyle name="Normal 29 3 2 2 2" xfId="4319"/>
    <cellStyle name="Normal 29 3 2 2 2 2" xfId="4320"/>
    <cellStyle name="Normal 29 3 2 2 2 3" xfId="4321"/>
    <cellStyle name="Normal 29 3 2 2 2_CS Indicators" xfId="4322"/>
    <cellStyle name="Normal 29 3 2 2 3" xfId="4323"/>
    <cellStyle name="Normal 29 3 2 2 4" xfId="4324"/>
    <cellStyle name="Normal 29 3 2 2_CS Indicators" xfId="4325"/>
    <cellStyle name="Normal 29 3 2 3" xfId="4326"/>
    <cellStyle name="Normal 29 3 2 3 2" xfId="4327"/>
    <cellStyle name="Normal 29 3 2 3 3" xfId="4328"/>
    <cellStyle name="Normal 29 3 2 3_CS Indicators" xfId="4329"/>
    <cellStyle name="Normal 29 3 2 4" xfId="4330"/>
    <cellStyle name="Normal 29 3 2 5" xfId="4331"/>
    <cellStyle name="Normal 29 3 2_CS Indicators" xfId="4332"/>
    <cellStyle name="Normal 29 3 3" xfId="4333"/>
    <cellStyle name="Normal 29 3 3 2" xfId="4334"/>
    <cellStyle name="Normal 29 3 3 2 2" xfId="4335"/>
    <cellStyle name="Normal 29 3 3 2 3" xfId="4336"/>
    <cellStyle name="Normal 29 3 3 2_CS Indicators" xfId="4337"/>
    <cellStyle name="Normal 29 3 3 3" xfId="4338"/>
    <cellStyle name="Normal 29 3 3 4" xfId="4339"/>
    <cellStyle name="Normal 29 3 3_CS Indicators" xfId="4340"/>
    <cellStyle name="Normal 29 3 4" xfId="4341"/>
    <cellStyle name="Normal 29 3 4 2" xfId="4342"/>
    <cellStyle name="Normal 29 3 4 3" xfId="4343"/>
    <cellStyle name="Normal 29 3 4_CS Indicators" xfId="4344"/>
    <cellStyle name="Normal 29 3 5" xfId="4345"/>
    <cellStyle name="Normal 29 3 6" xfId="4346"/>
    <cellStyle name="Normal 29 3_CS Indicators" xfId="4347"/>
    <cellStyle name="Normal 29 4" xfId="4348"/>
    <cellStyle name="Normal 29 4 2" xfId="4349"/>
    <cellStyle name="Normal 29 4 2 2" xfId="4350"/>
    <cellStyle name="Normal 29 4 2 2 2" xfId="4351"/>
    <cellStyle name="Normal 29 4 2 2 3" xfId="4352"/>
    <cellStyle name="Normal 29 4 2 2_CS Indicators" xfId="4353"/>
    <cellStyle name="Normal 29 4 2 3" xfId="4354"/>
    <cellStyle name="Normal 29 4 2 4" xfId="4355"/>
    <cellStyle name="Normal 29 4 2_CS Indicators" xfId="4356"/>
    <cellStyle name="Normal 29 4 3" xfId="4357"/>
    <cellStyle name="Normal 29 4 3 2" xfId="4358"/>
    <cellStyle name="Normal 29 4 3 3" xfId="4359"/>
    <cellStyle name="Normal 29 4 3_CS Indicators" xfId="4360"/>
    <cellStyle name="Normal 29 4 4" xfId="4361"/>
    <cellStyle name="Normal 29 4 5" xfId="4362"/>
    <cellStyle name="Normal 29 4_CS Indicators" xfId="4363"/>
    <cellStyle name="Normal 29 5" xfId="4364"/>
    <cellStyle name="Normal 29 5 2" xfId="4365"/>
    <cellStyle name="Normal 29 5 2 2" xfId="4366"/>
    <cellStyle name="Normal 29 5 2 3" xfId="4367"/>
    <cellStyle name="Normal 29 5 2_CS Indicators" xfId="4368"/>
    <cellStyle name="Normal 29 5 3" xfId="4369"/>
    <cellStyle name="Normal 29 5 4" xfId="4370"/>
    <cellStyle name="Normal 29 5_CS Indicators" xfId="4371"/>
    <cellStyle name="Normal 29 6" xfId="4372"/>
    <cellStyle name="Normal 29 6 2" xfId="4373"/>
    <cellStyle name="Normal 29 6 3" xfId="4374"/>
    <cellStyle name="Normal 29 6_CS Indicators" xfId="4375"/>
    <cellStyle name="Normal 29 7" xfId="4376"/>
    <cellStyle name="Normal 29 8" xfId="4377"/>
    <cellStyle name="Normal 29 9" xfId="4378"/>
    <cellStyle name="Normal 29 9 2" xfId="4379"/>
    <cellStyle name="Normal 29_CS Indicators" xfId="4380"/>
    <cellStyle name="Normal 3" xfId="65"/>
    <cellStyle name="Normal 3 10" xfId="4381"/>
    <cellStyle name="Normal 3 11" xfId="4382"/>
    <cellStyle name="Normal 3 2" xfId="66"/>
    <cellStyle name="Normal 3 2 2" xfId="331"/>
    <cellStyle name="Normal 3 2 2 2" xfId="4383"/>
    <cellStyle name="Normal 3 2 2 3" xfId="4384"/>
    <cellStyle name="Normal 3 2 3" xfId="4385"/>
    <cellStyle name="Normal 3 2 4" xfId="7792"/>
    <cellStyle name="Normal 3 3" xfId="67"/>
    <cellStyle name="Normal 3 3 2" xfId="4386"/>
    <cellStyle name="Normal 3 3_04 2012 CS MOPR Report" xfId="4387"/>
    <cellStyle name="Normal 3 4" xfId="235"/>
    <cellStyle name="Normal 3 5" xfId="4388"/>
    <cellStyle name="Normal 3 5 2" xfId="4389"/>
    <cellStyle name="Normal 3 5 2 2" xfId="4390"/>
    <cellStyle name="Normal 3 5 2 3" xfId="4391"/>
    <cellStyle name="Normal 3 5 3" xfId="4392"/>
    <cellStyle name="Normal 3 5 3 2" xfId="4393"/>
    <cellStyle name="Normal 3 5 4" xfId="4394"/>
    <cellStyle name="Normal 3 5 5" xfId="4395"/>
    <cellStyle name="Normal 3 5_CS Indicators" xfId="4396"/>
    <cellStyle name="Normal 3 6" xfId="4397"/>
    <cellStyle name="Normal 3 6 2" xfId="4398"/>
    <cellStyle name="Normal 3 6 2 2" xfId="4399"/>
    <cellStyle name="Normal 3 6 2 3" xfId="4400"/>
    <cellStyle name="Normal 3 6 3" xfId="4401"/>
    <cellStyle name="Normal 3 6 3 2" xfId="4402"/>
    <cellStyle name="Normal 3 6 4" xfId="4403"/>
    <cellStyle name="Normal 3 6 5" xfId="4404"/>
    <cellStyle name="Normal 3 6_CS Indicators" xfId="4405"/>
    <cellStyle name="Normal 3 7" xfId="4406"/>
    <cellStyle name="Normal 3 8" xfId="4407"/>
    <cellStyle name="Normal 3 9" xfId="4408"/>
    <cellStyle name="Normal 3_04 2012 CS MOPR Report" xfId="4409"/>
    <cellStyle name="Normal 30" xfId="4410"/>
    <cellStyle name="Normal 30 10" xfId="4411"/>
    <cellStyle name="Normal 30 11" xfId="4412"/>
    <cellStyle name="Normal 30 2" xfId="4413"/>
    <cellStyle name="Normal 30 2 2" xfId="4414"/>
    <cellStyle name="Normal 30 2 3" xfId="4415"/>
    <cellStyle name="Normal 30 3" xfId="4416"/>
    <cellStyle name="Normal 30 3 2" xfId="4417"/>
    <cellStyle name="Normal 30 3 2 2" xfId="4418"/>
    <cellStyle name="Normal 30 3 2 2 2" xfId="4419"/>
    <cellStyle name="Normal 30 3 2 2 2 2" xfId="4420"/>
    <cellStyle name="Normal 30 3 2 2 2 3" xfId="4421"/>
    <cellStyle name="Normal 30 3 2 2 2_CS Indicators" xfId="4422"/>
    <cellStyle name="Normal 30 3 2 2 3" xfId="4423"/>
    <cellStyle name="Normal 30 3 2 2 4" xfId="4424"/>
    <cellStyle name="Normal 30 3 2 2_CS Indicators" xfId="4425"/>
    <cellStyle name="Normal 30 3 2 3" xfId="4426"/>
    <cellStyle name="Normal 30 3 2 3 2" xfId="4427"/>
    <cellStyle name="Normal 30 3 2 3 3" xfId="4428"/>
    <cellStyle name="Normal 30 3 2 3_CS Indicators" xfId="4429"/>
    <cellStyle name="Normal 30 3 2 4" xfId="4430"/>
    <cellStyle name="Normal 30 3 2 5" xfId="4431"/>
    <cellStyle name="Normal 30 3 2_CS Indicators" xfId="4432"/>
    <cellStyle name="Normal 30 3 3" xfId="4433"/>
    <cellStyle name="Normal 30 3 3 2" xfId="4434"/>
    <cellStyle name="Normal 30 3 3 2 2" xfId="4435"/>
    <cellStyle name="Normal 30 3 3 2 3" xfId="4436"/>
    <cellStyle name="Normal 30 3 3 2_CS Indicators" xfId="4437"/>
    <cellStyle name="Normal 30 3 3 3" xfId="4438"/>
    <cellStyle name="Normal 30 3 3 4" xfId="4439"/>
    <cellStyle name="Normal 30 3 3_CS Indicators" xfId="4440"/>
    <cellStyle name="Normal 30 3 4" xfId="4441"/>
    <cellStyle name="Normal 30 3 4 2" xfId="4442"/>
    <cellStyle name="Normal 30 3 4 3" xfId="4443"/>
    <cellStyle name="Normal 30 3 4_CS Indicators" xfId="4444"/>
    <cellStyle name="Normal 30 3 5" xfId="4445"/>
    <cellStyle name="Normal 30 3 6" xfId="4446"/>
    <cellStyle name="Normal 30 3_CS Indicators" xfId="4447"/>
    <cellStyle name="Normal 30 4" xfId="4448"/>
    <cellStyle name="Normal 30 4 2" xfId="4449"/>
    <cellStyle name="Normal 30 4 2 2" xfId="4450"/>
    <cellStyle name="Normal 30 4 2 2 2" xfId="4451"/>
    <cellStyle name="Normal 30 4 2 2 3" xfId="4452"/>
    <cellStyle name="Normal 30 4 2 2_CS Indicators" xfId="4453"/>
    <cellStyle name="Normal 30 4 2 3" xfId="4454"/>
    <cellStyle name="Normal 30 4 2 4" xfId="4455"/>
    <cellStyle name="Normal 30 4 2_CS Indicators" xfId="4456"/>
    <cellStyle name="Normal 30 4 3" xfId="4457"/>
    <cellStyle name="Normal 30 4 3 2" xfId="4458"/>
    <cellStyle name="Normal 30 4 3 3" xfId="4459"/>
    <cellStyle name="Normal 30 4 3_CS Indicators" xfId="4460"/>
    <cellStyle name="Normal 30 4 4" xfId="4461"/>
    <cellStyle name="Normal 30 4 5" xfId="4462"/>
    <cellStyle name="Normal 30 4_CS Indicators" xfId="4463"/>
    <cellStyle name="Normal 30 5" xfId="4464"/>
    <cellStyle name="Normal 30 5 2" xfId="4465"/>
    <cellStyle name="Normal 30 5 2 2" xfId="4466"/>
    <cellStyle name="Normal 30 5 2 3" xfId="4467"/>
    <cellStyle name="Normal 30 5 2_CS Indicators" xfId="4468"/>
    <cellStyle name="Normal 30 5 3" xfId="4469"/>
    <cellStyle name="Normal 30 5 4" xfId="4470"/>
    <cellStyle name="Normal 30 5_CS Indicators" xfId="4471"/>
    <cellStyle name="Normal 30 6" xfId="4472"/>
    <cellStyle name="Normal 30 6 2" xfId="4473"/>
    <cellStyle name="Normal 30 6 3" xfId="4474"/>
    <cellStyle name="Normal 30 6_CS Indicators" xfId="4475"/>
    <cellStyle name="Normal 30 7" xfId="4476"/>
    <cellStyle name="Normal 30 8" xfId="4477"/>
    <cellStyle name="Normal 30 9" xfId="4478"/>
    <cellStyle name="Normal 30 9 2" xfId="4479"/>
    <cellStyle name="Normal 30_CS Indicators" xfId="4480"/>
    <cellStyle name="Normal 31" xfId="4481"/>
    <cellStyle name="Normal 31 2" xfId="4482"/>
    <cellStyle name="Normal 31 3" xfId="4483"/>
    <cellStyle name="Normal 31 3 2" xfId="4484"/>
    <cellStyle name="Normal 31 3 2 2" xfId="4485"/>
    <cellStyle name="Normal 31 3 2 2 2" xfId="4486"/>
    <cellStyle name="Normal 31 3 2 2 2 2" xfId="4487"/>
    <cellStyle name="Normal 31 3 2 2 2 3" xfId="4488"/>
    <cellStyle name="Normal 31 3 2 2 2_CS Indicators" xfId="4489"/>
    <cellStyle name="Normal 31 3 2 2 3" xfId="4490"/>
    <cellStyle name="Normal 31 3 2 2 4" xfId="4491"/>
    <cellStyle name="Normal 31 3 2 2_CS Indicators" xfId="4492"/>
    <cellStyle name="Normal 31 3 2 3" xfId="4493"/>
    <cellStyle name="Normal 31 3 2 3 2" xfId="4494"/>
    <cellStyle name="Normal 31 3 2 3 3" xfId="4495"/>
    <cellStyle name="Normal 31 3 2 3_CS Indicators" xfId="4496"/>
    <cellStyle name="Normal 31 3 2 4" xfId="4497"/>
    <cellStyle name="Normal 31 3 2 5" xfId="4498"/>
    <cellStyle name="Normal 31 3 2_CS Indicators" xfId="4499"/>
    <cellStyle name="Normal 31 3 3" xfId="4500"/>
    <cellStyle name="Normal 31 3 3 2" xfId="4501"/>
    <cellStyle name="Normal 31 3 3 2 2" xfId="4502"/>
    <cellStyle name="Normal 31 3 3 2 3" xfId="4503"/>
    <cellStyle name="Normal 31 3 3 2_CS Indicators" xfId="4504"/>
    <cellStyle name="Normal 31 3 3 3" xfId="4505"/>
    <cellStyle name="Normal 31 3 3 4" xfId="4506"/>
    <cellStyle name="Normal 31 3 3_CS Indicators" xfId="4507"/>
    <cellStyle name="Normal 31 3 4" xfId="4508"/>
    <cellStyle name="Normal 31 3 4 2" xfId="4509"/>
    <cellStyle name="Normal 31 3 4 3" xfId="4510"/>
    <cellStyle name="Normal 31 3 4_CS Indicators" xfId="4511"/>
    <cellStyle name="Normal 31 3 5" xfId="4512"/>
    <cellStyle name="Normal 31 3 6" xfId="4513"/>
    <cellStyle name="Normal 31 3_CS Indicators" xfId="4514"/>
    <cellStyle name="Normal 31 4" xfId="4515"/>
    <cellStyle name="Normal 31 4 2" xfId="4516"/>
    <cellStyle name="Normal 31 4 2 2" xfId="4517"/>
    <cellStyle name="Normal 31 4 2 2 2" xfId="4518"/>
    <cellStyle name="Normal 31 4 2 2 3" xfId="4519"/>
    <cellStyle name="Normal 31 4 2 2_CS Indicators" xfId="4520"/>
    <cellStyle name="Normal 31 4 2 3" xfId="4521"/>
    <cellStyle name="Normal 31 4 2 4" xfId="4522"/>
    <cellStyle name="Normal 31 4 2_CS Indicators" xfId="4523"/>
    <cellStyle name="Normal 31 4 3" xfId="4524"/>
    <cellStyle name="Normal 31 4 3 2" xfId="4525"/>
    <cellStyle name="Normal 31 4 3 3" xfId="4526"/>
    <cellStyle name="Normal 31 4 3_CS Indicators" xfId="4527"/>
    <cellStyle name="Normal 31 4 4" xfId="4528"/>
    <cellStyle name="Normal 31 4 5" xfId="4529"/>
    <cellStyle name="Normal 31 4_CS Indicators" xfId="4530"/>
    <cellStyle name="Normal 31 5" xfId="4531"/>
    <cellStyle name="Normal 31 5 2" xfId="4532"/>
    <cellStyle name="Normal 31 5 2 2" xfId="4533"/>
    <cellStyle name="Normal 31 5 2 3" xfId="4534"/>
    <cellStyle name="Normal 31 5 2_CS Indicators" xfId="4535"/>
    <cellStyle name="Normal 31 5 3" xfId="4536"/>
    <cellStyle name="Normal 31 5 4" xfId="4537"/>
    <cellStyle name="Normal 31 5_CS Indicators" xfId="4538"/>
    <cellStyle name="Normal 31 6" xfId="4539"/>
    <cellStyle name="Normal 31 6 2" xfId="4540"/>
    <cellStyle name="Normal 31 6 3" xfId="4541"/>
    <cellStyle name="Normal 31 6_CS Indicators" xfId="4542"/>
    <cellStyle name="Normal 31 7" xfId="4543"/>
    <cellStyle name="Normal 31 8" xfId="4544"/>
    <cellStyle name="Normal 32" xfId="4545"/>
    <cellStyle name="Normal 32 2" xfId="4546"/>
    <cellStyle name="Normal 32 2 2" xfId="4547"/>
    <cellStyle name="Normal 32 2 3" xfId="4548"/>
    <cellStyle name="Normal 32 3" xfId="4549"/>
    <cellStyle name="Normal 32 3 2" xfId="4550"/>
    <cellStyle name="Normal 32 4" xfId="4551"/>
    <cellStyle name="Normal 32 5" xfId="4552"/>
    <cellStyle name="Normal 32_CS Indicators" xfId="4553"/>
    <cellStyle name="Normal 33" xfId="4554"/>
    <cellStyle name="Normal 33 2" xfId="4555"/>
    <cellStyle name="Normal 33 2 2" xfId="4556"/>
    <cellStyle name="Normal 33 2 3" xfId="4557"/>
    <cellStyle name="Normal 33 3" xfId="4558"/>
    <cellStyle name="Normal 33 3 2" xfId="4559"/>
    <cellStyle name="Normal 33 4" xfId="4560"/>
    <cellStyle name="Normal 33 5" xfId="4561"/>
    <cellStyle name="Normal 33_CS Indicators" xfId="4562"/>
    <cellStyle name="Normal 34" xfId="4563"/>
    <cellStyle name="Normal 34 2" xfId="4564"/>
    <cellStyle name="Normal 34 2 2" xfId="4565"/>
    <cellStyle name="Normal 34 2 3" xfId="4566"/>
    <cellStyle name="Normal 34 3" xfId="4567"/>
    <cellStyle name="Normal 34 3 2" xfId="4568"/>
    <cellStyle name="Normal 34 4" xfId="4569"/>
    <cellStyle name="Normal 34 5" xfId="4570"/>
    <cellStyle name="Normal 34_CS Indicators" xfId="4571"/>
    <cellStyle name="Normal 35" xfId="4572"/>
    <cellStyle name="Normal 36" xfId="4573"/>
    <cellStyle name="Normal 37" xfId="4574"/>
    <cellStyle name="Normal 38" xfId="4575"/>
    <cellStyle name="Normal 39" xfId="4576"/>
    <cellStyle name="Normal 4" xfId="68"/>
    <cellStyle name="Normal 4 2" xfId="69"/>
    <cellStyle name="Normal 4 2 2" xfId="4577"/>
    <cellStyle name="Normal 4 2 2 2" xfId="4578"/>
    <cellStyle name="Normal 4 2 2 3" xfId="4579"/>
    <cellStyle name="Normal 4 2 3" xfId="4580"/>
    <cellStyle name="Normal 4 2_CS Indicators" xfId="4581"/>
    <cellStyle name="Normal 4 3" xfId="236"/>
    <cellStyle name="Normal 4 4" xfId="4582"/>
    <cellStyle name="Normal 4 4 2" xfId="4583"/>
    <cellStyle name="Normal 4 4 2 2" xfId="4584"/>
    <cellStyle name="Normal 4 4 2 3" xfId="4585"/>
    <cellStyle name="Normal 4 4 3" xfId="4586"/>
    <cellStyle name="Normal 4 4 3 2" xfId="4587"/>
    <cellStyle name="Normal 4 4 4" xfId="4588"/>
    <cellStyle name="Normal 4 4 5" xfId="4589"/>
    <cellStyle name="Normal 4 4_CS Indicators" xfId="4590"/>
    <cellStyle name="Normal 4 5" xfId="4591"/>
    <cellStyle name="Normal 4 5 2" xfId="4592"/>
    <cellStyle name="Normal 4 5 3" xfId="4593"/>
    <cellStyle name="Normal 4_2012IndicatorsforCS" xfId="4594"/>
    <cellStyle name="Normal 40" xfId="4595"/>
    <cellStyle name="Normal 41" xfId="4596"/>
    <cellStyle name="Normal 42" xfId="4597"/>
    <cellStyle name="Normal 43" xfId="4598"/>
    <cellStyle name="Normal 44" xfId="4599"/>
    <cellStyle name="Normal 45" xfId="4600"/>
    <cellStyle name="Normal 46" xfId="4601"/>
    <cellStyle name="Normal 47" xfId="4602"/>
    <cellStyle name="Normal 47 2" xfId="4603"/>
    <cellStyle name="Normal 47 3" xfId="4604"/>
    <cellStyle name="Normal 47 3 2" xfId="4605"/>
    <cellStyle name="Normal 47 3 2 2" xfId="4606"/>
    <cellStyle name="Normal 47 3 2 2 2" xfId="4607"/>
    <cellStyle name="Normal 47 3 2 2 2 2" xfId="4608"/>
    <cellStyle name="Normal 47 3 2 2 2 3" xfId="4609"/>
    <cellStyle name="Normal 47 3 2 2 2_CS Indicators" xfId="4610"/>
    <cellStyle name="Normal 47 3 2 2 3" xfId="4611"/>
    <cellStyle name="Normal 47 3 2 2 4" xfId="4612"/>
    <cellStyle name="Normal 47 3 2 2_CS Indicators" xfId="4613"/>
    <cellStyle name="Normal 47 3 2 3" xfId="4614"/>
    <cellStyle name="Normal 47 3 2 3 2" xfId="4615"/>
    <cellStyle name="Normal 47 3 2 3 3" xfId="4616"/>
    <cellStyle name="Normal 47 3 2 3_CS Indicators" xfId="4617"/>
    <cellStyle name="Normal 47 3 2 4" xfId="4618"/>
    <cellStyle name="Normal 47 3 2 5" xfId="4619"/>
    <cellStyle name="Normal 47 3 2_CS Indicators" xfId="4620"/>
    <cellStyle name="Normal 47 3 3" xfId="4621"/>
    <cellStyle name="Normal 47 3 3 2" xfId="4622"/>
    <cellStyle name="Normal 47 3 3 2 2" xfId="4623"/>
    <cellStyle name="Normal 47 3 3 2 3" xfId="4624"/>
    <cellStyle name="Normal 47 3 3 2_CS Indicators" xfId="4625"/>
    <cellStyle name="Normal 47 3 3 3" xfId="4626"/>
    <cellStyle name="Normal 47 3 3 4" xfId="4627"/>
    <cellStyle name="Normal 47 3 3_CS Indicators" xfId="4628"/>
    <cellStyle name="Normal 47 3 4" xfId="4629"/>
    <cellStyle name="Normal 47 3 4 2" xfId="4630"/>
    <cellStyle name="Normal 47 3 4 3" xfId="4631"/>
    <cellStyle name="Normal 47 3 4_CS Indicators" xfId="4632"/>
    <cellStyle name="Normal 47 3 5" xfId="4633"/>
    <cellStyle name="Normal 47 3 6" xfId="4634"/>
    <cellStyle name="Normal 47 3_CS Indicators" xfId="4635"/>
    <cellStyle name="Normal 47 4" xfId="4636"/>
    <cellStyle name="Normal 47 4 2" xfId="4637"/>
    <cellStyle name="Normal 47 4 2 2" xfId="4638"/>
    <cellStyle name="Normal 47 4 2 2 2" xfId="4639"/>
    <cellStyle name="Normal 47 4 2 2 3" xfId="4640"/>
    <cellStyle name="Normal 47 4 2 2_CS Indicators" xfId="4641"/>
    <cellStyle name="Normal 47 4 2 3" xfId="4642"/>
    <cellStyle name="Normal 47 4 2 4" xfId="4643"/>
    <cellStyle name="Normal 47 4 2_CS Indicators" xfId="4644"/>
    <cellStyle name="Normal 47 4 3" xfId="4645"/>
    <cellStyle name="Normal 47 4 3 2" xfId="4646"/>
    <cellStyle name="Normal 47 4 3 3" xfId="4647"/>
    <cellStyle name="Normal 47 4 3_CS Indicators" xfId="4648"/>
    <cellStyle name="Normal 47 4 4" xfId="4649"/>
    <cellStyle name="Normal 47 4 5" xfId="4650"/>
    <cellStyle name="Normal 47 4_CS Indicators" xfId="4651"/>
    <cellStyle name="Normal 47 5" xfId="4652"/>
    <cellStyle name="Normal 47 5 2" xfId="4653"/>
    <cellStyle name="Normal 47 5 2 2" xfId="4654"/>
    <cellStyle name="Normal 47 5 2 3" xfId="4655"/>
    <cellStyle name="Normal 47 5 2_CS Indicators" xfId="4656"/>
    <cellStyle name="Normal 47 5 3" xfId="4657"/>
    <cellStyle name="Normal 47 5 4" xfId="4658"/>
    <cellStyle name="Normal 47 5_CS Indicators" xfId="4659"/>
    <cellStyle name="Normal 47 6" xfId="4660"/>
    <cellStyle name="Normal 47 6 2" xfId="4661"/>
    <cellStyle name="Normal 47 6 3" xfId="4662"/>
    <cellStyle name="Normal 47 6_CS Indicators" xfId="4663"/>
    <cellStyle name="Normal 47 7" xfId="4664"/>
    <cellStyle name="Normal 47 8" xfId="4665"/>
    <cellStyle name="Normal 48" xfId="4666"/>
    <cellStyle name="Normal 48 2" xfId="4667"/>
    <cellStyle name="Normal 48 2 2" xfId="4668"/>
    <cellStyle name="Normal 48 2 2 2" xfId="4669"/>
    <cellStyle name="Normal 48 2 2 2 2" xfId="4670"/>
    <cellStyle name="Normal 48 2 2 2 2 2" xfId="4671"/>
    <cellStyle name="Normal 48 2 2 2 2 3" xfId="4672"/>
    <cellStyle name="Normal 48 2 2 2 2_CS Indicators" xfId="4673"/>
    <cellStyle name="Normal 48 2 2 2 3" xfId="4674"/>
    <cellStyle name="Normal 48 2 2 2 4" xfId="4675"/>
    <cellStyle name="Normal 48 2 2 2_CS Indicators" xfId="4676"/>
    <cellStyle name="Normal 48 2 2 3" xfId="4677"/>
    <cellStyle name="Normal 48 2 2 3 2" xfId="4678"/>
    <cellStyle name="Normal 48 2 2 3 3" xfId="4679"/>
    <cellStyle name="Normal 48 2 2 3_CS Indicators" xfId="4680"/>
    <cellStyle name="Normal 48 2 2 4" xfId="4681"/>
    <cellStyle name="Normal 48 2 2 5" xfId="4682"/>
    <cellStyle name="Normal 48 2 2_CS Indicators" xfId="4683"/>
    <cellStyle name="Normal 48 2 3" xfId="4684"/>
    <cellStyle name="Normal 48 2 3 2" xfId="4685"/>
    <cellStyle name="Normal 48 2 3 2 2" xfId="4686"/>
    <cellStyle name="Normal 48 2 3 2 3" xfId="4687"/>
    <cellStyle name="Normal 48 2 3 2_CS Indicators" xfId="4688"/>
    <cellStyle name="Normal 48 2 3 3" xfId="4689"/>
    <cellStyle name="Normal 48 2 3 4" xfId="4690"/>
    <cellStyle name="Normal 48 2 3_CS Indicators" xfId="4691"/>
    <cellStyle name="Normal 48 2 4" xfId="4692"/>
    <cellStyle name="Normal 48 2 4 2" xfId="4693"/>
    <cellStyle name="Normal 48 2 4 3" xfId="4694"/>
    <cellStyle name="Normal 48 2 4_CS Indicators" xfId="4695"/>
    <cellStyle name="Normal 48 2 5" xfId="4696"/>
    <cellStyle name="Normal 48 2 6" xfId="4697"/>
    <cellStyle name="Normal 48 2_CS Indicators" xfId="4698"/>
    <cellStyle name="Normal 48 3" xfId="4699"/>
    <cellStyle name="Normal 48 3 2" xfId="4700"/>
    <cellStyle name="Normal 48 3 2 2" xfId="4701"/>
    <cellStyle name="Normal 48 3 2 2 2" xfId="4702"/>
    <cellStyle name="Normal 48 3 2 2 3" xfId="4703"/>
    <cellStyle name="Normal 48 3 2 2_CS Indicators" xfId="4704"/>
    <cellStyle name="Normal 48 3 2 3" xfId="4705"/>
    <cellStyle name="Normal 48 3 2 4" xfId="4706"/>
    <cellStyle name="Normal 48 3 2_CS Indicators" xfId="4707"/>
    <cellStyle name="Normal 48 3 3" xfId="4708"/>
    <cellStyle name="Normal 48 3 3 2" xfId="4709"/>
    <cellStyle name="Normal 48 3 3 3" xfId="4710"/>
    <cellStyle name="Normal 48 3 3_CS Indicators" xfId="4711"/>
    <cellStyle name="Normal 48 3 4" xfId="4712"/>
    <cellStyle name="Normal 48 3 5" xfId="4713"/>
    <cellStyle name="Normal 48 3_CS Indicators" xfId="4714"/>
    <cellStyle name="Normal 48 4" xfId="4715"/>
    <cellStyle name="Normal 48 4 2" xfId="4716"/>
    <cellStyle name="Normal 48 4 2 2" xfId="4717"/>
    <cellStyle name="Normal 48 4 2 3" xfId="4718"/>
    <cellStyle name="Normal 48 4 2_CS Indicators" xfId="4719"/>
    <cellStyle name="Normal 48 4 3" xfId="4720"/>
    <cellStyle name="Normal 48 4 4" xfId="4721"/>
    <cellStyle name="Normal 48 4_CS Indicators" xfId="4722"/>
    <cellStyle name="Normal 48 5" xfId="4723"/>
    <cellStyle name="Normal 48 5 2" xfId="4724"/>
    <cellStyle name="Normal 48 5 3" xfId="4725"/>
    <cellStyle name="Normal 48 5_CS Indicators" xfId="4726"/>
    <cellStyle name="Normal 48 6" xfId="4727"/>
    <cellStyle name="Normal 48 7" xfId="4728"/>
    <cellStyle name="Normal 48_CS Indicators" xfId="4729"/>
    <cellStyle name="Normal 49" xfId="4730"/>
    <cellStyle name="Normal 49 2" xfId="4731"/>
    <cellStyle name="Normal 49 2 2" xfId="4732"/>
    <cellStyle name="Normal 49 2 2 2" xfId="4733"/>
    <cellStyle name="Normal 49 2 2 2 2" xfId="4734"/>
    <cellStyle name="Normal 49 2 2 2 2 2" xfId="4735"/>
    <cellStyle name="Normal 49 2 2 2 2 3" xfId="4736"/>
    <cellStyle name="Normal 49 2 2 2 2_CS Indicators" xfId="4737"/>
    <cellStyle name="Normal 49 2 2 2 3" xfId="4738"/>
    <cellStyle name="Normal 49 2 2 2 4" xfId="4739"/>
    <cellStyle name="Normal 49 2 2 2_CS Indicators" xfId="4740"/>
    <cellStyle name="Normal 49 2 2 3" xfId="4741"/>
    <cellStyle name="Normal 49 2 2 3 2" xfId="4742"/>
    <cellStyle name="Normal 49 2 2 3 3" xfId="4743"/>
    <cellStyle name="Normal 49 2 2 3_CS Indicators" xfId="4744"/>
    <cellStyle name="Normal 49 2 2 4" xfId="4745"/>
    <cellStyle name="Normal 49 2 2 5" xfId="4746"/>
    <cellStyle name="Normal 49 2 2_CS Indicators" xfId="4747"/>
    <cellStyle name="Normal 49 2 3" xfId="4748"/>
    <cellStyle name="Normal 49 2 3 2" xfId="4749"/>
    <cellStyle name="Normal 49 2 3 2 2" xfId="4750"/>
    <cellStyle name="Normal 49 2 3 2 3" xfId="4751"/>
    <cellStyle name="Normal 49 2 3 2_CS Indicators" xfId="4752"/>
    <cellStyle name="Normal 49 2 3 3" xfId="4753"/>
    <cellStyle name="Normal 49 2 3 4" xfId="4754"/>
    <cellStyle name="Normal 49 2 3_CS Indicators" xfId="4755"/>
    <cellStyle name="Normal 49 2 4" xfId="4756"/>
    <cellStyle name="Normal 49 2 4 2" xfId="4757"/>
    <cellStyle name="Normal 49 2 4 3" xfId="4758"/>
    <cellStyle name="Normal 49 2 4_CS Indicators" xfId="4759"/>
    <cellStyle name="Normal 49 2 5" xfId="4760"/>
    <cellStyle name="Normal 49 2 6" xfId="4761"/>
    <cellStyle name="Normal 49 2_CS Indicators" xfId="4762"/>
    <cellStyle name="Normal 49 3" xfId="4763"/>
    <cellStyle name="Normal 49 3 2" xfId="4764"/>
    <cellStyle name="Normal 49 3 2 2" xfId="4765"/>
    <cellStyle name="Normal 49 3 2 2 2" xfId="4766"/>
    <cellStyle name="Normal 49 3 2 2 3" xfId="4767"/>
    <cellStyle name="Normal 49 3 2 2_CS Indicators" xfId="4768"/>
    <cellStyle name="Normal 49 3 2 3" xfId="4769"/>
    <cellStyle name="Normal 49 3 2 4" xfId="4770"/>
    <cellStyle name="Normal 49 3 2_CS Indicators" xfId="4771"/>
    <cellStyle name="Normal 49 3 3" xfId="4772"/>
    <cellStyle name="Normal 49 3 3 2" xfId="4773"/>
    <cellStyle name="Normal 49 3 3 3" xfId="4774"/>
    <cellStyle name="Normal 49 3 3_CS Indicators" xfId="4775"/>
    <cellStyle name="Normal 49 3 4" xfId="4776"/>
    <cellStyle name="Normal 49 3 5" xfId="4777"/>
    <cellStyle name="Normal 49 3_CS Indicators" xfId="4778"/>
    <cellStyle name="Normal 49 4" xfId="4779"/>
    <cellStyle name="Normal 49 4 2" xfId="4780"/>
    <cellStyle name="Normal 49 4 2 2" xfId="4781"/>
    <cellStyle name="Normal 49 4 2 3" xfId="4782"/>
    <cellStyle name="Normal 49 4 2_CS Indicators" xfId="4783"/>
    <cellStyle name="Normal 49 4 3" xfId="4784"/>
    <cellStyle name="Normal 49 4 4" xfId="4785"/>
    <cellStyle name="Normal 49 4_CS Indicators" xfId="4786"/>
    <cellStyle name="Normal 49 5" xfId="4787"/>
    <cellStyle name="Normal 49 5 2" xfId="4788"/>
    <cellStyle name="Normal 49 5 3" xfId="4789"/>
    <cellStyle name="Normal 49 5_CS Indicators" xfId="4790"/>
    <cellStyle name="Normal 49 6" xfId="4791"/>
    <cellStyle name="Normal 49 7" xfId="4792"/>
    <cellStyle name="Normal 49_CS Indicators" xfId="4793"/>
    <cellStyle name="Normal 5" xfId="70"/>
    <cellStyle name="Normal 5 2" xfId="71"/>
    <cellStyle name="Normal 5 2 2" xfId="4794"/>
    <cellStyle name="Normal 5 3" xfId="237"/>
    <cellStyle name="Normal 5 4" xfId="4795"/>
    <cellStyle name="Normal 5 4 2" xfId="4796"/>
    <cellStyle name="Normal 5 4 2 2" xfId="4797"/>
    <cellStyle name="Normal 5 4 2 3" xfId="4798"/>
    <cellStyle name="Normal 5 4 3" xfId="4799"/>
    <cellStyle name="Normal 5 4 3 2" xfId="4800"/>
    <cellStyle name="Normal 5 4 4" xfId="4801"/>
    <cellStyle name="Normal 5 4 5" xfId="4802"/>
    <cellStyle name="Normal 5 4_CS Indicators" xfId="4803"/>
    <cellStyle name="Normal 5 5" xfId="4804"/>
    <cellStyle name="Normal 5 6" xfId="4805"/>
    <cellStyle name="Normal 5_1st Quarter 2012 Review" xfId="4806"/>
    <cellStyle name="Normal 50" xfId="4807"/>
    <cellStyle name="Normal 50 2" xfId="4808"/>
    <cellStyle name="Normal 50 2 2" xfId="4809"/>
    <cellStyle name="Normal 50 2 2 2" xfId="4810"/>
    <cellStyle name="Normal 50 2 2 2 2" xfId="4811"/>
    <cellStyle name="Normal 50 2 2 2 2 2" xfId="4812"/>
    <cellStyle name="Normal 50 2 2 2 2 3" xfId="4813"/>
    <cellStyle name="Normal 50 2 2 2 2_CS Indicators" xfId="4814"/>
    <cellStyle name="Normal 50 2 2 2 3" xfId="4815"/>
    <cellStyle name="Normal 50 2 2 2 4" xfId="4816"/>
    <cellStyle name="Normal 50 2 2 2_CS Indicators" xfId="4817"/>
    <cellStyle name="Normal 50 2 2 3" xfId="4818"/>
    <cellStyle name="Normal 50 2 2 3 2" xfId="4819"/>
    <cellStyle name="Normal 50 2 2 3 3" xfId="4820"/>
    <cellStyle name="Normal 50 2 2 3_CS Indicators" xfId="4821"/>
    <cellStyle name="Normal 50 2 2 4" xfId="4822"/>
    <cellStyle name="Normal 50 2 2 5" xfId="4823"/>
    <cellStyle name="Normal 50 2 2_CS Indicators" xfId="4824"/>
    <cellStyle name="Normal 50 2 3" xfId="4825"/>
    <cellStyle name="Normal 50 2 3 2" xfId="4826"/>
    <cellStyle name="Normal 50 2 3 2 2" xfId="4827"/>
    <cellStyle name="Normal 50 2 3 2 3" xfId="4828"/>
    <cellStyle name="Normal 50 2 3 2_CS Indicators" xfId="4829"/>
    <cellStyle name="Normal 50 2 3 3" xfId="4830"/>
    <cellStyle name="Normal 50 2 3 4" xfId="4831"/>
    <cellStyle name="Normal 50 2 3_CS Indicators" xfId="4832"/>
    <cellStyle name="Normal 50 2 4" xfId="4833"/>
    <cellStyle name="Normal 50 2 4 2" xfId="4834"/>
    <cellStyle name="Normal 50 2 4 3" xfId="4835"/>
    <cellStyle name="Normal 50 2 4_CS Indicators" xfId="4836"/>
    <cellStyle name="Normal 50 2 5" xfId="4837"/>
    <cellStyle name="Normal 50 2 6" xfId="4838"/>
    <cellStyle name="Normal 50 2_CS Indicators" xfId="4839"/>
    <cellStyle name="Normal 50 3" xfId="4840"/>
    <cellStyle name="Normal 50 3 2" xfId="4841"/>
    <cellStyle name="Normal 50 3 2 2" xfId="4842"/>
    <cellStyle name="Normal 50 3 2 2 2" xfId="4843"/>
    <cellStyle name="Normal 50 3 2 2 3" xfId="4844"/>
    <cellStyle name="Normal 50 3 2 2_CS Indicators" xfId="4845"/>
    <cellStyle name="Normal 50 3 2 3" xfId="4846"/>
    <cellStyle name="Normal 50 3 2 4" xfId="4847"/>
    <cellStyle name="Normal 50 3 2_CS Indicators" xfId="4848"/>
    <cellStyle name="Normal 50 3 3" xfId="4849"/>
    <cellStyle name="Normal 50 3 3 2" xfId="4850"/>
    <cellStyle name="Normal 50 3 3 3" xfId="4851"/>
    <cellStyle name="Normal 50 3 3_CS Indicators" xfId="4852"/>
    <cellStyle name="Normal 50 3 4" xfId="4853"/>
    <cellStyle name="Normal 50 3 5" xfId="4854"/>
    <cellStyle name="Normal 50 3_CS Indicators" xfId="4855"/>
    <cellStyle name="Normal 50 4" xfId="4856"/>
    <cellStyle name="Normal 50 4 2" xfId="4857"/>
    <cellStyle name="Normal 50 4 2 2" xfId="4858"/>
    <cellStyle name="Normal 50 4 2 3" xfId="4859"/>
    <cellStyle name="Normal 50 4 2_CS Indicators" xfId="4860"/>
    <cellStyle name="Normal 50 4 3" xfId="4861"/>
    <cellStyle name="Normal 50 4 4" xfId="4862"/>
    <cellStyle name="Normal 50 4_CS Indicators" xfId="4863"/>
    <cellStyle name="Normal 50 5" xfId="4864"/>
    <cellStyle name="Normal 50 5 2" xfId="4865"/>
    <cellStyle name="Normal 50 5 3" xfId="4866"/>
    <cellStyle name="Normal 50 5_CS Indicators" xfId="4867"/>
    <cellStyle name="Normal 50 6" xfId="4868"/>
    <cellStyle name="Normal 50 7" xfId="4869"/>
    <cellStyle name="Normal 51" xfId="4870"/>
    <cellStyle name="Normal 51 2" xfId="4871"/>
    <cellStyle name="Normal 51 2 2" xfId="4872"/>
    <cellStyle name="Normal 51 2 2 2" xfId="4873"/>
    <cellStyle name="Normal 51 2 2 2 2" xfId="4874"/>
    <cellStyle name="Normal 51 2 2 2 2 2" xfId="4875"/>
    <cellStyle name="Normal 51 2 2 2 2 3" xfId="4876"/>
    <cellStyle name="Normal 51 2 2 2 2_CS Indicators" xfId="4877"/>
    <cellStyle name="Normal 51 2 2 2 3" xfId="4878"/>
    <cellStyle name="Normal 51 2 2 2 4" xfId="4879"/>
    <cellStyle name="Normal 51 2 2 2_CS Indicators" xfId="4880"/>
    <cellStyle name="Normal 51 2 2 3" xfId="4881"/>
    <cellStyle name="Normal 51 2 2 3 2" xfId="4882"/>
    <cellStyle name="Normal 51 2 2 3 3" xfId="4883"/>
    <cellStyle name="Normal 51 2 2 3_CS Indicators" xfId="4884"/>
    <cellStyle name="Normal 51 2 2 4" xfId="4885"/>
    <cellStyle name="Normal 51 2 2 5" xfId="4886"/>
    <cellStyle name="Normal 51 2 2_CS Indicators" xfId="4887"/>
    <cellStyle name="Normal 51 2 3" xfId="4888"/>
    <cellStyle name="Normal 51 2 3 2" xfId="4889"/>
    <cellStyle name="Normal 51 2 3 2 2" xfId="4890"/>
    <cellStyle name="Normal 51 2 3 2 3" xfId="4891"/>
    <cellStyle name="Normal 51 2 3 2_CS Indicators" xfId="4892"/>
    <cellStyle name="Normal 51 2 3 3" xfId="4893"/>
    <cellStyle name="Normal 51 2 3 4" xfId="4894"/>
    <cellStyle name="Normal 51 2 3_CS Indicators" xfId="4895"/>
    <cellStyle name="Normal 51 2 4" xfId="4896"/>
    <cellStyle name="Normal 51 2 4 2" xfId="4897"/>
    <cellStyle name="Normal 51 2 4 3" xfId="4898"/>
    <cellStyle name="Normal 51 2 4_CS Indicators" xfId="4899"/>
    <cellStyle name="Normal 51 2 5" xfId="4900"/>
    <cellStyle name="Normal 51 2 6" xfId="4901"/>
    <cellStyle name="Normal 51 2_CS Indicators" xfId="4902"/>
    <cellStyle name="Normal 51 3" xfId="4903"/>
    <cellStyle name="Normal 51 3 2" xfId="4904"/>
    <cellStyle name="Normal 51 3 2 2" xfId="4905"/>
    <cellStyle name="Normal 51 3 2 2 2" xfId="4906"/>
    <cellStyle name="Normal 51 3 2 2 3" xfId="4907"/>
    <cellStyle name="Normal 51 3 2 2_CS Indicators" xfId="4908"/>
    <cellStyle name="Normal 51 3 2 3" xfId="4909"/>
    <cellStyle name="Normal 51 3 2 4" xfId="4910"/>
    <cellStyle name="Normal 51 3 2_CS Indicators" xfId="4911"/>
    <cellStyle name="Normal 51 3 3" xfId="4912"/>
    <cellStyle name="Normal 51 3 3 2" xfId="4913"/>
    <cellStyle name="Normal 51 3 3 3" xfId="4914"/>
    <cellStyle name="Normal 51 3 3_CS Indicators" xfId="4915"/>
    <cellStyle name="Normal 51 3 4" xfId="4916"/>
    <cellStyle name="Normal 51 3 5" xfId="4917"/>
    <cellStyle name="Normal 51 3_CS Indicators" xfId="4918"/>
    <cellStyle name="Normal 51 4" xfId="4919"/>
    <cellStyle name="Normal 51 4 2" xfId="4920"/>
    <cellStyle name="Normal 51 4 2 2" xfId="4921"/>
    <cellStyle name="Normal 51 4 2 3" xfId="4922"/>
    <cellStyle name="Normal 51 4 2_CS Indicators" xfId="4923"/>
    <cellStyle name="Normal 51 4 3" xfId="4924"/>
    <cellStyle name="Normal 51 4 4" xfId="4925"/>
    <cellStyle name="Normal 51 4_CS Indicators" xfId="4926"/>
    <cellStyle name="Normal 51 5" xfId="4927"/>
    <cellStyle name="Normal 51 5 2" xfId="4928"/>
    <cellStyle name="Normal 51 5 3" xfId="4929"/>
    <cellStyle name="Normal 51 5_CS Indicators" xfId="4930"/>
    <cellStyle name="Normal 51 6" xfId="4931"/>
    <cellStyle name="Normal 51 7" xfId="4932"/>
    <cellStyle name="Normal 52" xfId="4933"/>
    <cellStyle name="Normal 52 2" xfId="4934"/>
    <cellStyle name="Normal 52 2 2" xfId="4935"/>
    <cellStyle name="Normal 52 2 2 2" xfId="4936"/>
    <cellStyle name="Normal 52 2 2 2 2" xfId="4937"/>
    <cellStyle name="Normal 52 2 2 2 2 2" xfId="4938"/>
    <cellStyle name="Normal 52 2 2 2 2 3" xfId="4939"/>
    <cellStyle name="Normal 52 2 2 2 2_CS Indicators" xfId="4940"/>
    <cellStyle name="Normal 52 2 2 2 3" xfId="4941"/>
    <cellStyle name="Normal 52 2 2 2 4" xfId="4942"/>
    <cellStyle name="Normal 52 2 2 2_CS Indicators" xfId="4943"/>
    <cellStyle name="Normal 52 2 2 3" xfId="4944"/>
    <cellStyle name="Normal 52 2 2 3 2" xfId="4945"/>
    <cellStyle name="Normal 52 2 2 3 3" xfId="4946"/>
    <cellStyle name="Normal 52 2 2 3_CS Indicators" xfId="4947"/>
    <cellStyle name="Normal 52 2 2 4" xfId="4948"/>
    <cellStyle name="Normal 52 2 2 5" xfId="4949"/>
    <cellStyle name="Normal 52 2 2_CS Indicators" xfId="4950"/>
    <cellStyle name="Normal 52 2 3" xfId="4951"/>
    <cellStyle name="Normal 52 2 3 2" xfId="4952"/>
    <cellStyle name="Normal 52 2 3 2 2" xfId="4953"/>
    <cellStyle name="Normal 52 2 3 2 3" xfId="4954"/>
    <cellStyle name="Normal 52 2 3 2_CS Indicators" xfId="4955"/>
    <cellStyle name="Normal 52 2 3 3" xfId="4956"/>
    <cellStyle name="Normal 52 2 3 4" xfId="4957"/>
    <cellStyle name="Normal 52 2 3_CS Indicators" xfId="4958"/>
    <cellStyle name="Normal 52 2 4" xfId="4959"/>
    <cellStyle name="Normal 52 2 4 2" xfId="4960"/>
    <cellStyle name="Normal 52 2 4 3" xfId="4961"/>
    <cellStyle name="Normal 52 2 4_CS Indicators" xfId="4962"/>
    <cellStyle name="Normal 52 2 5" xfId="4963"/>
    <cellStyle name="Normal 52 2 6" xfId="4964"/>
    <cellStyle name="Normal 52 2_CS Indicators" xfId="4965"/>
    <cellStyle name="Normal 52 3" xfId="4966"/>
    <cellStyle name="Normal 52 3 2" xfId="4967"/>
    <cellStyle name="Normal 52 3 2 2" xfId="4968"/>
    <cellStyle name="Normal 52 3 2 2 2" xfId="4969"/>
    <cellStyle name="Normal 52 3 2 2 3" xfId="4970"/>
    <cellStyle name="Normal 52 3 2 2_CS Indicators" xfId="4971"/>
    <cellStyle name="Normal 52 3 2 3" xfId="4972"/>
    <cellStyle name="Normal 52 3 2 4" xfId="4973"/>
    <cellStyle name="Normal 52 3 2_CS Indicators" xfId="4974"/>
    <cellStyle name="Normal 52 3 3" xfId="4975"/>
    <cellStyle name="Normal 52 3 3 2" xfId="4976"/>
    <cellStyle name="Normal 52 3 3 3" xfId="4977"/>
    <cellStyle name="Normal 52 3 3_CS Indicators" xfId="4978"/>
    <cellStyle name="Normal 52 3 4" xfId="4979"/>
    <cellStyle name="Normal 52 3 5" xfId="4980"/>
    <cellStyle name="Normal 52 3_CS Indicators" xfId="4981"/>
    <cellStyle name="Normal 52 4" xfId="4982"/>
    <cellStyle name="Normal 52 4 2" xfId="4983"/>
    <cellStyle name="Normal 52 4 2 2" xfId="4984"/>
    <cellStyle name="Normal 52 4 2 3" xfId="4985"/>
    <cellStyle name="Normal 52 4 2_CS Indicators" xfId="4986"/>
    <cellStyle name="Normal 52 4 3" xfId="4987"/>
    <cellStyle name="Normal 52 4 4" xfId="4988"/>
    <cellStyle name="Normal 52 4_CS Indicators" xfId="4989"/>
    <cellStyle name="Normal 52 5" xfId="4990"/>
    <cellStyle name="Normal 52 5 2" xfId="4991"/>
    <cellStyle name="Normal 52 5 3" xfId="4992"/>
    <cellStyle name="Normal 52 5_CS Indicators" xfId="4993"/>
    <cellStyle name="Normal 52 6" xfId="4994"/>
    <cellStyle name="Normal 52 7" xfId="4995"/>
    <cellStyle name="Normal 53" xfId="4996"/>
    <cellStyle name="Normal 53 2" xfId="4997"/>
    <cellStyle name="Normal 53 2 2" xfId="4998"/>
    <cellStyle name="Normal 53 2 2 2" xfId="4999"/>
    <cellStyle name="Normal 53 2 2 2 2" xfId="5000"/>
    <cellStyle name="Normal 53 2 2 2 2 2" xfId="5001"/>
    <cellStyle name="Normal 53 2 2 2 2 3" xfId="5002"/>
    <cellStyle name="Normal 53 2 2 2 2_CS Indicators" xfId="5003"/>
    <cellStyle name="Normal 53 2 2 2 3" xfId="5004"/>
    <cellStyle name="Normal 53 2 2 2 4" xfId="5005"/>
    <cellStyle name="Normal 53 2 2 2_CS Indicators" xfId="5006"/>
    <cellStyle name="Normal 53 2 2 3" xfId="5007"/>
    <cellStyle name="Normal 53 2 2 3 2" xfId="5008"/>
    <cellStyle name="Normal 53 2 2 3 3" xfId="5009"/>
    <cellStyle name="Normal 53 2 2 3_CS Indicators" xfId="5010"/>
    <cellStyle name="Normal 53 2 2 4" xfId="5011"/>
    <cellStyle name="Normal 53 2 2 5" xfId="5012"/>
    <cellStyle name="Normal 53 2 2_CS Indicators" xfId="5013"/>
    <cellStyle name="Normal 53 2 3" xfId="5014"/>
    <cellStyle name="Normal 53 2 3 2" xfId="5015"/>
    <cellStyle name="Normal 53 2 3 2 2" xfId="5016"/>
    <cellStyle name="Normal 53 2 3 2 3" xfId="5017"/>
    <cellStyle name="Normal 53 2 3 2_CS Indicators" xfId="5018"/>
    <cellStyle name="Normal 53 2 3 3" xfId="5019"/>
    <cellStyle name="Normal 53 2 3 4" xfId="5020"/>
    <cellStyle name="Normal 53 2 3_CS Indicators" xfId="5021"/>
    <cellStyle name="Normal 53 2 4" xfId="5022"/>
    <cellStyle name="Normal 53 2 4 2" xfId="5023"/>
    <cellStyle name="Normal 53 2 4 3" xfId="5024"/>
    <cellStyle name="Normal 53 2 4_CS Indicators" xfId="5025"/>
    <cellStyle name="Normal 53 2 5" xfId="5026"/>
    <cellStyle name="Normal 53 2 6" xfId="5027"/>
    <cellStyle name="Normal 53 2_CS Indicators" xfId="5028"/>
    <cellStyle name="Normal 53 3" xfId="5029"/>
    <cellStyle name="Normal 53 3 2" xfId="5030"/>
    <cellStyle name="Normal 53 3 2 2" xfId="5031"/>
    <cellStyle name="Normal 53 3 2 2 2" xfId="5032"/>
    <cellStyle name="Normal 53 3 2 2 3" xfId="5033"/>
    <cellStyle name="Normal 53 3 2 2_CS Indicators" xfId="5034"/>
    <cellStyle name="Normal 53 3 2 3" xfId="5035"/>
    <cellStyle name="Normal 53 3 2 4" xfId="5036"/>
    <cellStyle name="Normal 53 3 2_CS Indicators" xfId="5037"/>
    <cellStyle name="Normal 53 3 3" xfId="5038"/>
    <cellStyle name="Normal 53 3 3 2" xfId="5039"/>
    <cellStyle name="Normal 53 3 3 3" xfId="5040"/>
    <cellStyle name="Normal 53 3 3_CS Indicators" xfId="5041"/>
    <cellStyle name="Normal 53 3 4" xfId="5042"/>
    <cellStyle name="Normal 53 3 5" xfId="5043"/>
    <cellStyle name="Normal 53 3_CS Indicators" xfId="5044"/>
    <cellStyle name="Normal 53 4" xfId="5045"/>
    <cellStyle name="Normal 53 4 2" xfId="5046"/>
    <cellStyle name="Normal 53 4 2 2" xfId="5047"/>
    <cellStyle name="Normal 53 4 2 3" xfId="5048"/>
    <cellStyle name="Normal 53 4 2_CS Indicators" xfId="5049"/>
    <cellStyle name="Normal 53 4 3" xfId="5050"/>
    <cellStyle name="Normal 53 4 4" xfId="5051"/>
    <cellStyle name="Normal 53 4_CS Indicators" xfId="5052"/>
    <cellStyle name="Normal 53 5" xfId="5053"/>
    <cellStyle name="Normal 53 5 2" xfId="5054"/>
    <cellStyle name="Normal 53 5 3" xfId="5055"/>
    <cellStyle name="Normal 53 5_CS Indicators" xfId="5056"/>
    <cellStyle name="Normal 53 6" xfId="5057"/>
    <cellStyle name="Normal 53 7" xfId="5058"/>
    <cellStyle name="Normal 54" xfId="5059"/>
    <cellStyle name="Normal 54 2" xfId="5060"/>
    <cellStyle name="Normal 54 2 2" xfId="5061"/>
    <cellStyle name="Normal 54 2 2 2" xfId="5062"/>
    <cellStyle name="Normal 54 2 2 2 2" xfId="5063"/>
    <cellStyle name="Normal 54 2 2 2 2 2" xfId="5064"/>
    <cellStyle name="Normal 54 2 2 2 2 3" xfId="5065"/>
    <cellStyle name="Normal 54 2 2 2 2_CS Indicators" xfId="5066"/>
    <cellStyle name="Normal 54 2 2 2 3" xfId="5067"/>
    <cellStyle name="Normal 54 2 2 2 4" xfId="5068"/>
    <cellStyle name="Normal 54 2 2 2_CS Indicators" xfId="5069"/>
    <cellStyle name="Normal 54 2 2 3" xfId="5070"/>
    <cellStyle name="Normal 54 2 2 3 2" xfId="5071"/>
    <cellStyle name="Normal 54 2 2 3 3" xfId="5072"/>
    <cellStyle name="Normal 54 2 2 3_CS Indicators" xfId="5073"/>
    <cellStyle name="Normal 54 2 2 4" xfId="5074"/>
    <cellStyle name="Normal 54 2 2 5" xfId="5075"/>
    <cellStyle name="Normal 54 2 2_CS Indicators" xfId="5076"/>
    <cellStyle name="Normal 54 2 3" xfId="5077"/>
    <cellStyle name="Normal 54 2 3 2" xfId="5078"/>
    <cellStyle name="Normal 54 2 3 2 2" xfId="5079"/>
    <cellStyle name="Normal 54 2 3 2 3" xfId="5080"/>
    <cellStyle name="Normal 54 2 3 2_CS Indicators" xfId="5081"/>
    <cellStyle name="Normal 54 2 3 3" xfId="5082"/>
    <cellStyle name="Normal 54 2 3 4" xfId="5083"/>
    <cellStyle name="Normal 54 2 3_CS Indicators" xfId="5084"/>
    <cellStyle name="Normal 54 2 4" xfId="5085"/>
    <cellStyle name="Normal 54 2 4 2" xfId="5086"/>
    <cellStyle name="Normal 54 2 4 3" xfId="5087"/>
    <cellStyle name="Normal 54 2 4_CS Indicators" xfId="5088"/>
    <cellStyle name="Normal 54 2 5" xfId="5089"/>
    <cellStyle name="Normal 54 2 6" xfId="5090"/>
    <cellStyle name="Normal 54 2_CS Indicators" xfId="5091"/>
    <cellStyle name="Normal 54 3" xfId="5092"/>
    <cellStyle name="Normal 54 3 2" xfId="5093"/>
    <cellStyle name="Normal 54 3 2 2" xfId="5094"/>
    <cellStyle name="Normal 54 3 2 2 2" xfId="5095"/>
    <cellStyle name="Normal 54 3 2 2 3" xfId="5096"/>
    <cellStyle name="Normal 54 3 2 2_CS Indicators" xfId="5097"/>
    <cellStyle name="Normal 54 3 2 3" xfId="5098"/>
    <cellStyle name="Normal 54 3 2 4" xfId="5099"/>
    <cellStyle name="Normal 54 3 2_CS Indicators" xfId="5100"/>
    <cellStyle name="Normal 54 3 3" xfId="5101"/>
    <cellStyle name="Normal 54 3 3 2" xfId="5102"/>
    <cellStyle name="Normal 54 3 3 3" xfId="5103"/>
    <cellStyle name="Normal 54 3 3_CS Indicators" xfId="5104"/>
    <cellStyle name="Normal 54 3 4" xfId="5105"/>
    <cellStyle name="Normal 54 3 5" xfId="5106"/>
    <cellStyle name="Normal 54 3_CS Indicators" xfId="5107"/>
    <cellStyle name="Normal 54 4" xfId="5108"/>
    <cellStyle name="Normal 54 4 2" xfId="5109"/>
    <cellStyle name="Normal 54 4 2 2" xfId="5110"/>
    <cellStyle name="Normal 54 4 2 3" xfId="5111"/>
    <cellStyle name="Normal 54 4 2_CS Indicators" xfId="5112"/>
    <cellStyle name="Normal 54 4 3" xfId="5113"/>
    <cellStyle name="Normal 54 4 4" xfId="5114"/>
    <cellStyle name="Normal 54 4_CS Indicators" xfId="5115"/>
    <cellStyle name="Normal 54 5" xfId="5116"/>
    <cellStyle name="Normal 54 5 2" xfId="5117"/>
    <cellStyle name="Normal 54 5 3" xfId="5118"/>
    <cellStyle name="Normal 54 5_CS Indicators" xfId="5119"/>
    <cellStyle name="Normal 54 6" xfId="5120"/>
    <cellStyle name="Normal 54 7" xfId="5121"/>
    <cellStyle name="Normal 55" xfId="5122"/>
    <cellStyle name="Normal 55 2" xfId="5123"/>
    <cellStyle name="Normal 55 2 2" xfId="5124"/>
    <cellStyle name="Normal 55 2 2 2" xfId="5125"/>
    <cellStyle name="Normal 55 2 2 2 2" xfId="5126"/>
    <cellStyle name="Normal 55 2 2 2 2 2" xfId="5127"/>
    <cellStyle name="Normal 55 2 2 2 2 3" xfId="5128"/>
    <cellStyle name="Normal 55 2 2 2 2_CS Indicators" xfId="5129"/>
    <cellStyle name="Normal 55 2 2 2 3" xfId="5130"/>
    <cellStyle name="Normal 55 2 2 2 4" xfId="5131"/>
    <cellStyle name="Normal 55 2 2 2_CS Indicators" xfId="5132"/>
    <cellStyle name="Normal 55 2 2 3" xfId="5133"/>
    <cellStyle name="Normal 55 2 2 3 2" xfId="5134"/>
    <cellStyle name="Normal 55 2 2 3 3" xfId="5135"/>
    <cellStyle name="Normal 55 2 2 3_CS Indicators" xfId="5136"/>
    <cellStyle name="Normal 55 2 2 4" xfId="5137"/>
    <cellStyle name="Normal 55 2 2 5" xfId="5138"/>
    <cellStyle name="Normal 55 2 2_CS Indicators" xfId="5139"/>
    <cellStyle name="Normal 55 2 3" xfId="5140"/>
    <cellStyle name="Normal 55 2 3 2" xfId="5141"/>
    <cellStyle name="Normal 55 2 3 2 2" xfId="5142"/>
    <cellStyle name="Normal 55 2 3 2 3" xfId="5143"/>
    <cellStyle name="Normal 55 2 3 2_CS Indicators" xfId="5144"/>
    <cellStyle name="Normal 55 2 3 3" xfId="5145"/>
    <cellStyle name="Normal 55 2 3 4" xfId="5146"/>
    <cellStyle name="Normal 55 2 3_CS Indicators" xfId="5147"/>
    <cellStyle name="Normal 55 2 4" xfId="5148"/>
    <cellStyle name="Normal 55 2 4 2" xfId="5149"/>
    <cellStyle name="Normal 55 2 4 3" xfId="5150"/>
    <cellStyle name="Normal 55 2 4_CS Indicators" xfId="5151"/>
    <cellStyle name="Normal 55 2 5" xfId="5152"/>
    <cellStyle name="Normal 55 2 6" xfId="5153"/>
    <cellStyle name="Normal 55 2_CS Indicators" xfId="5154"/>
    <cellStyle name="Normal 55 3" xfId="5155"/>
    <cellStyle name="Normal 55 3 2" xfId="5156"/>
    <cellStyle name="Normal 55 3 2 2" xfId="5157"/>
    <cellStyle name="Normal 55 3 2 2 2" xfId="5158"/>
    <cellStyle name="Normal 55 3 2 2 3" xfId="5159"/>
    <cellStyle name="Normal 55 3 2 2_CS Indicators" xfId="5160"/>
    <cellStyle name="Normal 55 3 2 3" xfId="5161"/>
    <cellStyle name="Normal 55 3 2 4" xfId="5162"/>
    <cellStyle name="Normal 55 3 2_CS Indicators" xfId="5163"/>
    <cellStyle name="Normal 55 3 3" xfId="5164"/>
    <cellStyle name="Normal 55 3 3 2" xfId="5165"/>
    <cellStyle name="Normal 55 3 3 3" xfId="5166"/>
    <cellStyle name="Normal 55 3 3_CS Indicators" xfId="5167"/>
    <cellStyle name="Normal 55 3 4" xfId="5168"/>
    <cellStyle name="Normal 55 3 5" xfId="5169"/>
    <cellStyle name="Normal 55 3_CS Indicators" xfId="5170"/>
    <cellStyle name="Normal 55 4" xfId="5171"/>
    <cellStyle name="Normal 55 4 2" xfId="5172"/>
    <cellStyle name="Normal 55 4 2 2" xfId="5173"/>
    <cellStyle name="Normal 55 4 2 3" xfId="5174"/>
    <cellStyle name="Normal 55 4 2_CS Indicators" xfId="5175"/>
    <cellStyle name="Normal 55 4 3" xfId="5176"/>
    <cellStyle name="Normal 55 4 4" xfId="5177"/>
    <cellStyle name="Normal 55 4_CS Indicators" xfId="5178"/>
    <cellStyle name="Normal 55 5" xfId="5179"/>
    <cellStyle name="Normal 55 5 2" xfId="5180"/>
    <cellStyle name="Normal 55 5 3" xfId="5181"/>
    <cellStyle name="Normal 55 5_CS Indicators" xfId="5182"/>
    <cellStyle name="Normal 55 6" xfId="5183"/>
    <cellStyle name="Normal 55 7" xfId="5184"/>
    <cellStyle name="Normal 56" xfId="5185"/>
    <cellStyle name="Normal 56 2" xfId="5186"/>
    <cellStyle name="Normal 56 2 2" xfId="5187"/>
    <cellStyle name="Normal 56 2 2 2" xfId="5188"/>
    <cellStyle name="Normal 56 2 2 2 2" xfId="5189"/>
    <cellStyle name="Normal 56 2 2 2 2 2" xfId="5190"/>
    <cellStyle name="Normal 56 2 2 2 2 3" xfId="5191"/>
    <cellStyle name="Normal 56 2 2 2 2_CS Indicators" xfId="5192"/>
    <cellStyle name="Normal 56 2 2 2 3" xfId="5193"/>
    <cellStyle name="Normal 56 2 2 2 4" xfId="5194"/>
    <cellStyle name="Normal 56 2 2 2_CS Indicators" xfId="5195"/>
    <cellStyle name="Normal 56 2 2 3" xfId="5196"/>
    <cellStyle name="Normal 56 2 2 3 2" xfId="5197"/>
    <cellStyle name="Normal 56 2 2 3 3" xfId="5198"/>
    <cellStyle name="Normal 56 2 2 3_CS Indicators" xfId="5199"/>
    <cellStyle name="Normal 56 2 2 4" xfId="5200"/>
    <cellStyle name="Normal 56 2 2 5" xfId="5201"/>
    <cellStyle name="Normal 56 2 2_CS Indicators" xfId="5202"/>
    <cellStyle name="Normal 56 2 3" xfId="5203"/>
    <cellStyle name="Normal 56 2 3 2" xfId="5204"/>
    <cellStyle name="Normal 56 2 3 2 2" xfId="5205"/>
    <cellStyle name="Normal 56 2 3 2 3" xfId="5206"/>
    <cellStyle name="Normal 56 2 3 2_CS Indicators" xfId="5207"/>
    <cellStyle name="Normal 56 2 3 3" xfId="5208"/>
    <cellStyle name="Normal 56 2 3 4" xfId="5209"/>
    <cellStyle name="Normal 56 2 3_CS Indicators" xfId="5210"/>
    <cellStyle name="Normal 56 2 4" xfId="5211"/>
    <cellStyle name="Normal 56 2 4 2" xfId="5212"/>
    <cellStyle name="Normal 56 2 4 3" xfId="5213"/>
    <cellStyle name="Normal 56 2 4_CS Indicators" xfId="5214"/>
    <cellStyle name="Normal 56 2 5" xfId="5215"/>
    <cellStyle name="Normal 56 2 6" xfId="5216"/>
    <cellStyle name="Normal 56 2_CS Indicators" xfId="5217"/>
    <cellStyle name="Normal 56 3" xfId="5218"/>
    <cellStyle name="Normal 56 3 2" xfId="5219"/>
    <cellStyle name="Normal 56 3 2 2" xfId="5220"/>
    <cellStyle name="Normal 56 3 2 2 2" xfId="5221"/>
    <cellStyle name="Normal 56 3 2 2 3" xfId="5222"/>
    <cellStyle name="Normal 56 3 2 2_CS Indicators" xfId="5223"/>
    <cellStyle name="Normal 56 3 2 3" xfId="5224"/>
    <cellStyle name="Normal 56 3 2 4" xfId="5225"/>
    <cellStyle name="Normal 56 3 2_CS Indicators" xfId="5226"/>
    <cellStyle name="Normal 56 3 3" xfId="5227"/>
    <cellStyle name="Normal 56 3 3 2" xfId="5228"/>
    <cellStyle name="Normal 56 3 3 3" xfId="5229"/>
    <cellStyle name="Normal 56 3 3_CS Indicators" xfId="5230"/>
    <cellStyle name="Normal 56 3 4" xfId="5231"/>
    <cellStyle name="Normal 56 3 5" xfId="5232"/>
    <cellStyle name="Normal 56 3_CS Indicators" xfId="5233"/>
    <cellStyle name="Normal 56 4" xfId="5234"/>
    <cellStyle name="Normal 56 4 2" xfId="5235"/>
    <cellStyle name="Normal 56 4 2 2" xfId="5236"/>
    <cellStyle name="Normal 56 4 2 3" xfId="5237"/>
    <cellStyle name="Normal 56 4 2_CS Indicators" xfId="5238"/>
    <cellStyle name="Normal 56 4 3" xfId="5239"/>
    <cellStyle name="Normal 56 4 4" xfId="5240"/>
    <cellStyle name="Normal 56 4_CS Indicators" xfId="5241"/>
    <cellStyle name="Normal 56 5" xfId="5242"/>
    <cellStyle name="Normal 56 5 2" xfId="5243"/>
    <cellStyle name="Normal 56 5 3" xfId="5244"/>
    <cellStyle name="Normal 56 5_CS Indicators" xfId="5245"/>
    <cellStyle name="Normal 56 6" xfId="5246"/>
    <cellStyle name="Normal 56 7" xfId="5247"/>
    <cellStyle name="Normal 57" xfId="5248"/>
    <cellStyle name="Normal 57 2" xfId="5249"/>
    <cellStyle name="Normal 57 2 2" xfId="5250"/>
    <cellStyle name="Normal 57 2 2 2" xfId="5251"/>
    <cellStyle name="Normal 57 2 2 2 2" xfId="5252"/>
    <cellStyle name="Normal 57 2 2 2 2 2" xfId="5253"/>
    <cellStyle name="Normal 57 2 2 2 2 3" xfId="5254"/>
    <cellStyle name="Normal 57 2 2 2 2_CS Indicators" xfId="5255"/>
    <cellStyle name="Normal 57 2 2 2 3" xfId="5256"/>
    <cellStyle name="Normal 57 2 2 2 4" xfId="5257"/>
    <cellStyle name="Normal 57 2 2 2_CS Indicators" xfId="5258"/>
    <cellStyle name="Normal 57 2 2 3" xfId="5259"/>
    <cellStyle name="Normal 57 2 2 3 2" xfId="5260"/>
    <cellStyle name="Normal 57 2 2 3 3" xfId="5261"/>
    <cellStyle name="Normal 57 2 2 3_CS Indicators" xfId="5262"/>
    <cellStyle name="Normal 57 2 2 4" xfId="5263"/>
    <cellStyle name="Normal 57 2 2 5" xfId="5264"/>
    <cellStyle name="Normal 57 2 2_CS Indicators" xfId="5265"/>
    <cellStyle name="Normal 57 2 3" xfId="5266"/>
    <cellStyle name="Normal 57 2 3 2" xfId="5267"/>
    <cellStyle name="Normal 57 2 3 2 2" xfId="5268"/>
    <cellStyle name="Normal 57 2 3 2 3" xfId="5269"/>
    <cellStyle name="Normal 57 2 3 2_CS Indicators" xfId="5270"/>
    <cellStyle name="Normal 57 2 3 3" xfId="5271"/>
    <cellStyle name="Normal 57 2 3 4" xfId="5272"/>
    <cellStyle name="Normal 57 2 3_CS Indicators" xfId="5273"/>
    <cellStyle name="Normal 57 2 4" xfId="5274"/>
    <cellStyle name="Normal 57 2 4 2" xfId="5275"/>
    <cellStyle name="Normal 57 2 4 3" xfId="5276"/>
    <cellStyle name="Normal 57 2 4_CS Indicators" xfId="5277"/>
    <cellStyle name="Normal 57 2 5" xfId="5278"/>
    <cellStyle name="Normal 57 2 6" xfId="5279"/>
    <cellStyle name="Normal 57 2_CS Indicators" xfId="5280"/>
    <cellStyle name="Normal 57 3" xfId="5281"/>
    <cellStyle name="Normal 57 3 2" xfId="5282"/>
    <cellStyle name="Normal 57 3 2 2" xfId="5283"/>
    <cellStyle name="Normal 57 3 2 2 2" xfId="5284"/>
    <cellStyle name="Normal 57 3 2 2 3" xfId="5285"/>
    <cellStyle name="Normal 57 3 2 2_CS Indicators" xfId="5286"/>
    <cellStyle name="Normal 57 3 2 3" xfId="5287"/>
    <cellStyle name="Normal 57 3 2 4" xfId="5288"/>
    <cellStyle name="Normal 57 3 2_CS Indicators" xfId="5289"/>
    <cellStyle name="Normal 57 3 3" xfId="5290"/>
    <cellStyle name="Normal 57 3 3 2" xfId="5291"/>
    <cellStyle name="Normal 57 3 3 3" xfId="5292"/>
    <cellStyle name="Normal 57 3 3_CS Indicators" xfId="5293"/>
    <cellStyle name="Normal 57 3 4" xfId="5294"/>
    <cellStyle name="Normal 57 3 5" xfId="5295"/>
    <cellStyle name="Normal 57 3_CS Indicators" xfId="5296"/>
    <cellStyle name="Normal 57 4" xfId="5297"/>
    <cellStyle name="Normal 57 4 2" xfId="5298"/>
    <cellStyle name="Normal 57 4 2 2" xfId="5299"/>
    <cellStyle name="Normal 57 4 2 3" xfId="5300"/>
    <cellStyle name="Normal 57 4 2_CS Indicators" xfId="5301"/>
    <cellStyle name="Normal 57 4 3" xfId="5302"/>
    <cellStyle name="Normal 57 4 4" xfId="5303"/>
    <cellStyle name="Normal 57 4_CS Indicators" xfId="5304"/>
    <cellStyle name="Normal 57 5" xfId="5305"/>
    <cellStyle name="Normal 57 5 2" xfId="5306"/>
    <cellStyle name="Normal 57 5 3" xfId="5307"/>
    <cellStyle name="Normal 57 5_CS Indicators" xfId="5308"/>
    <cellStyle name="Normal 57 6" xfId="5309"/>
    <cellStyle name="Normal 57 7" xfId="5310"/>
    <cellStyle name="Normal 57 8" xfId="5311"/>
    <cellStyle name="Normal 57 9" xfId="5312"/>
    <cellStyle name="Normal 57_CS Indicators" xfId="5313"/>
    <cellStyle name="Normal 58" xfId="5314"/>
    <cellStyle name="Normal 58 2" xfId="5315"/>
    <cellStyle name="Normal 58 2 2" xfId="5316"/>
    <cellStyle name="Normal 58 2 2 2" xfId="5317"/>
    <cellStyle name="Normal 58 2 2 2 2" xfId="5318"/>
    <cellStyle name="Normal 58 2 2 2 2 2" xfId="5319"/>
    <cellStyle name="Normal 58 2 2 2 2 3" xfId="5320"/>
    <cellStyle name="Normal 58 2 2 2 2_CS Indicators" xfId="5321"/>
    <cellStyle name="Normal 58 2 2 2 3" xfId="5322"/>
    <cellStyle name="Normal 58 2 2 2 4" xfId="5323"/>
    <cellStyle name="Normal 58 2 2 2_CS Indicators" xfId="5324"/>
    <cellStyle name="Normal 58 2 2 3" xfId="5325"/>
    <cellStyle name="Normal 58 2 2 3 2" xfId="5326"/>
    <cellStyle name="Normal 58 2 2 3 3" xfId="5327"/>
    <cellStyle name="Normal 58 2 2 3_CS Indicators" xfId="5328"/>
    <cellStyle name="Normal 58 2 2 4" xfId="5329"/>
    <cellStyle name="Normal 58 2 2 5" xfId="5330"/>
    <cellStyle name="Normal 58 2 2_CS Indicators" xfId="5331"/>
    <cellStyle name="Normal 58 2 3" xfId="5332"/>
    <cellStyle name="Normal 58 2 3 2" xfId="5333"/>
    <cellStyle name="Normal 58 2 3 2 2" xfId="5334"/>
    <cellStyle name="Normal 58 2 3 2 3" xfId="5335"/>
    <cellStyle name="Normal 58 2 3 2_CS Indicators" xfId="5336"/>
    <cellStyle name="Normal 58 2 3 3" xfId="5337"/>
    <cellStyle name="Normal 58 2 3 4" xfId="5338"/>
    <cellStyle name="Normal 58 2 3_CS Indicators" xfId="5339"/>
    <cellStyle name="Normal 58 2 4" xfId="5340"/>
    <cellStyle name="Normal 58 2 4 2" xfId="5341"/>
    <cellStyle name="Normal 58 2 4 3" xfId="5342"/>
    <cellStyle name="Normal 58 2 4_CS Indicators" xfId="5343"/>
    <cellStyle name="Normal 58 2 5" xfId="5344"/>
    <cellStyle name="Normal 58 2 6" xfId="5345"/>
    <cellStyle name="Normal 58 2_CS Indicators" xfId="5346"/>
    <cellStyle name="Normal 58 3" xfId="5347"/>
    <cellStyle name="Normal 58 3 2" xfId="5348"/>
    <cellStyle name="Normal 58 3 2 2" xfId="5349"/>
    <cellStyle name="Normal 58 3 2 2 2" xfId="5350"/>
    <cellStyle name="Normal 58 3 2 2 3" xfId="5351"/>
    <cellStyle name="Normal 58 3 2 2_CS Indicators" xfId="5352"/>
    <cellStyle name="Normal 58 3 2 3" xfId="5353"/>
    <cellStyle name="Normal 58 3 2 4" xfId="5354"/>
    <cellStyle name="Normal 58 3 2_CS Indicators" xfId="5355"/>
    <cellStyle name="Normal 58 3 3" xfId="5356"/>
    <cellStyle name="Normal 58 3 3 2" xfId="5357"/>
    <cellStyle name="Normal 58 3 3 3" xfId="5358"/>
    <cellStyle name="Normal 58 3 3_CS Indicators" xfId="5359"/>
    <cellStyle name="Normal 58 3 4" xfId="5360"/>
    <cellStyle name="Normal 58 3 5" xfId="5361"/>
    <cellStyle name="Normal 58 3_CS Indicators" xfId="5362"/>
    <cellStyle name="Normal 58 4" xfId="5363"/>
    <cellStyle name="Normal 58 4 2" xfId="5364"/>
    <cellStyle name="Normal 58 4 2 2" xfId="5365"/>
    <cellStyle name="Normal 58 4 2 3" xfId="5366"/>
    <cellStyle name="Normal 58 4 2_CS Indicators" xfId="5367"/>
    <cellStyle name="Normal 58 4 3" xfId="5368"/>
    <cellStyle name="Normal 58 4 4" xfId="5369"/>
    <cellStyle name="Normal 58 4_CS Indicators" xfId="5370"/>
    <cellStyle name="Normal 58 5" xfId="5371"/>
    <cellStyle name="Normal 58 5 2" xfId="5372"/>
    <cellStyle name="Normal 58 5 3" xfId="5373"/>
    <cellStyle name="Normal 58 5_CS Indicators" xfId="5374"/>
    <cellStyle name="Normal 58 6" xfId="5375"/>
    <cellStyle name="Normal 58 7" xfId="5376"/>
    <cellStyle name="Normal 58_CS Indicators" xfId="5377"/>
    <cellStyle name="Normal 59" xfId="5378"/>
    <cellStyle name="Normal 59 2" xfId="5379"/>
    <cellStyle name="Normal 59 2 2" xfId="5380"/>
    <cellStyle name="Normal 59 2 2 2" xfId="5381"/>
    <cellStyle name="Normal 59 2 2 2 2" xfId="5382"/>
    <cellStyle name="Normal 59 2 2 2 3" xfId="5383"/>
    <cellStyle name="Normal 59 2 2 2_CS Indicators" xfId="5384"/>
    <cellStyle name="Normal 59 2 2 3" xfId="5385"/>
    <cellStyle name="Normal 59 2 2 4" xfId="5386"/>
    <cellStyle name="Normal 59 2 2_CS Indicators" xfId="5387"/>
    <cellStyle name="Normal 59 2 3" xfId="5388"/>
    <cellStyle name="Normal 59 2 3 2" xfId="5389"/>
    <cellStyle name="Normal 59 2 3 3" xfId="5390"/>
    <cellStyle name="Normal 59 2 3_CS Indicators" xfId="5391"/>
    <cellStyle name="Normal 59 2 4" xfId="5392"/>
    <cellStyle name="Normal 59 2 5" xfId="5393"/>
    <cellStyle name="Normal 59 2_CS Indicators" xfId="5394"/>
    <cellStyle name="Normal 59 3" xfId="5395"/>
    <cellStyle name="Normal 59 3 2" xfId="5396"/>
    <cellStyle name="Normal 59 3 2 2" xfId="5397"/>
    <cellStyle name="Normal 59 3 2 3" xfId="5398"/>
    <cellStyle name="Normal 59 3 2_CS Indicators" xfId="5399"/>
    <cellStyle name="Normal 59 3 3" xfId="5400"/>
    <cellStyle name="Normal 59 3 4" xfId="5401"/>
    <cellStyle name="Normal 59 3_CS Indicators" xfId="5402"/>
    <cellStyle name="Normal 59 4" xfId="5403"/>
    <cellStyle name="Normal 59 4 2" xfId="5404"/>
    <cellStyle name="Normal 59 4 3" xfId="5405"/>
    <cellStyle name="Normal 59 4_CS Indicators" xfId="5406"/>
    <cellStyle name="Normal 59 5" xfId="5407"/>
    <cellStyle name="Normal 59 6" xfId="5408"/>
    <cellStyle name="Normal 59_CS Indicators" xfId="5409"/>
    <cellStyle name="Normal 6" xfId="72"/>
    <cellStyle name="Normal 6 10" xfId="5410"/>
    <cellStyle name="Normal 6 10 2" xfId="5411"/>
    <cellStyle name="Normal 6 10 2 2" xfId="5412"/>
    <cellStyle name="Normal 6 10 2 2 2" xfId="5413"/>
    <cellStyle name="Normal 6 10 2 2 3" xfId="5414"/>
    <cellStyle name="Normal 6 10 2 2_CS Indicators" xfId="5415"/>
    <cellStyle name="Normal 6 10 2 3" xfId="5416"/>
    <cellStyle name="Normal 6 10 2 4" xfId="5417"/>
    <cellStyle name="Normal 6 10 2_CS Indicators" xfId="5418"/>
    <cellStyle name="Normal 6 10 3" xfId="5419"/>
    <cellStyle name="Normal 6 10 3 2" xfId="5420"/>
    <cellStyle name="Normal 6 10 3 3" xfId="5421"/>
    <cellStyle name="Normal 6 10 3_CS Indicators" xfId="5422"/>
    <cellStyle name="Normal 6 10 4" xfId="5423"/>
    <cellStyle name="Normal 6 10 5" xfId="5424"/>
    <cellStyle name="Normal 6 10_CS Indicators" xfId="5425"/>
    <cellStyle name="Normal 6 11" xfId="5426"/>
    <cellStyle name="Normal 6 11 2" xfId="5427"/>
    <cellStyle name="Normal 6 11 2 2" xfId="5428"/>
    <cellStyle name="Normal 6 11 2 3" xfId="5429"/>
    <cellStyle name="Normal 6 11 2_CS Indicators" xfId="5430"/>
    <cellStyle name="Normal 6 11 3" xfId="5431"/>
    <cellStyle name="Normal 6 11 4" xfId="5432"/>
    <cellStyle name="Normal 6 11_CS Indicators" xfId="5433"/>
    <cellStyle name="Normal 6 12" xfId="5434"/>
    <cellStyle name="Normal 6 12 2" xfId="5435"/>
    <cellStyle name="Normal 6 12 3" xfId="5436"/>
    <cellStyle name="Normal 6 12_CS Indicators" xfId="5437"/>
    <cellStyle name="Normal 6 13" xfId="5438"/>
    <cellStyle name="Normal 6 14" xfId="5439"/>
    <cellStyle name="Normal 6 15" xfId="5440"/>
    <cellStyle name="Normal 6 16" xfId="5441"/>
    <cellStyle name="Normal 6 2" xfId="239"/>
    <cellStyle name="Normal 6 2 10" xfId="5442"/>
    <cellStyle name="Normal 6 2 10 2" xfId="5443"/>
    <cellStyle name="Normal 6 2 10 3" xfId="5444"/>
    <cellStyle name="Normal 6 2 10_CS Indicators" xfId="5445"/>
    <cellStyle name="Normal 6 2 11" xfId="5446"/>
    <cellStyle name="Normal 6 2 12" xfId="5447"/>
    <cellStyle name="Normal 6 2 2" xfId="5448"/>
    <cellStyle name="Normal 6 2 2 10" xfId="5449"/>
    <cellStyle name="Normal 6 2 2 2" xfId="5450"/>
    <cellStyle name="Normal 6 2 2 2 2" xfId="5451"/>
    <cellStyle name="Normal 6 2 2 2 2 2" xfId="5452"/>
    <cellStyle name="Normal 6 2 2 2 2 2 2" xfId="5453"/>
    <cellStyle name="Normal 6 2 2 2 2 2 2 2" xfId="5454"/>
    <cellStyle name="Normal 6 2 2 2 2 2 2 2 2" xfId="5455"/>
    <cellStyle name="Normal 6 2 2 2 2 2 2 2 3" xfId="5456"/>
    <cellStyle name="Normal 6 2 2 2 2 2 2 2_CS Indicators" xfId="5457"/>
    <cellStyle name="Normal 6 2 2 2 2 2 2 3" xfId="5458"/>
    <cellStyle name="Normal 6 2 2 2 2 2 2 4" xfId="5459"/>
    <cellStyle name="Normal 6 2 2 2 2 2 2_CS Indicators" xfId="5460"/>
    <cellStyle name="Normal 6 2 2 2 2 2 3" xfId="5461"/>
    <cellStyle name="Normal 6 2 2 2 2 2 3 2" xfId="5462"/>
    <cellStyle name="Normal 6 2 2 2 2 2 3 3" xfId="5463"/>
    <cellStyle name="Normal 6 2 2 2 2 2 3_CS Indicators" xfId="5464"/>
    <cellStyle name="Normal 6 2 2 2 2 2 4" xfId="5465"/>
    <cellStyle name="Normal 6 2 2 2 2 2 5" xfId="5466"/>
    <cellStyle name="Normal 6 2 2 2 2 2_CS Indicators" xfId="5467"/>
    <cellStyle name="Normal 6 2 2 2 2 3" xfId="5468"/>
    <cellStyle name="Normal 6 2 2 2 2 3 2" xfId="5469"/>
    <cellStyle name="Normal 6 2 2 2 2 3 2 2" xfId="5470"/>
    <cellStyle name="Normal 6 2 2 2 2 3 2 3" xfId="5471"/>
    <cellStyle name="Normal 6 2 2 2 2 3 2_CS Indicators" xfId="5472"/>
    <cellStyle name="Normal 6 2 2 2 2 3 3" xfId="5473"/>
    <cellStyle name="Normal 6 2 2 2 2 3 4" xfId="5474"/>
    <cellStyle name="Normal 6 2 2 2 2 3_CS Indicators" xfId="5475"/>
    <cellStyle name="Normal 6 2 2 2 2 4" xfId="5476"/>
    <cellStyle name="Normal 6 2 2 2 2 4 2" xfId="5477"/>
    <cellStyle name="Normal 6 2 2 2 2 4 3" xfId="5478"/>
    <cellStyle name="Normal 6 2 2 2 2 4_CS Indicators" xfId="5479"/>
    <cellStyle name="Normal 6 2 2 2 2 5" xfId="5480"/>
    <cellStyle name="Normal 6 2 2 2 2 6" xfId="5481"/>
    <cellStyle name="Normal 6 2 2 2 2_CS Indicators" xfId="5482"/>
    <cellStyle name="Normal 6 2 2 2 3" xfId="5483"/>
    <cellStyle name="Normal 6 2 2 2 3 2" xfId="5484"/>
    <cellStyle name="Normal 6 2 2 2 3 2 2" xfId="5485"/>
    <cellStyle name="Normal 6 2 2 2 3 2 2 2" xfId="5486"/>
    <cellStyle name="Normal 6 2 2 2 3 2 2 3" xfId="5487"/>
    <cellStyle name="Normal 6 2 2 2 3 2 2_CS Indicators" xfId="5488"/>
    <cellStyle name="Normal 6 2 2 2 3 2 3" xfId="5489"/>
    <cellStyle name="Normal 6 2 2 2 3 2 4" xfId="5490"/>
    <cellStyle name="Normal 6 2 2 2 3 2_CS Indicators" xfId="5491"/>
    <cellStyle name="Normal 6 2 2 2 3 3" xfId="5492"/>
    <cellStyle name="Normal 6 2 2 2 3 3 2" xfId="5493"/>
    <cellStyle name="Normal 6 2 2 2 3 3 3" xfId="5494"/>
    <cellStyle name="Normal 6 2 2 2 3 3_CS Indicators" xfId="5495"/>
    <cellStyle name="Normal 6 2 2 2 3 4" xfId="5496"/>
    <cellStyle name="Normal 6 2 2 2 3 5" xfId="5497"/>
    <cellStyle name="Normal 6 2 2 2 3_CS Indicators" xfId="5498"/>
    <cellStyle name="Normal 6 2 2 2 4" xfId="5499"/>
    <cellStyle name="Normal 6 2 2 2 4 2" xfId="5500"/>
    <cellStyle name="Normal 6 2 2 2 4 2 2" xfId="5501"/>
    <cellStyle name="Normal 6 2 2 2 4 2 3" xfId="5502"/>
    <cellStyle name="Normal 6 2 2 2 4 2_CS Indicators" xfId="5503"/>
    <cellStyle name="Normal 6 2 2 2 4 3" xfId="5504"/>
    <cellStyle name="Normal 6 2 2 2 4 4" xfId="5505"/>
    <cellStyle name="Normal 6 2 2 2 4_CS Indicators" xfId="5506"/>
    <cellStyle name="Normal 6 2 2 2 5" xfId="5507"/>
    <cellStyle name="Normal 6 2 2 2 5 2" xfId="5508"/>
    <cellStyle name="Normal 6 2 2 2 5 3" xfId="5509"/>
    <cellStyle name="Normal 6 2 2 2 5_CS Indicators" xfId="5510"/>
    <cellStyle name="Normal 6 2 2 2 6" xfId="5511"/>
    <cellStyle name="Normal 6 2 2 2 7" xfId="5512"/>
    <cellStyle name="Normal 6 2 2 2_CS Indicators" xfId="5513"/>
    <cellStyle name="Normal 6 2 2 3" xfId="5514"/>
    <cellStyle name="Normal 6 2 2 3 2" xfId="5515"/>
    <cellStyle name="Normal 6 2 2 3 2 2" xfId="5516"/>
    <cellStyle name="Normal 6 2 2 3 2 2 2" xfId="5517"/>
    <cellStyle name="Normal 6 2 2 3 2 2 2 2" xfId="5518"/>
    <cellStyle name="Normal 6 2 2 3 2 2 2 2 2" xfId="5519"/>
    <cellStyle name="Normal 6 2 2 3 2 2 2 2 3" xfId="5520"/>
    <cellStyle name="Normal 6 2 2 3 2 2 2 2_CS Indicators" xfId="5521"/>
    <cellStyle name="Normal 6 2 2 3 2 2 2 3" xfId="5522"/>
    <cellStyle name="Normal 6 2 2 3 2 2 2 4" xfId="5523"/>
    <cellStyle name="Normal 6 2 2 3 2 2 2_CS Indicators" xfId="5524"/>
    <cellStyle name="Normal 6 2 2 3 2 2 3" xfId="5525"/>
    <cellStyle name="Normal 6 2 2 3 2 2 3 2" xfId="5526"/>
    <cellStyle name="Normal 6 2 2 3 2 2 3 3" xfId="5527"/>
    <cellStyle name="Normal 6 2 2 3 2 2 3_CS Indicators" xfId="5528"/>
    <cellStyle name="Normal 6 2 2 3 2 2 4" xfId="5529"/>
    <cellStyle name="Normal 6 2 2 3 2 2 5" xfId="5530"/>
    <cellStyle name="Normal 6 2 2 3 2 2_CS Indicators" xfId="5531"/>
    <cellStyle name="Normal 6 2 2 3 2 3" xfId="5532"/>
    <cellStyle name="Normal 6 2 2 3 2 3 2" xfId="5533"/>
    <cellStyle name="Normal 6 2 2 3 2 3 2 2" xfId="5534"/>
    <cellStyle name="Normal 6 2 2 3 2 3 2 3" xfId="5535"/>
    <cellStyle name="Normal 6 2 2 3 2 3 2_CS Indicators" xfId="5536"/>
    <cellStyle name="Normal 6 2 2 3 2 3 3" xfId="5537"/>
    <cellStyle name="Normal 6 2 2 3 2 3 4" xfId="5538"/>
    <cellStyle name="Normal 6 2 2 3 2 3_CS Indicators" xfId="5539"/>
    <cellStyle name="Normal 6 2 2 3 2 4" xfId="5540"/>
    <cellStyle name="Normal 6 2 2 3 2 4 2" xfId="5541"/>
    <cellStyle name="Normal 6 2 2 3 2 4 3" xfId="5542"/>
    <cellStyle name="Normal 6 2 2 3 2 4_CS Indicators" xfId="5543"/>
    <cellStyle name="Normal 6 2 2 3 2 5" xfId="5544"/>
    <cellStyle name="Normal 6 2 2 3 2 6" xfId="5545"/>
    <cellStyle name="Normal 6 2 2 3 2_CS Indicators" xfId="5546"/>
    <cellStyle name="Normal 6 2 2 3 3" xfId="5547"/>
    <cellStyle name="Normal 6 2 2 3 3 2" xfId="5548"/>
    <cellStyle name="Normal 6 2 2 3 3 2 2" xfId="5549"/>
    <cellStyle name="Normal 6 2 2 3 3 2 2 2" xfId="5550"/>
    <cellStyle name="Normal 6 2 2 3 3 2 2 3" xfId="5551"/>
    <cellStyle name="Normal 6 2 2 3 3 2 2_CS Indicators" xfId="5552"/>
    <cellStyle name="Normal 6 2 2 3 3 2 3" xfId="5553"/>
    <cellStyle name="Normal 6 2 2 3 3 2 4" xfId="5554"/>
    <cellStyle name="Normal 6 2 2 3 3 2_CS Indicators" xfId="5555"/>
    <cellStyle name="Normal 6 2 2 3 3 3" xfId="5556"/>
    <cellStyle name="Normal 6 2 2 3 3 3 2" xfId="5557"/>
    <cellStyle name="Normal 6 2 2 3 3 3 3" xfId="5558"/>
    <cellStyle name="Normal 6 2 2 3 3 3_CS Indicators" xfId="5559"/>
    <cellStyle name="Normal 6 2 2 3 3 4" xfId="5560"/>
    <cellStyle name="Normal 6 2 2 3 3 5" xfId="5561"/>
    <cellStyle name="Normal 6 2 2 3 3_CS Indicators" xfId="5562"/>
    <cellStyle name="Normal 6 2 2 3 4" xfId="5563"/>
    <cellStyle name="Normal 6 2 2 3 4 2" xfId="5564"/>
    <cellStyle name="Normal 6 2 2 3 4 2 2" xfId="5565"/>
    <cellStyle name="Normal 6 2 2 3 4 2 3" xfId="5566"/>
    <cellStyle name="Normal 6 2 2 3 4 2_CS Indicators" xfId="5567"/>
    <cellStyle name="Normal 6 2 2 3 4 3" xfId="5568"/>
    <cellStyle name="Normal 6 2 2 3 4 4" xfId="5569"/>
    <cellStyle name="Normal 6 2 2 3 4_CS Indicators" xfId="5570"/>
    <cellStyle name="Normal 6 2 2 3 5" xfId="5571"/>
    <cellStyle name="Normal 6 2 2 3 5 2" xfId="5572"/>
    <cellStyle name="Normal 6 2 2 3 5 3" xfId="5573"/>
    <cellStyle name="Normal 6 2 2 3 5_CS Indicators" xfId="5574"/>
    <cellStyle name="Normal 6 2 2 3 6" xfId="5575"/>
    <cellStyle name="Normal 6 2 2 3 7" xfId="5576"/>
    <cellStyle name="Normal 6 2 2 3_CS Indicators" xfId="5577"/>
    <cellStyle name="Normal 6 2 2 4" xfId="5578"/>
    <cellStyle name="Normal 6 2 2 4 2" xfId="5579"/>
    <cellStyle name="Normal 6 2 2 4 2 2" xfId="5580"/>
    <cellStyle name="Normal 6 2 2 4 2 2 2" xfId="5581"/>
    <cellStyle name="Normal 6 2 2 4 2 2 2 2" xfId="5582"/>
    <cellStyle name="Normal 6 2 2 4 2 2 2 2 2" xfId="5583"/>
    <cellStyle name="Normal 6 2 2 4 2 2 2 2 3" xfId="5584"/>
    <cellStyle name="Normal 6 2 2 4 2 2 2 2_CS Indicators" xfId="5585"/>
    <cellStyle name="Normal 6 2 2 4 2 2 2 3" xfId="5586"/>
    <cellStyle name="Normal 6 2 2 4 2 2 2 4" xfId="5587"/>
    <cellStyle name="Normal 6 2 2 4 2 2 2_CS Indicators" xfId="5588"/>
    <cellStyle name="Normal 6 2 2 4 2 2 3" xfId="5589"/>
    <cellStyle name="Normal 6 2 2 4 2 2 3 2" xfId="5590"/>
    <cellStyle name="Normal 6 2 2 4 2 2 3 3" xfId="5591"/>
    <cellStyle name="Normal 6 2 2 4 2 2 3_CS Indicators" xfId="5592"/>
    <cellStyle name="Normal 6 2 2 4 2 2 4" xfId="5593"/>
    <cellStyle name="Normal 6 2 2 4 2 2 5" xfId="5594"/>
    <cellStyle name="Normal 6 2 2 4 2 2_CS Indicators" xfId="5595"/>
    <cellStyle name="Normal 6 2 2 4 2 3" xfId="5596"/>
    <cellStyle name="Normal 6 2 2 4 2 3 2" xfId="5597"/>
    <cellStyle name="Normal 6 2 2 4 2 3 2 2" xfId="5598"/>
    <cellStyle name="Normal 6 2 2 4 2 3 2 3" xfId="5599"/>
    <cellStyle name="Normal 6 2 2 4 2 3 2_CS Indicators" xfId="5600"/>
    <cellStyle name="Normal 6 2 2 4 2 3 3" xfId="5601"/>
    <cellStyle name="Normal 6 2 2 4 2 3 4" xfId="5602"/>
    <cellStyle name="Normal 6 2 2 4 2 3_CS Indicators" xfId="5603"/>
    <cellStyle name="Normal 6 2 2 4 2 4" xfId="5604"/>
    <cellStyle name="Normal 6 2 2 4 2 4 2" xfId="5605"/>
    <cellStyle name="Normal 6 2 2 4 2 4 3" xfId="5606"/>
    <cellStyle name="Normal 6 2 2 4 2 4_CS Indicators" xfId="5607"/>
    <cellStyle name="Normal 6 2 2 4 2 5" xfId="5608"/>
    <cellStyle name="Normal 6 2 2 4 2 6" xfId="5609"/>
    <cellStyle name="Normal 6 2 2 4 2_CS Indicators" xfId="5610"/>
    <cellStyle name="Normal 6 2 2 4 3" xfId="5611"/>
    <cellStyle name="Normal 6 2 2 4 3 2" xfId="5612"/>
    <cellStyle name="Normal 6 2 2 4 3 2 2" xfId="5613"/>
    <cellStyle name="Normal 6 2 2 4 3 2 2 2" xfId="5614"/>
    <cellStyle name="Normal 6 2 2 4 3 2 2 3" xfId="5615"/>
    <cellStyle name="Normal 6 2 2 4 3 2 2_CS Indicators" xfId="5616"/>
    <cellStyle name="Normal 6 2 2 4 3 2 3" xfId="5617"/>
    <cellStyle name="Normal 6 2 2 4 3 2 4" xfId="5618"/>
    <cellStyle name="Normal 6 2 2 4 3 2_CS Indicators" xfId="5619"/>
    <cellStyle name="Normal 6 2 2 4 3 3" xfId="5620"/>
    <cellStyle name="Normal 6 2 2 4 3 3 2" xfId="5621"/>
    <cellStyle name="Normal 6 2 2 4 3 3 3" xfId="5622"/>
    <cellStyle name="Normal 6 2 2 4 3 3_CS Indicators" xfId="5623"/>
    <cellStyle name="Normal 6 2 2 4 3 4" xfId="5624"/>
    <cellStyle name="Normal 6 2 2 4 3 5" xfId="5625"/>
    <cellStyle name="Normal 6 2 2 4 3_CS Indicators" xfId="5626"/>
    <cellStyle name="Normal 6 2 2 4 4" xfId="5627"/>
    <cellStyle name="Normal 6 2 2 4 4 2" xfId="5628"/>
    <cellStyle name="Normal 6 2 2 4 4 2 2" xfId="5629"/>
    <cellStyle name="Normal 6 2 2 4 4 2 3" xfId="5630"/>
    <cellStyle name="Normal 6 2 2 4 4 2_CS Indicators" xfId="5631"/>
    <cellStyle name="Normal 6 2 2 4 4 3" xfId="5632"/>
    <cellStyle name="Normal 6 2 2 4 4 4" xfId="5633"/>
    <cellStyle name="Normal 6 2 2 4 4_CS Indicators" xfId="5634"/>
    <cellStyle name="Normal 6 2 2 4 5" xfId="5635"/>
    <cellStyle name="Normal 6 2 2 4 5 2" xfId="5636"/>
    <cellStyle name="Normal 6 2 2 4 5 3" xfId="5637"/>
    <cellStyle name="Normal 6 2 2 4 5_CS Indicators" xfId="5638"/>
    <cellStyle name="Normal 6 2 2 4 6" xfId="5639"/>
    <cellStyle name="Normal 6 2 2 4 7" xfId="5640"/>
    <cellStyle name="Normal 6 2 2 4_CS Indicators" xfId="5641"/>
    <cellStyle name="Normal 6 2 2 5" xfId="5642"/>
    <cellStyle name="Normal 6 2 2 5 2" xfId="5643"/>
    <cellStyle name="Normal 6 2 2 5 2 2" xfId="5644"/>
    <cellStyle name="Normal 6 2 2 5 2 2 2" xfId="5645"/>
    <cellStyle name="Normal 6 2 2 5 2 2 2 2" xfId="5646"/>
    <cellStyle name="Normal 6 2 2 5 2 2 2 3" xfId="5647"/>
    <cellStyle name="Normal 6 2 2 5 2 2 2_CS Indicators" xfId="5648"/>
    <cellStyle name="Normal 6 2 2 5 2 2 3" xfId="5649"/>
    <cellStyle name="Normal 6 2 2 5 2 2 4" xfId="5650"/>
    <cellStyle name="Normal 6 2 2 5 2 2_CS Indicators" xfId="5651"/>
    <cellStyle name="Normal 6 2 2 5 2 3" xfId="5652"/>
    <cellStyle name="Normal 6 2 2 5 2 3 2" xfId="5653"/>
    <cellStyle name="Normal 6 2 2 5 2 3 3" xfId="5654"/>
    <cellStyle name="Normal 6 2 2 5 2 3_CS Indicators" xfId="5655"/>
    <cellStyle name="Normal 6 2 2 5 2 4" xfId="5656"/>
    <cellStyle name="Normal 6 2 2 5 2 5" xfId="5657"/>
    <cellStyle name="Normal 6 2 2 5 2_CS Indicators" xfId="5658"/>
    <cellStyle name="Normal 6 2 2 5 3" xfId="5659"/>
    <cellStyle name="Normal 6 2 2 5 3 2" xfId="5660"/>
    <cellStyle name="Normal 6 2 2 5 3 2 2" xfId="5661"/>
    <cellStyle name="Normal 6 2 2 5 3 2 3" xfId="5662"/>
    <cellStyle name="Normal 6 2 2 5 3 2_CS Indicators" xfId="5663"/>
    <cellStyle name="Normal 6 2 2 5 3 3" xfId="5664"/>
    <cellStyle name="Normal 6 2 2 5 3 4" xfId="5665"/>
    <cellStyle name="Normal 6 2 2 5 3_CS Indicators" xfId="5666"/>
    <cellStyle name="Normal 6 2 2 5 4" xfId="5667"/>
    <cellStyle name="Normal 6 2 2 5 4 2" xfId="5668"/>
    <cellStyle name="Normal 6 2 2 5 4 3" xfId="5669"/>
    <cellStyle name="Normal 6 2 2 5 4_CS Indicators" xfId="5670"/>
    <cellStyle name="Normal 6 2 2 5 5" xfId="5671"/>
    <cellStyle name="Normal 6 2 2 5 6" xfId="5672"/>
    <cellStyle name="Normal 6 2 2 5_CS Indicators" xfId="5673"/>
    <cellStyle name="Normal 6 2 2 6" xfId="5674"/>
    <cellStyle name="Normal 6 2 2 6 2" xfId="5675"/>
    <cellStyle name="Normal 6 2 2 6 2 2" xfId="5676"/>
    <cellStyle name="Normal 6 2 2 6 2 2 2" xfId="5677"/>
    <cellStyle name="Normal 6 2 2 6 2 2 3" xfId="5678"/>
    <cellStyle name="Normal 6 2 2 6 2 2_CS Indicators" xfId="5679"/>
    <cellStyle name="Normal 6 2 2 6 2 3" xfId="5680"/>
    <cellStyle name="Normal 6 2 2 6 2 4" xfId="5681"/>
    <cellStyle name="Normal 6 2 2 6 2_CS Indicators" xfId="5682"/>
    <cellStyle name="Normal 6 2 2 6 3" xfId="5683"/>
    <cellStyle name="Normal 6 2 2 6 3 2" xfId="5684"/>
    <cellStyle name="Normal 6 2 2 6 3 3" xfId="5685"/>
    <cellStyle name="Normal 6 2 2 6 3_CS Indicators" xfId="5686"/>
    <cellStyle name="Normal 6 2 2 6 4" xfId="5687"/>
    <cellStyle name="Normal 6 2 2 6 5" xfId="5688"/>
    <cellStyle name="Normal 6 2 2 6_CS Indicators" xfId="5689"/>
    <cellStyle name="Normal 6 2 2 7" xfId="5690"/>
    <cellStyle name="Normal 6 2 2 7 2" xfId="5691"/>
    <cellStyle name="Normal 6 2 2 7 2 2" xfId="5692"/>
    <cellStyle name="Normal 6 2 2 7 2 3" xfId="5693"/>
    <cellStyle name="Normal 6 2 2 7 2_CS Indicators" xfId="5694"/>
    <cellStyle name="Normal 6 2 2 7 3" xfId="5695"/>
    <cellStyle name="Normal 6 2 2 7 4" xfId="5696"/>
    <cellStyle name="Normal 6 2 2 7_CS Indicators" xfId="5697"/>
    <cellStyle name="Normal 6 2 2 8" xfId="5698"/>
    <cellStyle name="Normal 6 2 2 8 2" xfId="5699"/>
    <cellStyle name="Normal 6 2 2 8 3" xfId="5700"/>
    <cellStyle name="Normal 6 2 2 8_CS Indicators" xfId="5701"/>
    <cellStyle name="Normal 6 2 2 9" xfId="5702"/>
    <cellStyle name="Normal 6 2 2_CS Indicators" xfId="5703"/>
    <cellStyle name="Normal 6 2 3" xfId="5704"/>
    <cellStyle name="Normal 6 2 3 2" xfId="5705"/>
    <cellStyle name="Normal 6 2 3 3" xfId="5706"/>
    <cellStyle name="Normal 6 2 4" xfId="5707"/>
    <cellStyle name="Normal 6 2 4 2" xfId="5708"/>
    <cellStyle name="Normal 6 2 4 2 2" xfId="5709"/>
    <cellStyle name="Normal 6 2 4 2 2 2" xfId="5710"/>
    <cellStyle name="Normal 6 2 4 2 2 2 2" xfId="5711"/>
    <cellStyle name="Normal 6 2 4 2 2 2 2 2" xfId="5712"/>
    <cellStyle name="Normal 6 2 4 2 2 2 2 3" xfId="5713"/>
    <cellStyle name="Normal 6 2 4 2 2 2 2_CS Indicators" xfId="5714"/>
    <cellStyle name="Normal 6 2 4 2 2 2 3" xfId="5715"/>
    <cellStyle name="Normal 6 2 4 2 2 2 4" xfId="5716"/>
    <cellStyle name="Normal 6 2 4 2 2 2_CS Indicators" xfId="5717"/>
    <cellStyle name="Normal 6 2 4 2 2 3" xfId="5718"/>
    <cellStyle name="Normal 6 2 4 2 2 3 2" xfId="5719"/>
    <cellStyle name="Normal 6 2 4 2 2 3 3" xfId="5720"/>
    <cellStyle name="Normal 6 2 4 2 2 3_CS Indicators" xfId="5721"/>
    <cellStyle name="Normal 6 2 4 2 2 4" xfId="5722"/>
    <cellStyle name="Normal 6 2 4 2 2 5" xfId="5723"/>
    <cellStyle name="Normal 6 2 4 2 2_CS Indicators" xfId="5724"/>
    <cellStyle name="Normal 6 2 4 2 3" xfId="5725"/>
    <cellStyle name="Normal 6 2 4 2 3 2" xfId="5726"/>
    <cellStyle name="Normal 6 2 4 2 3 2 2" xfId="5727"/>
    <cellStyle name="Normal 6 2 4 2 3 2 3" xfId="5728"/>
    <cellStyle name="Normal 6 2 4 2 3 2_CS Indicators" xfId="5729"/>
    <cellStyle name="Normal 6 2 4 2 3 3" xfId="5730"/>
    <cellStyle name="Normal 6 2 4 2 3 4" xfId="5731"/>
    <cellStyle name="Normal 6 2 4 2 3_CS Indicators" xfId="5732"/>
    <cellStyle name="Normal 6 2 4 2 4" xfId="5733"/>
    <cellStyle name="Normal 6 2 4 2 4 2" xfId="5734"/>
    <cellStyle name="Normal 6 2 4 2 4 3" xfId="5735"/>
    <cellStyle name="Normal 6 2 4 2 4_CS Indicators" xfId="5736"/>
    <cellStyle name="Normal 6 2 4 2 5" xfId="5737"/>
    <cellStyle name="Normal 6 2 4 2 6" xfId="5738"/>
    <cellStyle name="Normal 6 2 4 2_CS Indicators" xfId="5739"/>
    <cellStyle name="Normal 6 2 4 3" xfId="5740"/>
    <cellStyle name="Normal 6 2 4 3 2" xfId="5741"/>
    <cellStyle name="Normal 6 2 4 3 2 2" xfId="5742"/>
    <cellStyle name="Normal 6 2 4 3 2 2 2" xfId="5743"/>
    <cellStyle name="Normal 6 2 4 3 2 2 3" xfId="5744"/>
    <cellStyle name="Normal 6 2 4 3 2 2_CS Indicators" xfId="5745"/>
    <cellStyle name="Normal 6 2 4 3 2 3" xfId="5746"/>
    <cellStyle name="Normal 6 2 4 3 2 4" xfId="5747"/>
    <cellStyle name="Normal 6 2 4 3 2_CS Indicators" xfId="5748"/>
    <cellStyle name="Normal 6 2 4 3 3" xfId="5749"/>
    <cellStyle name="Normal 6 2 4 3 3 2" xfId="5750"/>
    <cellStyle name="Normal 6 2 4 3 3 3" xfId="5751"/>
    <cellStyle name="Normal 6 2 4 3 3_CS Indicators" xfId="5752"/>
    <cellStyle name="Normal 6 2 4 3 4" xfId="5753"/>
    <cellStyle name="Normal 6 2 4 3 5" xfId="5754"/>
    <cellStyle name="Normal 6 2 4 3_CS Indicators" xfId="5755"/>
    <cellStyle name="Normal 6 2 4 4" xfId="5756"/>
    <cellStyle name="Normal 6 2 4 4 2" xfId="5757"/>
    <cellStyle name="Normal 6 2 4 4 2 2" xfId="5758"/>
    <cellStyle name="Normal 6 2 4 4 2 3" xfId="5759"/>
    <cellStyle name="Normal 6 2 4 4 2_CS Indicators" xfId="5760"/>
    <cellStyle name="Normal 6 2 4 4 3" xfId="5761"/>
    <cellStyle name="Normal 6 2 4 4 4" xfId="5762"/>
    <cellStyle name="Normal 6 2 4 4_CS Indicators" xfId="5763"/>
    <cellStyle name="Normal 6 2 4 5" xfId="5764"/>
    <cellStyle name="Normal 6 2 4 5 2" xfId="5765"/>
    <cellStyle name="Normal 6 2 4 5 3" xfId="5766"/>
    <cellStyle name="Normal 6 2 4 5_CS Indicators" xfId="5767"/>
    <cellStyle name="Normal 6 2 4 6" xfId="5768"/>
    <cellStyle name="Normal 6 2 4 7" xfId="5769"/>
    <cellStyle name="Normal 6 2 4_CS Indicators" xfId="5770"/>
    <cellStyle name="Normal 6 2 5" xfId="5771"/>
    <cellStyle name="Normal 6 2 5 2" xfId="5772"/>
    <cellStyle name="Normal 6 2 5 2 2" xfId="5773"/>
    <cellStyle name="Normal 6 2 5 2 2 2" xfId="5774"/>
    <cellStyle name="Normal 6 2 5 2 2 2 2" xfId="5775"/>
    <cellStyle name="Normal 6 2 5 2 2 2 2 2" xfId="5776"/>
    <cellStyle name="Normal 6 2 5 2 2 2 2 3" xfId="5777"/>
    <cellStyle name="Normal 6 2 5 2 2 2 2_CS Indicators" xfId="5778"/>
    <cellStyle name="Normal 6 2 5 2 2 2 3" xfId="5779"/>
    <cellStyle name="Normal 6 2 5 2 2 2 4" xfId="5780"/>
    <cellStyle name="Normal 6 2 5 2 2 2_CS Indicators" xfId="5781"/>
    <cellStyle name="Normal 6 2 5 2 2 3" xfId="5782"/>
    <cellStyle name="Normal 6 2 5 2 2 3 2" xfId="5783"/>
    <cellStyle name="Normal 6 2 5 2 2 3 3" xfId="5784"/>
    <cellStyle name="Normal 6 2 5 2 2 3_CS Indicators" xfId="5785"/>
    <cellStyle name="Normal 6 2 5 2 2 4" xfId="5786"/>
    <cellStyle name="Normal 6 2 5 2 2 5" xfId="5787"/>
    <cellStyle name="Normal 6 2 5 2 2_CS Indicators" xfId="5788"/>
    <cellStyle name="Normal 6 2 5 2 3" xfId="5789"/>
    <cellStyle name="Normal 6 2 5 2 3 2" xfId="5790"/>
    <cellStyle name="Normal 6 2 5 2 3 2 2" xfId="5791"/>
    <cellStyle name="Normal 6 2 5 2 3 2 3" xfId="5792"/>
    <cellStyle name="Normal 6 2 5 2 3 2_CS Indicators" xfId="5793"/>
    <cellStyle name="Normal 6 2 5 2 3 3" xfId="5794"/>
    <cellStyle name="Normal 6 2 5 2 3 4" xfId="5795"/>
    <cellStyle name="Normal 6 2 5 2 3_CS Indicators" xfId="5796"/>
    <cellStyle name="Normal 6 2 5 2 4" xfId="5797"/>
    <cellStyle name="Normal 6 2 5 2 4 2" xfId="5798"/>
    <cellStyle name="Normal 6 2 5 2 4 3" xfId="5799"/>
    <cellStyle name="Normal 6 2 5 2 4_CS Indicators" xfId="5800"/>
    <cellStyle name="Normal 6 2 5 2 5" xfId="5801"/>
    <cellStyle name="Normal 6 2 5 2 6" xfId="5802"/>
    <cellStyle name="Normal 6 2 5 2_CS Indicators" xfId="5803"/>
    <cellStyle name="Normal 6 2 5 3" xfId="5804"/>
    <cellStyle name="Normal 6 2 5 3 2" xfId="5805"/>
    <cellStyle name="Normal 6 2 5 3 2 2" xfId="5806"/>
    <cellStyle name="Normal 6 2 5 3 2 2 2" xfId="5807"/>
    <cellStyle name="Normal 6 2 5 3 2 2 3" xfId="5808"/>
    <cellStyle name="Normal 6 2 5 3 2 2_CS Indicators" xfId="5809"/>
    <cellStyle name="Normal 6 2 5 3 2 3" xfId="5810"/>
    <cellStyle name="Normal 6 2 5 3 2 4" xfId="5811"/>
    <cellStyle name="Normal 6 2 5 3 2_CS Indicators" xfId="5812"/>
    <cellStyle name="Normal 6 2 5 3 3" xfId="5813"/>
    <cellStyle name="Normal 6 2 5 3 3 2" xfId="5814"/>
    <cellStyle name="Normal 6 2 5 3 3 3" xfId="5815"/>
    <cellStyle name="Normal 6 2 5 3 3_CS Indicators" xfId="5816"/>
    <cellStyle name="Normal 6 2 5 3 4" xfId="5817"/>
    <cellStyle name="Normal 6 2 5 3 5" xfId="5818"/>
    <cellStyle name="Normal 6 2 5 3_CS Indicators" xfId="5819"/>
    <cellStyle name="Normal 6 2 5 4" xfId="5820"/>
    <cellStyle name="Normal 6 2 5 4 2" xfId="5821"/>
    <cellStyle name="Normal 6 2 5 4 2 2" xfId="5822"/>
    <cellStyle name="Normal 6 2 5 4 2 3" xfId="5823"/>
    <cellStyle name="Normal 6 2 5 4 2_CS Indicators" xfId="5824"/>
    <cellStyle name="Normal 6 2 5 4 3" xfId="5825"/>
    <cellStyle name="Normal 6 2 5 4 4" xfId="5826"/>
    <cellStyle name="Normal 6 2 5 4_CS Indicators" xfId="5827"/>
    <cellStyle name="Normal 6 2 5 5" xfId="5828"/>
    <cellStyle name="Normal 6 2 5 5 2" xfId="5829"/>
    <cellStyle name="Normal 6 2 5 5 3" xfId="5830"/>
    <cellStyle name="Normal 6 2 5 5_CS Indicators" xfId="5831"/>
    <cellStyle name="Normal 6 2 5 6" xfId="5832"/>
    <cellStyle name="Normal 6 2 5 7" xfId="5833"/>
    <cellStyle name="Normal 6 2 5_CS Indicators" xfId="5834"/>
    <cellStyle name="Normal 6 2 6" xfId="5835"/>
    <cellStyle name="Normal 6 2 6 2" xfId="5836"/>
    <cellStyle name="Normal 6 2 6 2 2" xfId="5837"/>
    <cellStyle name="Normal 6 2 6 2 2 2" xfId="5838"/>
    <cellStyle name="Normal 6 2 6 2 2 2 2" xfId="5839"/>
    <cellStyle name="Normal 6 2 6 2 2 2 2 2" xfId="5840"/>
    <cellStyle name="Normal 6 2 6 2 2 2 2 3" xfId="5841"/>
    <cellStyle name="Normal 6 2 6 2 2 2 2_CS Indicators" xfId="5842"/>
    <cellStyle name="Normal 6 2 6 2 2 2 3" xfId="5843"/>
    <cellStyle name="Normal 6 2 6 2 2 2 4" xfId="5844"/>
    <cellStyle name="Normal 6 2 6 2 2 2_CS Indicators" xfId="5845"/>
    <cellStyle name="Normal 6 2 6 2 2 3" xfId="5846"/>
    <cellStyle name="Normal 6 2 6 2 2 3 2" xfId="5847"/>
    <cellStyle name="Normal 6 2 6 2 2 3 3" xfId="5848"/>
    <cellStyle name="Normal 6 2 6 2 2 3_CS Indicators" xfId="5849"/>
    <cellStyle name="Normal 6 2 6 2 2 4" xfId="5850"/>
    <cellStyle name="Normal 6 2 6 2 2 5" xfId="5851"/>
    <cellStyle name="Normal 6 2 6 2 2_CS Indicators" xfId="5852"/>
    <cellStyle name="Normal 6 2 6 2 3" xfId="5853"/>
    <cellStyle name="Normal 6 2 6 2 3 2" xfId="5854"/>
    <cellStyle name="Normal 6 2 6 2 3 2 2" xfId="5855"/>
    <cellStyle name="Normal 6 2 6 2 3 2 3" xfId="5856"/>
    <cellStyle name="Normal 6 2 6 2 3 2_CS Indicators" xfId="5857"/>
    <cellStyle name="Normal 6 2 6 2 3 3" xfId="5858"/>
    <cellStyle name="Normal 6 2 6 2 3 4" xfId="5859"/>
    <cellStyle name="Normal 6 2 6 2 3_CS Indicators" xfId="5860"/>
    <cellStyle name="Normal 6 2 6 2 4" xfId="5861"/>
    <cellStyle name="Normal 6 2 6 2 4 2" xfId="5862"/>
    <cellStyle name="Normal 6 2 6 2 4 3" xfId="5863"/>
    <cellStyle name="Normal 6 2 6 2 4_CS Indicators" xfId="5864"/>
    <cellStyle name="Normal 6 2 6 2 5" xfId="5865"/>
    <cellStyle name="Normal 6 2 6 2 6" xfId="5866"/>
    <cellStyle name="Normal 6 2 6 2_CS Indicators" xfId="5867"/>
    <cellStyle name="Normal 6 2 6 3" xfId="5868"/>
    <cellStyle name="Normal 6 2 6 3 2" xfId="5869"/>
    <cellStyle name="Normal 6 2 6 3 2 2" xfId="5870"/>
    <cellStyle name="Normal 6 2 6 3 2 2 2" xfId="5871"/>
    <cellStyle name="Normal 6 2 6 3 2 2 3" xfId="5872"/>
    <cellStyle name="Normal 6 2 6 3 2 2_CS Indicators" xfId="5873"/>
    <cellStyle name="Normal 6 2 6 3 2 3" xfId="5874"/>
    <cellStyle name="Normal 6 2 6 3 2 4" xfId="5875"/>
    <cellStyle name="Normal 6 2 6 3 2_CS Indicators" xfId="5876"/>
    <cellStyle name="Normal 6 2 6 3 3" xfId="5877"/>
    <cellStyle name="Normal 6 2 6 3 3 2" xfId="5878"/>
    <cellStyle name="Normal 6 2 6 3 3 3" xfId="5879"/>
    <cellStyle name="Normal 6 2 6 3 3_CS Indicators" xfId="5880"/>
    <cellStyle name="Normal 6 2 6 3 4" xfId="5881"/>
    <cellStyle name="Normal 6 2 6 3 5" xfId="5882"/>
    <cellStyle name="Normal 6 2 6 3_CS Indicators" xfId="5883"/>
    <cellStyle name="Normal 6 2 6 4" xfId="5884"/>
    <cellStyle name="Normal 6 2 6 4 2" xfId="5885"/>
    <cellStyle name="Normal 6 2 6 4 2 2" xfId="5886"/>
    <cellStyle name="Normal 6 2 6 4 2 3" xfId="5887"/>
    <cellStyle name="Normal 6 2 6 4 2_CS Indicators" xfId="5888"/>
    <cellStyle name="Normal 6 2 6 4 3" xfId="5889"/>
    <cellStyle name="Normal 6 2 6 4 4" xfId="5890"/>
    <cellStyle name="Normal 6 2 6 4_CS Indicators" xfId="5891"/>
    <cellStyle name="Normal 6 2 6 5" xfId="5892"/>
    <cellStyle name="Normal 6 2 6 5 2" xfId="5893"/>
    <cellStyle name="Normal 6 2 6 5 3" xfId="5894"/>
    <cellStyle name="Normal 6 2 6 5_CS Indicators" xfId="5895"/>
    <cellStyle name="Normal 6 2 6 6" xfId="5896"/>
    <cellStyle name="Normal 6 2 6 7" xfId="5897"/>
    <cellStyle name="Normal 6 2 6_CS Indicators" xfId="5898"/>
    <cellStyle name="Normal 6 2 7" xfId="5899"/>
    <cellStyle name="Normal 6 2 7 2" xfId="5900"/>
    <cellStyle name="Normal 6 2 7 2 2" xfId="5901"/>
    <cellStyle name="Normal 6 2 7 2 2 2" xfId="5902"/>
    <cellStyle name="Normal 6 2 7 2 2 2 2" xfId="5903"/>
    <cellStyle name="Normal 6 2 7 2 2 2 3" xfId="5904"/>
    <cellStyle name="Normal 6 2 7 2 2 2_CS Indicators" xfId="5905"/>
    <cellStyle name="Normal 6 2 7 2 2 3" xfId="5906"/>
    <cellStyle name="Normal 6 2 7 2 2 4" xfId="5907"/>
    <cellStyle name="Normal 6 2 7 2 2_CS Indicators" xfId="5908"/>
    <cellStyle name="Normal 6 2 7 2 3" xfId="5909"/>
    <cellStyle name="Normal 6 2 7 2 3 2" xfId="5910"/>
    <cellStyle name="Normal 6 2 7 2 3 3" xfId="5911"/>
    <cellStyle name="Normal 6 2 7 2 3_CS Indicators" xfId="5912"/>
    <cellStyle name="Normal 6 2 7 2 4" xfId="5913"/>
    <cellStyle name="Normal 6 2 7 2 5" xfId="5914"/>
    <cellStyle name="Normal 6 2 7 2_CS Indicators" xfId="5915"/>
    <cellStyle name="Normal 6 2 7 3" xfId="5916"/>
    <cellStyle name="Normal 6 2 7 3 2" xfId="5917"/>
    <cellStyle name="Normal 6 2 7 3 2 2" xfId="5918"/>
    <cellStyle name="Normal 6 2 7 3 2 3" xfId="5919"/>
    <cellStyle name="Normal 6 2 7 3 2_CS Indicators" xfId="5920"/>
    <cellStyle name="Normal 6 2 7 3 3" xfId="5921"/>
    <cellStyle name="Normal 6 2 7 3 4" xfId="5922"/>
    <cellStyle name="Normal 6 2 7 3_CS Indicators" xfId="5923"/>
    <cellStyle name="Normal 6 2 7 4" xfId="5924"/>
    <cellStyle name="Normal 6 2 7 4 2" xfId="5925"/>
    <cellStyle name="Normal 6 2 7 4 3" xfId="5926"/>
    <cellStyle name="Normal 6 2 7 4_CS Indicators" xfId="5927"/>
    <cellStyle name="Normal 6 2 7 5" xfId="5928"/>
    <cellStyle name="Normal 6 2 7 6" xfId="5929"/>
    <cellStyle name="Normal 6 2 7_CS Indicators" xfId="5930"/>
    <cellStyle name="Normal 6 2 8" xfId="5931"/>
    <cellStyle name="Normal 6 2 8 2" xfId="5932"/>
    <cellStyle name="Normal 6 2 8 2 2" xfId="5933"/>
    <cellStyle name="Normal 6 2 8 2 2 2" xfId="5934"/>
    <cellStyle name="Normal 6 2 8 2 2 3" xfId="5935"/>
    <cellStyle name="Normal 6 2 8 2 2_CS Indicators" xfId="5936"/>
    <cellStyle name="Normal 6 2 8 2 3" xfId="5937"/>
    <cellStyle name="Normal 6 2 8 2 4" xfId="5938"/>
    <cellStyle name="Normal 6 2 8 2_CS Indicators" xfId="5939"/>
    <cellStyle name="Normal 6 2 8 3" xfId="5940"/>
    <cellStyle name="Normal 6 2 8 3 2" xfId="5941"/>
    <cellStyle name="Normal 6 2 8 3 3" xfId="5942"/>
    <cellStyle name="Normal 6 2 8 3_CS Indicators" xfId="5943"/>
    <cellStyle name="Normal 6 2 8 4" xfId="5944"/>
    <cellStyle name="Normal 6 2 8 5" xfId="5945"/>
    <cellStyle name="Normal 6 2 8_CS Indicators" xfId="5946"/>
    <cellStyle name="Normal 6 2 9" xfId="5947"/>
    <cellStyle name="Normal 6 2 9 2" xfId="5948"/>
    <cellStyle name="Normal 6 2 9 2 2" xfId="5949"/>
    <cellStyle name="Normal 6 2 9 2 3" xfId="5950"/>
    <cellStyle name="Normal 6 2 9 2_CS Indicators" xfId="5951"/>
    <cellStyle name="Normal 6 2 9 3" xfId="5952"/>
    <cellStyle name="Normal 6 2 9 4" xfId="5953"/>
    <cellStyle name="Normal 6 2 9_CS Indicators" xfId="5954"/>
    <cellStyle name="Normal 6 2_CS Indicators" xfId="5955"/>
    <cellStyle name="Normal 6 3" xfId="238"/>
    <cellStyle name="Normal 6 3 10" xfId="5956"/>
    <cellStyle name="Normal 6 3 11" xfId="5957"/>
    <cellStyle name="Normal 6 3 2" xfId="5958"/>
    <cellStyle name="Normal 6 3 2 2" xfId="5959"/>
    <cellStyle name="Normal 6 3 2 2 2" xfId="5960"/>
    <cellStyle name="Normal 6 3 2 2 2 2" xfId="5961"/>
    <cellStyle name="Normal 6 3 2 2 2 2 2" xfId="5962"/>
    <cellStyle name="Normal 6 3 2 2 2 2 2 2" xfId="5963"/>
    <cellStyle name="Normal 6 3 2 2 2 2 2 3" xfId="5964"/>
    <cellStyle name="Normal 6 3 2 2 2 2 2_CS Indicators" xfId="5965"/>
    <cellStyle name="Normal 6 3 2 2 2 2 3" xfId="5966"/>
    <cellStyle name="Normal 6 3 2 2 2 2 4" xfId="5967"/>
    <cellStyle name="Normal 6 3 2 2 2 2_CS Indicators" xfId="5968"/>
    <cellStyle name="Normal 6 3 2 2 2 3" xfId="5969"/>
    <cellStyle name="Normal 6 3 2 2 2 3 2" xfId="5970"/>
    <cellStyle name="Normal 6 3 2 2 2 3 3" xfId="5971"/>
    <cellStyle name="Normal 6 3 2 2 2 3_CS Indicators" xfId="5972"/>
    <cellStyle name="Normal 6 3 2 2 2 4" xfId="5973"/>
    <cellStyle name="Normal 6 3 2 2 2 5" xfId="5974"/>
    <cellStyle name="Normal 6 3 2 2 2_CS Indicators" xfId="5975"/>
    <cellStyle name="Normal 6 3 2 2 3" xfId="5976"/>
    <cellStyle name="Normal 6 3 2 2 3 2" xfId="5977"/>
    <cellStyle name="Normal 6 3 2 2 3 2 2" xfId="5978"/>
    <cellStyle name="Normal 6 3 2 2 3 2 3" xfId="5979"/>
    <cellStyle name="Normal 6 3 2 2 3 2_CS Indicators" xfId="5980"/>
    <cellStyle name="Normal 6 3 2 2 3 3" xfId="5981"/>
    <cellStyle name="Normal 6 3 2 2 3 4" xfId="5982"/>
    <cellStyle name="Normal 6 3 2 2 3_CS Indicators" xfId="5983"/>
    <cellStyle name="Normal 6 3 2 2 4" xfId="5984"/>
    <cellStyle name="Normal 6 3 2 2 4 2" xfId="5985"/>
    <cellStyle name="Normal 6 3 2 2 4 3" xfId="5986"/>
    <cellStyle name="Normal 6 3 2 2 4_CS Indicators" xfId="5987"/>
    <cellStyle name="Normal 6 3 2 2 5" xfId="5988"/>
    <cellStyle name="Normal 6 3 2 2 6" xfId="5989"/>
    <cellStyle name="Normal 6 3 2 2_CS Indicators" xfId="5990"/>
    <cellStyle name="Normal 6 3 2 3" xfId="5991"/>
    <cellStyle name="Normal 6 3 2 3 2" xfId="5992"/>
    <cellStyle name="Normal 6 3 2 3 2 2" xfId="5993"/>
    <cellStyle name="Normal 6 3 2 3 2 2 2" xfId="5994"/>
    <cellStyle name="Normal 6 3 2 3 2 2 3" xfId="5995"/>
    <cellStyle name="Normal 6 3 2 3 2 2_CS Indicators" xfId="5996"/>
    <cellStyle name="Normal 6 3 2 3 2 3" xfId="5997"/>
    <cellStyle name="Normal 6 3 2 3 2 4" xfId="5998"/>
    <cellStyle name="Normal 6 3 2 3 2_CS Indicators" xfId="5999"/>
    <cellStyle name="Normal 6 3 2 3 3" xfId="6000"/>
    <cellStyle name="Normal 6 3 2 3 3 2" xfId="6001"/>
    <cellStyle name="Normal 6 3 2 3 3 3" xfId="6002"/>
    <cellStyle name="Normal 6 3 2 3 3_CS Indicators" xfId="6003"/>
    <cellStyle name="Normal 6 3 2 3 4" xfId="6004"/>
    <cellStyle name="Normal 6 3 2 3 5" xfId="6005"/>
    <cellStyle name="Normal 6 3 2 3_CS Indicators" xfId="6006"/>
    <cellStyle name="Normal 6 3 2 4" xfId="6007"/>
    <cellStyle name="Normal 6 3 2 4 2" xfId="6008"/>
    <cellStyle name="Normal 6 3 2 4 2 2" xfId="6009"/>
    <cellStyle name="Normal 6 3 2 4 2 3" xfId="6010"/>
    <cellStyle name="Normal 6 3 2 4 2_CS Indicators" xfId="6011"/>
    <cellStyle name="Normal 6 3 2 4 3" xfId="6012"/>
    <cellStyle name="Normal 6 3 2 4 4" xfId="6013"/>
    <cellStyle name="Normal 6 3 2 4_CS Indicators" xfId="6014"/>
    <cellStyle name="Normal 6 3 2 5" xfId="6015"/>
    <cellStyle name="Normal 6 3 2 5 2" xfId="6016"/>
    <cellStyle name="Normal 6 3 2 5 3" xfId="6017"/>
    <cellStyle name="Normal 6 3 2 5_CS Indicators" xfId="6018"/>
    <cellStyle name="Normal 6 3 2 6" xfId="6019"/>
    <cellStyle name="Normal 6 3 2 7" xfId="6020"/>
    <cellStyle name="Normal 6 3 2_CS Indicators" xfId="6021"/>
    <cellStyle name="Normal 6 3 3" xfId="6022"/>
    <cellStyle name="Normal 6 3 3 2" xfId="6023"/>
    <cellStyle name="Normal 6 3 3 2 2" xfId="6024"/>
    <cellStyle name="Normal 6 3 3 2 2 2" xfId="6025"/>
    <cellStyle name="Normal 6 3 3 2 2 2 2" xfId="6026"/>
    <cellStyle name="Normal 6 3 3 2 2 2 2 2" xfId="6027"/>
    <cellStyle name="Normal 6 3 3 2 2 2 2 3" xfId="6028"/>
    <cellStyle name="Normal 6 3 3 2 2 2 2_CS Indicators" xfId="6029"/>
    <cellStyle name="Normal 6 3 3 2 2 2 3" xfId="6030"/>
    <cellStyle name="Normal 6 3 3 2 2 2 4" xfId="6031"/>
    <cellStyle name="Normal 6 3 3 2 2 2_CS Indicators" xfId="6032"/>
    <cellStyle name="Normal 6 3 3 2 2 3" xfId="6033"/>
    <cellStyle name="Normal 6 3 3 2 2 3 2" xfId="6034"/>
    <cellStyle name="Normal 6 3 3 2 2 3 3" xfId="6035"/>
    <cellStyle name="Normal 6 3 3 2 2 3_CS Indicators" xfId="6036"/>
    <cellStyle name="Normal 6 3 3 2 2 4" xfId="6037"/>
    <cellStyle name="Normal 6 3 3 2 2 5" xfId="6038"/>
    <cellStyle name="Normal 6 3 3 2 2_CS Indicators" xfId="6039"/>
    <cellStyle name="Normal 6 3 3 2 3" xfId="6040"/>
    <cellStyle name="Normal 6 3 3 2 3 2" xfId="6041"/>
    <cellStyle name="Normal 6 3 3 2 3 2 2" xfId="6042"/>
    <cellStyle name="Normal 6 3 3 2 3 2 3" xfId="6043"/>
    <cellStyle name="Normal 6 3 3 2 3 2_CS Indicators" xfId="6044"/>
    <cellStyle name="Normal 6 3 3 2 3 3" xfId="6045"/>
    <cellStyle name="Normal 6 3 3 2 3 4" xfId="6046"/>
    <cellStyle name="Normal 6 3 3 2 3_CS Indicators" xfId="6047"/>
    <cellStyle name="Normal 6 3 3 2 4" xfId="6048"/>
    <cellStyle name="Normal 6 3 3 2 4 2" xfId="6049"/>
    <cellStyle name="Normal 6 3 3 2 4 3" xfId="6050"/>
    <cellStyle name="Normal 6 3 3 2 4_CS Indicators" xfId="6051"/>
    <cellStyle name="Normal 6 3 3 2 5" xfId="6052"/>
    <cellStyle name="Normal 6 3 3 2 6" xfId="6053"/>
    <cellStyle name="Normal 6 3 3 2_CS Indicators" xfId="6054"/>
    <cellStyle name="Normal 6 3 3 3" xfId="6055"/>
    <cellStyle name="Normal 6 3 3 3 2" xfId="6056"/>
    <cellStyle name="Normal 6 3 3 3 2 2" xfId="6057"/>
    <cellStyle name="Normal 6 3 3 3 2 2 2" xfId="6058"/>
    <cellStyle name="Normal 6 3 3 3 2 2 3" xfId="6059"/>
    <cellStyle name="Normal 6 3 3 3 2 2_CS Indicators" xfId="6060"/>
    <cellStyle name="Normal 6 3 3 3 2 3" xfId="6061"/>
    <cellStyle name="Normal 6 3 3 3 2 4" xfId="6062"/>
    <cellStyle name="Normal 6 3 3 3 2_CS Indicators" xfId="6063"/>
    <cellStyle name="Normal 6 3 3 3 3" xfId="6064"/>
    <cellStyle name="Normal 6 3 3 3 3 2" xfId="6065"/>
    <cellStyle name="Normal 6 3 3 3 3 3" xfId="6066"/>
    <cellStyle name="Normal 6 3 3 3 3_CS Indicators" xfId="6067"/>
    <cellStyle name="Normal 6 3 3 3 4" xfId="6068"/>
    <cellStyle name="Normal 6 3 3 3 5" xfId="6069"/>
    <cellStyle name="Normal 6 3 3 3_CS Indicators" xfId="6070"/>
    <cellStyle name="Normal 6 3 3 4" xfId="6071"/>
    <cellStyle name="Normal 6 3 3 4 2" xfId="6072"/>
    <cellStyle name="Normal 6 3 3 4 2 2" xfId="6073"/>
    <cellStyle name="Normal 6 3 3 4 2 3" xfId="6074"/>
    <cellStyle name="Normal 6 3 3 4 2_CS Indicators" xfId="6075"/>
    <cellStyle name="Normal 6 3 3 4 3" xfId="6076"/>
    <cellStyle name="Normal 6 3 3 4 4" xfId="6077"/>
    <cellStyle name="Normal 6 3 3 4_CS Indicators" xfId="6078"/>
    <cellStyle name="Normal 6 3 3 5" xfId="6079"/>
    <cellStyle name="Normal 6 3 3 5 2" xfId="6080"/>
    <cellStyle name="Normal 6 3 3 5 3" xfId="6081"/>
    <cellStyle name="Normal 6 3 3 5_CS Indicators" xfId="6082"/>
    <cellStyle name="Normal 6 3 3 6" xfId="6083"/>
    <cellStyle name="Normal 6 3 3 7" xfId="6084"/>
    <cellStyle name="Normal 6 3 3_CS Indicators" xfId="6085"/>
    <cellStyle name="Normal 6 3 4" xfId="6086"/>
    <cellStyle name="Normal 6 3 4 2" xfId="6087"/>
    <cellStyle name="Normal 6 3 4 2 2" xfId="6088"/>
    <cellStyle name="Normal 6 3 4 2 2 2" xfId="6089"/>
    <cellStyle name="Normal 6 3 4 2 2 2 2" xfId="6090"/>
    <cellStyle name="Normal 6 3 4 2 2 2 2 2" xfId="6091"/>
    <cellStyle name="Normal 6 3 4 2 2 2 2 3" xfId="6092"/>
    <cellStyle name="Normal 6 3 4 2 2 2 2_CS Indicators" xfId="6093"/>
    <cellStyle name="Normal 6 3 4 2 2 2 3" xfId="6094"/>
    <cellStyle name="Normal 6 3 4 2 2 2 4" xfId="6095"/>
    <cellStyle name="Normal 6 3 4 2 2 2_CS Indicators" xfId="6096"/>
    <cellStyle name="Normal 6 3 4 2 2 3" xfId="6097"/>
    <cellStyle name="Normal 6 3 4 2 2 3 2" xfId="6098"/>
    <cellStyle name="Normal 6 3 4 2 2 3 3" xfId="6099"/>
    <cellStyle name="Normal 6 3 4 2 2 3_CS Indicators" xfId="6100"/>
    <cellStyle name="Normal 6 3 4 2 2 4" xfId="6101"/>
    <cellStyle name="Normal 6 3 4 2 2 5" xfId="6102"/>
    <cellStyle name="Normal 6 3 4 2 2_CS Indicators" xfId="6103"/>
    <cellStyle name="Normal 6 3 4 2 3" xfId="6104"/>
    <cellStyle name="Normal 6 3 4 2 3 2" xfId="6105"/>
    <cellStyle name="Normal 6 3 4 2 3 2 2" xfId="6106"/>
    <cellStyle name="Normal 6 3 4 2 3 2 3" xfId="6107"/>
    <cellStyle name="Normal 6 3 4 2 3 2_CS Indicators" xfId="6108"/>
    <cellStyle name="Normal 6 3 4 2 3 3" xfId="6109"/>
    <cellStyle name="Normal 6 3 4 2 3 4" xfId="6110"/>
    <cellStyle name="Normal 6 3 4 2 3_CS Indicators" xfId="6111"/>
    <cellStyle name="Normal 6 3 4 2 4" xfId="6112"/>
    <cellStyle name="Normal 6 3 4 2 4 2" xfId="6113"/>
    <cellStyle name="Normal 6 3 4 2 4 3" xfId="6114"/>
    <cellStyle name="Normal 6 3 4 2 4_CS Indicators" xfId="6115"/>
    <cellStyle name="Normal 6 3 4 2 5" xfId="6116"/>
    <cellStyle name="Normal 6 3 4 2 6" xfId="6117"/>
    <cellStyle name="Normal 6 3 4 2_CS Indicators" xfId="6118"/>
    <cellStyle name="Normal 6 3 4 3" xfId="6119"/>
    <cellStyle name="Normal 6 3 4 3 2" xfId="6120"/>
    <cellStyle name="Normal 6 3 4 3 2 2" xfId="6121"/>
    <cellStyle name="Normal 6 3 4 3 2 2 2" xfId="6122"/>
    <cellStyle name="Normal 6 3 4 3 2 2 3" xfId="6123"/>
    <cellStyle name="Normal 6 3 4 3 2 2_CS Indicators" xfId="6124"/>
    <cellStyle name="Normal 6 3 4 3 2 3" xfId="6125"/>
    <cellStyle name="Normal 6 3 4 3 2 4" xfId="6126"/>
    <cellStyle name="Normal 6 3 4 3 2_CS Indicators" xfId="6127"/>
    <cellStyle name="Normal 6 3 4 3 3" xfId="6128"/>
    <cellStyle name="Normal 6 3 4 3 3 2" xfId="6129"/>
    <cellStyle name="Normal 6 3 4 3 3 3" xfId="6130"/>
    <cellStyle name="Normal 6 3 4 3 3_CS Indicators" xfId="6131"/>
    <cellStyle name="Normal 6 3 4 3 4" xfId="6132"/>
    <cellStyle name="Normal 6 3 4 3 5" xfId="6133"/>
    <cellStyle name="Normal 6 3 4 3_CS Indicators" xfId="6134"/>
    <cellStyle name="Normal 6 3 4 4" xfId="6135"/>
    <cellStyle name="Normal 6 3 4 4 2" xfId="6136"/>
    <cellStyle name="Normal 6 3 4 4 2 2" xfId="6137"/>
    <cellStyle name="Normal 6 3 4 4 2 3" xfId="6138"/>
    <cellStyle name="Normal 6 3 4 4 2_CS Indicators" xfId="6139"/>
    <cellStyle name="Normal 6 3 4 4 3" xfId="6140"/>
    <cellStyle name="Normal 6 3 4 4 4" xfId="6141"/>
    <cellStyle name="Normal 6 3 4 4_CS Indicators" xfId="6142"/>
    <cellStyle name="Normal 6 3 4 5" xfId="6143"/>
    <cellStyle name="Normal 6 3 4 5 2" xfId="6144"/>
    <cellStyle name="Normal 6 3 4 5 3" xfId="6145"/>
    <cellStyle name="Normal 6 3 4 5_CS Indicators" xfId="6146"/>
    <cellStyle name="Normal 6 3 4 6" xfId="6147"/>
    <cellStyle name="Normal 6 3 4 7" xfId="6148"/>
    <cellStyle name="Normal 6 3 4_CS Indicators" xfId="6149"/>
    <cellStyle name="Normal 6 3 5" xfId="6150"/>
    <cellStyle name="Normal 6 3 5 2" xfId="6151"/>
    <cellStyle name="Normal 6 3 5 2 2" xfId="6152"/>
    <cellStyle name="Normal 6 3 5 2 2 2" xfId="6153"/>
    <cellStyle name="Normal 6 3 5 2 2 2 2" xfId="6154"/>
    <cellStyle name="Normal 6 3 5 2 2 2 3" xfId="6155"/>
    <cellStyle name="Normal 6 3 5 2 2 2_CS Indicators" xfId="6156"/>
    <cellStyle name="Normal 6 3 5 2 2 3" xfId="6157"/>
    <cellStyle name="Normal 6 3 5 2 2 4" xfId="6158"/>
    <cellStyle name="Normal 6 3 5 2 2_CS Indicators" xfId="6159"/>
    <cellStyle name="Normal 6 3 5 2 3" xfId="6160"/>
    <cellStyle name="Normal 6 3 5 2 3 2" xfId="6161"/>
    <cellStyle name="Normal 6 3 5 2 3 3" xfId="6162"/>
    <cellStyle name="Normal 6 3 5 2 3_CS Indicators" xfId="6163"/>
    <cellStyle name="Normal 6 3 5 2 4" xfId="6164"/>
    <cellStyle name="Normal 6 3 5 2 5" xfId="6165"/>
    <cellStyle name="Normal 6 3 5 2_CS Indicators" xfId="6166"/>
    <cellStyle name="Normal 6 3 5 3" xfId="6167"/>
    <cellStyle name="Normal 6 3 5 3 2" xfId="6168"/>
    <cellStyle name="Normal 6 3 5 3 2 2" xfId="6169"/>
    <cellStyle name="Normal 6 3 5 3 2 3" xfId="6170"/>
    <cellStyle name="Normal 6 3 5 3 2_CS Indicators" xfId="6171"/>
    <cellStyle name="Normal 6 3 5 3 3" xfId="6172"/>
    <cellStyle name="Normal 6 3 5 3 4" xfId="6173"/>
    <cellStyle name="Normal 6 3 5 3_CS Indicators" xfId="6174"/>
    <cellStyle name="Normal 6 3 5 4" xfId="6175"/>
    <cellStyle name="Normal 6 3 5 4 2" xfId="6176"/>
    <cellStyle name="Normal 6 3 5 4 3" xfId="6177"/>
    <cellStyle name="Normal 6 3 5 4_CS Indicators" xfId="6178"/>
    <cellStyle name="Normal 6 3 5 5" xfId="6179"/>
    <cellStyle name="Normal 6 3 5 6" xfId="6180"/>
    <cellStyle name="Normal 6 3 5_CS Indicators" xfId="6181"/>
    <cellStyle name="Normal 6 3 6" xfId="6182"/>
    <cellStyle name="Normal 6 3 6 2" xfId="6183"/>
    <cellStyle name="Normal 6 3 6 2 2" xfId="6184"/>
    <cellStyle name="Normal 6 3 6 2 2 2" xfId="6185"/>
    <cellStyle name="Normal 6 3 6 2 2 3" xfId="6186"/>
    <cellStyle name="Normal 6 3 6 2 2_CS Indicators" xfId="6187"/>
    <cellStyle name="Normal 6 3 6 2 3" xfId="6188"/>
    <cellStyle name="Normal 6 3 6 2 4" xfId="6189"/>
    <cellStyle name="Normal 6 3 6 2_CS Indicators" xfId="6190"/>
    <cellStyle name="Normal 6 3 6 3" xfId="6191"/>
    <cellStyle name="Normal 6 3 6 3 2" xfId="6192"/>
    <cellStyle name="Normal 6 3 6 3 3" xfId="6193"/>
    <cellStyle name="Normal 6 3 6 3_CS Indicators" xfId="6194"/>
    <cellStyle name="Normal 6 3 6 4" xfId="6195"/>
    <cellStyle name="Normal 6 3 6 5" xfId="6196"/>
    <cellStyle name="Normal 6 3 6_CS Indicators" xfId="6197"/>
    <cellStyle name="Normal 6 3 7" xfId="6198"/>
    <cellStyle name="Normal 6 3 7 2" xfId="6199"/>
    <cellStyle name="Normal 6 3 7 2 2" xfId="6200"/>
    <cellStyle name="Normal 6 3 7 2 3" xfId="6201"/>
    <cellStyle name="Normal 6 3 7 2_CS Indicators" xfId="6202"/>
    <cellStyle name="Normal 6 3 7 3" xfId="6203"/>
    <cellStyle name="Normal 6 3 7 4" xfId="6204"/>
    <cellStyle name="Normal 6 3 7_CS Indicators" xfId="6205"/>
    <cellStyle name="Normal 6 3 8" xfId="6206"/>
    <cellStyle name="Normal 6 3 8 2" xfId="6207"/>
    <cellStyle name="Normal 6 3 8 3" xfId="6208"/>
    <cellStyle name="Normal 6 3 8_CS Indicators" xfId="6209"/>
    <cellStyle name="Normal 6 3 9" xfId="6210"/>
    <cellStyle name="Normal 6 3 9 2" xfId="6211"/>
    <cellStyle name="Normal 6 3 9 3" xfId="6212"/>
    <cellStyle name="Normal 6 3_CS Indicators" xfId="6213"/>
    <cellStyle name="Normal 6 4" xfId="6214"/>
    <cellStyle name="Normal 6 4 2" xfId="6215"/>
    <cellStyle name="Normal 6 4 3" xfId="6216"/>
    <cellStyle name="Normal 6 5" xfId="6217"/>
    <cellStyle name="Normal 6 6" xfId="6218"/>
    <cellStyle name="Normal 6 6 2" xfId="6219"/>
    <cellStyle name="Normal 6 6 2 2" xfId="6220"/>
    <cellStyle name="Normal 6 6 2 2 2" xfId="6221"/>
    <cellStyle name="Normal 6 6 2 2 2 2" xfId="6222"/>
    <cellStyle name="Normal 6 6 2 2 2 2 2" xfId="6223"/>
    <cellStyle name="Normal 6 6 2 2 2 2 3" xfId="6224"/>
    <cellStyle name="Normal 6 6 2 2 2 2_CS Indicators" xfId="6225"/>
    <cellStyle name="Normal 6 6 2 2 2 3" xfId="6226"/>
    <cellStyle name="Normal 6 6 2 2 2 4" xfId="6227"/>
    <cellStyle name="Normal 6 6 2 2 2_CS Indicators" xfId="6228"/>
    <cellStyle name="Normal 6 6 2 2 3" xfId="6229"/>
    <cellStyle name="Normal 6 6 2 2 3 2" xfId="6230"/>
    <cellStyle name="Normal 6 6 2 2 3 3" xfId="6231"/>
    <cellStyle name="Normal 6 6 2 2 3_CS Indicators" xfId="6232"/>
    <cellStyle name="Normal 6 6 2 2 4" xfId="6233"/>
    <cellStyle name="Normal 6 6 2 2 5" xfId="6234"/>
    <cellStyle name="Normal 6 6 2 2_CS Indicators" xfId="6235"/>
    <cellStyle name="Normal 6 6 2 3" xfId="6236"/>
    <cellStyle name="Normal 6 6 2 3 2" xfId="6237"/>
    <cellStyle name="Normal 6 6 2 3 2 2" xfId="6238"/>
    <cellStyle name="Normal 6 6 2 3 2 3" xfId="6239"/>
    <cellStyle name="Normal 6 6 2 3 2_CS Indicators" xfId="6240"/>
    <cellStyle name="Normal 6 6 2 3 3" xfId="6241"/>
    <cellStyle name="Normal 6 6 2 3 4" xfId="6242"/>
    <cellStyle name="Normal 6 6 2 3_CS Indicators" xfId="6243"/>
    <cellStyle name="Normal 6 6 2 4" xfId="6244"/>
    <cellStyle name="Normal 6 6 2 4 2" xfId="6245"/>
    <cellStyle name="Normal 6 6 2 4 3" xfId="6246"/>
    <cellStyle name="Normal 6 6 2 4_CS Indicators" xfId="6247"/>
    <cellStyle name="Normal 6 6 2 5" xfId="6248"/>
    <cellStyle name="Normal 6 6 2 6" xfId="6249"/>
    <cellStyle name="Normal 6 6 2_CS Indicators" xfId="6250"/>
    <cellStyle name="Normal 6 6 3" xfId="6251"/>
    <cellStyle name="Normal 6 6 3 2" xfId="6252"/>
    <cellStyle name="Normal 6 6 3 2 2" xfId="6253"/>
    <cellStyle name="Normal 6 6 3 2 2 2" xfId="6254"/>
    <cellStyle name="Normal 6 6 3 2 2 3" xfId="6255"/>
    <cellStyle name="Normal 6 6 3 2 2_CS Indicators" xfId="6256"/>
    <cellStyle name="Normal 6 6 3 2 3" xfId="6257"/>
    <cellStyle name="Normal 6 6 3 2 4" xfId="6258"/>
    <cellStyle name="Normal 6 6 3 2_CS Indicators" xfId="6259"/>
    <cellStyle name="Normal 6 6 3 3" xfId="6260"/>
    <cellStyle name="Normal 6 6 3 3 2" xfId="6261"/>
    <cellStyle name="Normal 6 6 3 3 3" xfId="6262"/>
    <cellStyle name="Normal 6 6 3 3_CS Indicators" xfId="6263"/>
    <cellStyle name="Normal 6 6 3 4" xfId="6264"/>
    <cellStyle name="Normal 6 6 3 5" xfId="6265"/>
    <cellStyle name="Normal 6 6 3_CS Indicators" xfId="6266"/>
    <cellStyle name="Normal 6 6 4" xfId="6267"/>
    <cellStyle name="Normal 6 6 4 2" xfId="6268"/>
    <cellStyle name="Normal 6 6 4 2 2" xfId="6269"/>
    <cellStyle name="Normal 6 6 4 2 3" xfId="6270"/>
    <cellStyle name="Normal 6 6 4 2_CS Indicators" xfId="6271"/>
    <cellStyle name="Normal 6 6 4 3" xfId="6272"/>
    <cellStyle name="Normal 6 6 4 4" xfId="6273"/>
    <cellStyle name="Normal 6 6 4_CS Indicators" xfId="6274"/>
    <cellStyle name="Normal 6 6 5" xfId="6275"/>
    <cellStyle name="Normal 6 6 5 2" xfId="6276"/>
    <cellStyle name="Normal 6 6 5 3" xfId="6277"/>
    <cellStyle name="Normal 6 6 5_CS Indicators" xfId="6278"/>
    <cellStyle name="Normal 6 6 6" xfId="6279"/>
    <cellStyle name="Normal 6 6 7" xfId="6280"/>
    <cellStyle name="Normal 6 6_CS Indicators" xfId="6281"/>
    <cellStyle name="Normal 6 7" xfId="6282"/>
    <cellStyle name="Normal 6 7 2" xfId="6283"/>
    <cellStyle name="Normal 6 7 2 2" xfId="6284"/>
    <cellStyle name="Normal 6 7 2 2 2" xfId="6285"/>
    <cellStyle name="Normal 6 7 2 2 2 2" xfId="6286"/>
    <cellStyle name="Normal 6 7 2 2 2 2 2" xfId="6287"/>
    <cellStyle name="Normal 6 7 2 2 2 2 3" xfId="6288"/>
    <cellStyle name="Normal 6 7 2 2 2 2_CS Indicators" xfId="6289"/>
    <cellStyle name="Normal 6 7 2 2 2 3" xfId="6290"/>
    <cellStyle name="Normal 6 7 2 2 2 4" xfId="6291"/>
    <cellStyle name="Normal 6 7 2 2 2_CS Indicators" xfId="6292"/>
    <cellStyle name="Normal 6 7 2 2 3" xfId="6293"/>
    <cellStyle name="Normal 6 7 2 2 3 2" xfId="6294"/>
    <cellStyle name="Normal 6 7 2 2 3 3" xfId="6295"/>
    <cellStyle name="Normal 6 7 2 2 3_CS Indicators" xfId="6296"/>
    <cellStyle name="Normal 6 7 2 2 4" xfId="6297"/>
    <cellStyle name="Normal 6 7 2 2 5" xfId="6298"/>
    <cellStyle name="Normal 6 7 2 2_CS Indicators" xfId="6299"/>
    <cellStyle name="Normal 6 7 2 3" xfId="6300"/>
    <cellStyle name="Normal 6 7 2 3 2" xfId="6301"/>
    <cellStyle name="Normal 6 7 2 3 2 2" xfId="6302"/>
    <cellStyle name="Normal 6 7 2 3 2 3" xfId="6303"/>
    <cellStyle name="Normal 6 7 2 3 2_CS Indicators" xfId="6304"/>
    <cellStyle name="Normal 6 7 2 3 3" xfId="6305"/>
    <cellStyle name="Normal 6 7 2 3 4" xfId="6306"/>
    <cellStyle name="Normal 6 7 2 3_CS Indicators" xfId="6307"/>
    <cellStyle name="Normal 6 7 2 4" xfId="6308"/>
    <cellStyle name="Normal 6 7 2 4 2" xfId="6309"/>
    <cellStyle name="Normal 6 7 2 4 3" xfId="6310"/>
    <cellStyle name="Normal 6 7 2 4_CS Indicators" xfId="6311"/>
    <cellStyle name="Normal 6 7 2 5" xfId="6312"/>
    <cellStyle name="Normal 6 7 2 6" xfId="6313"/>
    <cellStyle name="Normal 6 7 2_CS Indicators" xfId="6314"/>
    <cellStyle name="Normal 6 7 3" xfId="6315"/>
    <cellStyle name="Normal 6 7 3 2" xfId="6316"/>
    <cellStyle name="Normal 6 7 3 2 2" xfId="6317"/>
    <cellStyle name="Normal 6 7 3 2 2 2" xfId="6318"/>
    <cellStyle name="Normal 6 7 3 2 2 3" xfId="6319"/>
    <cellStyle name="Normal 6 7 3 2 2_CS Indicators" xfId="6320"/>
    <cellStyle name="Normal 6 7 3 2 3" xfId="6321"/>
    <cellStyle name="Normal 6 7 3 2 4" xfId="6322"/>
    <cellStyle name="Normal 6 7 3 2_CS Indicators" xfId="6323"/>
    <cellStyle name="Normal 6 7 3 3" xfId="6324"/>
    <cellStyle name="Normal 6 7 3 3 2" xfId="6325"/>
    <cellStyle name="Normal 6 7 3 3 3" xfId="6326"/>
    <cellStyle name="Normal 6 7 3 3_CS Indicators" xfId="6327"/>
    <cellStyle name="Normal 6 7 3 4" xfId="6328"/>
    <cellStyle name="Normal 6 7 3 5" xfId="6329"/>
    <cellStyle name="Normal 6 7 3_CS Indicators" xfId="6330"/>
    <cellStyle name="Normal 6 7 4" xfId="6331"/>
    <cellStyle name="Normal 6 7 4 2" xfId="6332"/>
    <cellStyle name="Normal 6 7 4 2 2" xfId="6333"/>
    <cellStyle name="Normal 6 7 4 2 3" xfId="6334"/>
    <cellStyle name="Normal 6 7 4 2_CS Indicators" xfId="6335"/>
    <cellStyle name="Normal 6 7 4 3" xfId="6336"/>
    <cellStyle name="Normal 6 7 4 4" xfId="6337"/>
    <cellStyle name="Normal 6 7 4_CS Indicators" xfId="6338"/>
    <cellStyle name="Normal 6 7 5" xfId="6339"/>
    <cellStyle name="Normal 6 7 5 2" xfId="6340"/>
    <cellStyle name="Normal 6 7 5 3" xfId="6341"/>
    <cellStyle name="Normal 6 7 5_CS Indicators" xfId="6342"/>
    <cellStyle name="Normal 6 7 6" xfId="6343"/>
    <cellStyle name="Normal 6 7 7" xfId="6344"/>
    <cellStyle name="Normal 6 7_CS Indicators" xfId="6345"/>
    <cellStyle name="Normal 6 8" xfId="6346"/>
    <cellStyle name="Normal 6 8 2" xfId="6347"/>
    <cellStyle name="Normal 6 8 2 2" xfId="6348"/>
    <cellStyle name="Normal 6 8 2 2 2" xfId="6349"/>
    <cellStyle name="Normal 6 8 2 2 2 2" xfId="6350"/>
    <cellStyle name="Normal 6 8 2 2 2 2 2" xfId="6351"/>
    <cellStyle name="Normal 6 8 2 2 2 2 3" xfId="6352"/>
    <cellStyle name="Normal 6 8 2 2 2 2_CS Indicators" xfId="6353"/>
    <cellStyle name="Normal 6 8 2 2 2 3" xfId="6354"/>
    <cellStyle name="Normal 6 8 2 2 2 4" xfId="6355"/>
    <cellStyle name="Normal 6 8 2 2 2_CS Indicators" xfId="6356"/>
    <cellStyle name="Normal 6 8 2 2 3" xfId="6357"/>
    <cellStyle name="Normal 6 8 2 2 3 2" xfId="6358"/>
    <cellStyle name="Normal 6 8 2 2 3 3" xfId="6359"/>
    <cellStyle name="Normal 6 8 2 2 3_CS Indicators" xfId="6360"/>
    <cellStyle name="Normal 6 8 2 2 4" xfId="6361"/>
    <cellStyle name="Normal 6 8 2 2 5" xfId="6362"/>
    <cellStyle name="Normal 6 8 2 2_CS Indicators" xfId="6363"/>
    <cellStyle name="Normal 6 8 2 3" xfId="6364"/>
    <cellStyle name="Normal 6 8 2 3 2" xfId="6365"/>
    <cellStyle name="Normal 6 8 2 3 2 2" xfId="6366"/>
    <cellStyle name="Normal 6 8 2 3 2 3" xfId="6367"/>
    <cellStyle name="Normal 6 8 2 3 2_CS Indicators" xfId="6368"/>
    <cellStyle name="Normal 6 8 2 3 3" xfId="6369"/>
    <cellStyle name="Normal 6 8 2 3 4" xfId="6370"/>
    <cellStyle name="Normal 6 8 2 3_CS Indicators" xfId="6371"/>
    <cellStyle name="Normal 6 8 2 4" xfId="6372"/>
    <cellStyle name="Normal 6 8 2 4 2" xfId="6373"/>
    <cellStyle name="Normal 6 8 2 4 3" xfId="6374"/>
    <cellStyle name="Normal 6 8 2 4_CS Indicators" xfId="6375"/>
    <cellStyle name="Normal 6 8 2 5" xfId="6376"/>
    <cellStyle name="Normal 6 8 2 6" xfId="6377"/>
    <cellStyle name="Normal 6 8 2_CS Indicators" xfId="6378"/>
    <cellStyle name="Normal 6 8 3" xfId="6379"/>
    <cellStyle name="Normal 6 8 3 2" xfId="6380"/>
    <cellStyle name="Normal 6 8 3 2 2" xfId="6381"/>
    <cellStyle name="Normal 6 8 3 2 2 2" xfId="6382"/>
    <cellStyle name="Normal 6 8 3 2 2 3" xfId="6383"/>
    <cellStyle name="Normal 6 8 3 2 2_CS Indicators" xfId="6384"/>
    <cellStyle name="Normal 6 8 3 2 3" xfId="6385"/>
    <cellStyle name="Normal 6 8 3 2 4" xfId="6386"/>
    <cellStyle name="Normal 6 8 3 2_CS Indicators" xfId="6387"/>
    <cellStyle name="Normal 6 8 3 3" xfId="6388"/>
    <cellStyle name="Normal 6 8 3 3 2" xfId="6389"/>
    <cellStyle name="Normal 6 8 3 3 3" xfId="6390"/>
    <cellStyle name="Normal 6 8 3 3_CS Indicators" xfId="6391"/>
    <cellStyle name="Normal 6 8 3 4" xfId="6392"/>
    <cellStyle name="Normal 6 8 3 5" xfId="6393"/>
    <cellStyle name="Normal 6 8 3_CS Indicators" xfId="6394"/>
    <cellStyle name="Normal 6 8 4" xfId="6395"/>
    <cellStyle name="Normal 6 8 4 2" xfId="6396"/>
    <cellStyle name="Normal 6 8 4 2 2" xfId="6397"/>
    <cellStyle name="Normal 6 8 4 2 3" xfId="6398"/>
    <cellStyle name="Normal 6 8 4 2_CS Indicators" xfId="6399"/>
    <cellStyle name="Normal 6 8 4 3" xfId="6400"/>
    <cellStyle name="Normal 6 8 4 4" xfId="6401"/>
    <cellStyle name="Normal 6 8 4_CS Indicators" xfId="6402"/>
    <cellStyle name="Normal 6 8 5" xfId="6403"/>
    <cellStyle name="Normal 6 8 5 2" xfId="6404"/>
    <cellStyle name="Normal 6 8 5 3" xfId="6405"/>
    <cellStyle name="Normal 6 8 5_CS Indicators" xfId="6406"/>
    <cellStyle name="Normal 6 8 6" xfId="6407"/>
    <cellStyle name="Normal 6 8 7" xfId="6408"/>
    <cellStyle name="Normal 6 8_CS Indicators" xfId="6409"/>
    <cellStyle name="Normal 6 9" xfId="6410"/>
    <cellStyle name="Normal 6 9 2" xfId="6411"/>
    <cellStyle name="Normal 6 9 2 2" xfId="6412"/>
    <cellStyle name="Normal 6 9 2 2 2" xfId="6413"/>
    <cellStyle name="Normal 6 9 2 2 2 2" xfId="6414"/>
    <cellStyle name="Normal 6 9 2 2 2 3" xfId="6415"/>
    <cellStyle name="Normal 6 9 2 2 2_CS Indicators" xfId="6416"/>
    <cellStyle name="Normal 6 9 2 2 3" xfId="6417"/>
    <cellStyle name="Normal 6 9 2 2 4" xfId="6418"/>
    <cellStyle name="Normal 6 9 2 2_CS Indicators" xfId="6419"/>
    <cellStyle name="Normal 6 9 2 3" xfId="6420"/>
    <cellStyle name="Normal 6 9 2 3 2" xfId="6421"/>
    <cellStyle name="Normal 6 9 2 3 3" xfId="6422"/>
    <cellStyle name="Normal 6 9 2 3_CS Indicators" xfId="6423"/>
    <cellStyle name="Normal 6 9 2 4" xfId="6424"/>
    <cellStyle name="Normal 6 9 2 5" xfId="6425"/>
    <cellStyle name="Normal 6 9 2_CS Indicators" xfId="6426"/>
    <cellStyle name="Normal 6 9 3" xfId="6427"/>
    <cellStyle name="Normal 6 9 3 2" xfId="6428"/>
    <cellStyle name="Normal 6 9 3 2 2" xfId="6429"/>
    <cellStyle name="Normal 6 9 3 2 3" xfId="6430"/>
    <cellStyle name="Normal 6 9 3 2_CS Indicators" xfId="6431"/>
    <cellStyle name="Normal 6 9 3 3" xfId="6432"/>
    <cellStyle name="Normal 6 9 3 4" xfId="6433"/>
    <cellStyle name="Normal 6 9 3_CS Indicators" xfId="6434"/>
    <cellStyle name="Normal 6 9 4" xfId="6435"/>
    <cellStyle name="Normal 6 9 4 2" xfId="6436"/>
    <cellStyle name="Normal 6 9 4 3" xfId="6437"/>
    <cellStyle name="Normal 6 9 4_CS Indicators" xfId="6438"/>
    <cellStyle name="Normal 6 9 5" xfId="6439"/>
    <cellStyle name="Normal 6 9 6" xfId="6440"/>
    <cellStyle name="Normal 6 9_CS Indicators" xfId="6441"/>
    <cellStyle name="Normal 6_CS Indicators" xfId="6442"/>
    <cellStyle name="Normal 60" xfId="6443"/>
    <cellStyle name="Normal 60 2" xfId="6444"/>
    <cellStyle name="Normal 60 2 2" xfId="6445"/>
    <cellStyle name="Normal 60 2 2 2" xfId="6446"/>
    <cellStyle name="Normal 60 2 2 2 2" xfId="6447"/>
    <cellStyle name="Normal 60 2 2 2 3" xfId="6448"/>
    <cellStyle name="Normal 60 2 2 2_CS Indicators" xfId="6449"/>
    <cellStyle name="Normal 60 2 2 3" xfId="6450"/>
    <cellStyle name="Normal 60 2 2 4" xfId="6451"/>
    <cellStyle name="Normal 60 2 2_CS Indicators" xfId="6452"/>
    <cellStyle name="Normal 60 2 3" xfId="6453"/>
    <cellStyle name="Normal 60 2 3 2" xfId="6454"/>
    <cellStyle name="Normal 60 2 3 3" xfId="6455"/>
    <cellStyle name="Normal 60 2 3_CS Indicators" xfId="6456"/>
    <cellStyle name="Normal 60 2 4" xfId="6457"/>
    <cellStyle name="Normal 60 2 5" xfId="6458"/>
    <cellStyle name="Normal 60 2_CS Indicators" xfId="6459"/>
    <cellStyle name="Normal 60 3" xfId="6460"/>
    <cellStyle name="Normal 60 3 2" xfId="6461"/>
    <cellStyle name="Normal 60 3 2 2" xfId="6462"/>
    <cellStyle name="Normal 60 3 2 3" xfId="6463"/>
    <cellStyle name="Normal 60 3 2_CS Indicators" xfId="6464"/>
    <cellStyle name="Normal 60 3 3" xfId="6465"/>
    <cellStyle name="Normal 60 3 4" xfId="6466"/>
    <cellStyle name="Normal 60 3_CS Indicators" xfId="6467"/>
    <cellStyle name="Normal 60 4" xfId="6468"/>
    <cellStyle name="Normal 60 4 2" xfId="6469"/>
    <cellStyle name="Normal 60 4 3" xfId="6470"/>
    <cellStyle name="Normal 60 4_CS Indicators" xfId="6471"/>
    <cellStyle name="Normal 60 5" xfId="6472"/>
    <cellStyle name="Normal 60 6" xfId="6473"/>
    <cellStyle name="Normal 60_CS Indicators" xfId="6474"/>
    <cellStyle name="Normal 61" xfId="6475"/>
    <cellStyle name="Normal 62" xfId="6476"/>
    <cellStyle name="Normal 63" xfId="6477"/>
    <cellStyle name="Normal 64" xfId="6478"/>
    <cellStyle name="Normal 65" xfId="6479"/>
    <cellStyle name="Normal 66" xfId="6480"/>
    <cellStyle name="Normal 67" xfId="6481"/>
    <cellStyle name="Normal 68" xfId="6482"/>
    <cellStyle name="Normal 69" xfId="6483"/>
    <cellStyle name="Normal 7" xfId="73"/>
    <cellStyle name="Normal 7 2" xfId="240"/>
    <cellStyle name="Normal 7 2 2" xfId="6484"/>
    <cellStyle name="Normal 7 2 2 2" xfId="6485"/>
    <cellStyle name="Normal 7 2 2 3" xfId="6486"/>
    <cellStyle name="Normal 7 2_CS Indicators" xfId="6487"/>
    <cellStyle name="Normal 7 3" xfId="6488"/>
    <cellStyle name="Normal 7 3 2" xfId="6489"/>
    <cellStyle name="Normal 7 3 2 2" xfId="6490"/>
    <cellStyle name="Normal 7 3 2 3" xfId="6491"/>
    <cellStyle name="Normal 7 3 3" xfId="6492"/>
    <cellStyle name="Normal 7 3 3 2" xfId="6493"/>
    <cellStyle name="Normal 7 3 4" xfId="6494"/>
    <cellStyle name="Normal 7 3 5" xfId="6495"/>
    <cellStyle name="Normal 7 3_CS Indicators" xfId="6496"/>
    <cellStyle name="Normal 7 4" xfId="6497"/>
    <cellStyle name="Normal 7 5" xfId="6498"/>
    <cellStyle name="Normal 7 6" xfId="6499"/>
    <cellStyle name="Normal 7 7" xfId="6500"/>
    <cellStyle name="Normal 7_CS Indicators" xfId="6501"/>
    <cellStyle name="Normal 70" xfId="6502"/>
    <cellStyle name="Normal 71" xfId="6503"/>
    <cellStyle name="Normal 71 2" xfId="6504"/>
    <cellStyle name="Normal 71 2 2" xfId="6505"/>
    <cellStyle name="Normal 71 2 3" xfId="6506"/>
    <cellStyle name="Normal 71 3" xfId="6507"/>
    <cellStyle name="Normal 71 3 2" xfId="6508"/>
    <cellStyle name="Normal 71 3 3" xfId="6509"/>
    <cellStyle name="Normal 71 4" xfId="6510"/>
    <cellStyle name="Normal 71 4 2" xfId="6511"/>
    <cellStyle name="Normal 71 4 3" xfId="6512"/>
    <cellStyle name="Normal 71 5" xfId="6513"/>
    <cellStyle name="Normal 71 5 2" xfId="6514"/>
    <cellStyle name="Normal 71 5 3" xfId="6515"/>
    <cellStyle name="Normal 71_CS Indicators" xfId="6516"/>
    <cellStyle name="Normal 72" xfId="6517"/>
    <cellStyle name="Normal 73" xfId="6518"/>
    <cellStyle name="Normal 74" xfId="6519"/>
    <cellStyle name="Normal 75" xfId="6520"/>
    <cellStyle name="Normal 76" xfId="6521"/>
    <cellStyle name="Normal 76 2" xfId="6522"/>
    <cellStyle name="Normal 76 3" xfId="6523"/>
    <cellStyle name="Normal 76_CS Indicators" xfId="6524"/>
    <cellStyle name="Normal 77" xfId="6525"/>
    <cellStyle name="Normal 77 2" xfId="6526"/>
    <cellStyle name="Normal 77 3" xfId="6527"/>
    <cellStyle name="Normal 77_CS Indicators" xfId="6528"/>
    <cellStyle name="Normal 78" xfId="6529"/>
    <cellStyle name="Normal 78 2" xfId="6530"/>
    <cellStyle name="Normal 78_CS Indicators" xfId="6531"/>
    <cellStyle name="Normal 79" xfId="6532"/>
    <cellStyle name="Normal 79 2" xfId="6533"/>
    <cellStyle name="Normal 79 3" xfId="6534"/>
    <cellStyle name="Normal 79_CS Indicators" xfId="6535"/>
    <cellStyle name="Normal 8" xfId="74"/>
    <cellStyle name="Normal 8 2" xfId="241"/>
    <cellStyle name="Normal 8 2 2" xfId="6536"/>
    <cellStyle name="Normal 8 2 2 2" xfId="6537"/>
    <cellStyle name="Normal 8 2 2 3" xfId="6538"/>
    <cellStyle name="Normal 8 2_CS Indicators" xfId="6539"/>
    <cellStyle name="Normal 8 3" xfId="6540"/>
    <cellStyle name="Normal 8 3 2" xfId="6541"/>
    <cellStyle name="Normal 8 3 2 2" xfId="6542"/>
    <cellStyle name="Normal 8 3 2 3" xfId="6543"/>
    <cellStyle name="Normal 8 3 3" xfId="6544"/>
    <cellStyle name="Normal 8 3 3 2" xfId="6545"/>
    <cellStyle name="Normal 8 3 4" xfId="6546"/>
    <cellStyle name="Normal 8 3 5" xfId="6547"/>
    <cellStyle name="Normal 8 3_CS Indicators" xfId="6548"/>
    <cellStyle name="Normal 8 4" xfId="6549"/>
    <cellStyle name="Normal 8 5" xfId="6550"/>
    <cellStyle name="Normal 8_CS Indicators" xfId="6551"/>
    <cellStyle name="Normal 80" xfId="6552"/>
    <cellStyle name="Normal 80 2" xfId="6553"/>
    <cellStyle name="Normal 80 3" xfId="6554"/>
    <cellStyle name="Normal 80_CS Indicators" xfId="6555"/>
    <cellStyle name="Normal 81" xfId="6556"/>
    <cellStyle name="Normal 81 2" xfId="6557"/>
    <cellStyle name="Normal 81 3" xfId="6558"/>
    <cellStyle name="Normal 81_CS Indicators" xfId="6559"/>
    <cellStyle name="Normal 82" xfId="6560"/>
    <cellStyle name="Normal 82 2" xfId="6561"/>
    <cellStyle name="Normal 82 3" xfId="6562"/>
    <cellStyle name="Normal 82_CS Indicators" xfId="6563"/>
    <cellStyle name="Normal 83" xfId="6564"/>
    <cellStyle name="Normal 83 2" xfId="6565"/>
    <cellStyle name="Normal 83 3" xfId="6566"/>
    <cellStyle name="Normal 83_CS Indicators" xfId="6567"/>
    <cellStyle name="Normal 84" xfId="6568"/>
    <cellStyle name="Normal 84 2" xfId="6569"/>
    <cellStyle name="Normal 84 3" xfId="6570"/>
    <cellStyle name="Normal 84_CS Indicators" xfId="6571"/>
    <cellStyle name="Normal 85" xfId="6572"/>
    <cellStyle name="Normal 86" xfId="6573"/>
    <cellStyle name="Normal 86 2" xfId="6574"/>
    <cellStyle name="Normal 86 3" xfId="6575"/>
    <cellStyle name="Normal 87" xfId="6576"/>
    <cellStyle name="Normal 87 2" xfId="6577"/>
    <cellStyle name="Normal 87 3" xfId="6578"/>
    <cellStyle name="Normal 88" xfId="6579"/>
    <cellStyle name="Normal 89" xfId="6580"/>
    <cellStyle name="Normal 9" xfId="75"/>
    <cellStyle name="Normal 9 10" xfId="6581"/>
    <cellStyle name="Normal 9 10 2" xfId="6582"/>
    <cellStyle name="Normal 9 10 2 2" xfId="6583"/>
    <cellStyle name="Normal 9 10 2 3" xfId="6584"/>
    <cellStyle name="Normal 9 10 2_CS Indicators" xfId="6585"/>
    <cellStyle name="Normal 9 10 3" xfId="6586"/>
    <cellStyle name="Normal 9 10 4" xfId="6587"/>
    <cellStyle name="Normal 9 10_CS Indicators" xfId="6588"/>
    <cellStyle name="Normal 9 11" xfId="6589"/>
    <cellStyle name="Normal 9 11 2" xfId="6590"/>
    <cellStyle name="Normal 9 11 3" xfId="6591"/>
    <cellStyle name="Normal 9 11_CS Indicators" xfId="6592"/>
    <cellStyle name="Normal 9 12" xfId="6593"/>
    <cellStyle name="Normal 9 13" xfId="6594"/>
    <cellStyle name="Normal 9 2" xfId="6595"/>
    <cellStyle name="Normal 9 2 10" xfId="6596"/>
    <cellStyle name="Normal 9 2 11" xfId="6597"/>
    <cellStyle name="Normal 9 2 2" xfId="6598"/>
    <cellStyle name="Normal 9 2 2 2" xfId="6599"/>
    <cellStyle name="Normal 9 2 2 3" xfId="6600"/>
    <cellStyle name="Normal 9 2 2 3 2" xfId="6601"/>
    <cellStyle name="Normal 9 2 2 3 2 2" xfId="6602"/>
    <cellStyle name="Normal 9 2 2 3 2 2 2" xfId="6603"/>
    <cellStyle name="Normal 9 2 2 3 2 2 2 2" xfId="6604"/>
    <cellStyle name="Normal 9 2 2 3 2 2 2 3" xfId="6605"/>
    <cellStyle name="Normal 9 2 2 3 2 2 2_CS Indicators" xfId="6606"/>
    <cellStyle name="Normal 9 2 2 3 2 2 3" xfId="6607"/>
    <cellStyle name="Normal 9 2 2 3 2 2 4" xfId="6608"/>
    <cellStyle name="Normal 9 2 2 3 2 2_CS Indicators" xfId="6609"/>
    <cellStyle name="Normal 9 2 2 3 2 3" xfId="6610"/>
    <cellStyle name="Normal 9 2 2 3 2 3 2" xfId="6611"/>
    <cellStyle name="Normal 9 2 2 3 2 3 3" xfId="6612"/>
    <cellStyle name="Normal 9 2 2 3 2 3_CS Indicators" xfId="6613"/>
    <cellStyle name="Normal 9 2 2 3 2 4" xfId="6614"/>
    <cellStyle name="Normal 9 2 2 3 2 5" xfId="6615"/>
    <cellStyle name="Normal 9 2 2 3 2_CS Indicators" xfId="6616"/>
    <cellStyle name="Normal 9 2 2 3 3" xfId="6617"/>
    <cellStyle name="Normal 9 2 2 3 3 2" xfId="6618"/>
    <cellStyle name="Normal 9 2 2 3 3 2 2" xfId="6619"/>
    <cellStyle name="Normal 9 2 2 3 3 2 3" xfId="6620"/>
    <cellStyle name="Normal 9 2 2 3 3 2_CS Indicators" xfId="6621"/>
    <cellStyle name="Normal 9 2 2 3 3 3" xfId="6622"/>
    <cellStyle name="Normal 9 2 2 3 3 4" xfId="6623"/>
    <cellStyle name="Normal 9 2 2 3 3_CS Indicators" xfId="6624"/>
    <cellStyle name="Normal 9 2 2 3 4" xfId="6625"/>
    <cellStyle name="Normal 9 2 2 3 4 2" xfId="6626"/>
    <cellStyle name="Normal 9 2 2 3 4 3" xfId="6627"/>
    <cellStyle name="Normal 9 2 2 3 4_CS Indicators" xfId="6628"/>
    <cellStyle name="Normal 9 2 2 3 5" xfId="6629"/>
    <cellStyle name="Normal 9 2 2 3 6" xfId="6630"/>
    <cellStyle name="Normal 9 2 2 3_CS Indicators" xfId="6631"/>
    <cellStyle name="Normal 9 2 2 4" xfId="6632"/>
    <cellStyle name="Normal 9 2 2 4 2" xfId="6633"/>
    <cellStyle name="Normal 9 2 2 4 2 2" xfId="6634"/>
    <cellStyle name="Normal 9 2 2 4 2 2 2" xfId="6635"/>
    <cellStyle name="Normal 9 2 2 4 2 2 3" xfId="6636"/>
    <cellStyle name="Normal 9 2 2 4 2 2_CS Indicators" xfId="6637"/>
    <cellStyle name="Normal 9 2 2 4 2 3" xfId="6638"/>
    <cellStyle name="Normal 9 2 2 4 2 4" xfId="6639"/>
    <cellStyle name="Normal 9 2 2 4 2_CS Indicators" xfId="6640"/>
    <cellStyle name="Normal 9 2 2 4 3" xfId="6641"/>
    <cellStyle name="Normal 9 2 2 4 3 2" xfId="6642"/>
    <cellStyle name="Normal 9 2 2 4 3 3" xfId="6643"/>
    <cellStyle name="Normal 9 2 2 4 3_CS Indicators" xfId="6644"/>
    <cellStyle name="Normal 9 2 2 4 4" xfId="6645"/>
    <cellStyle name="Normal 9 2 2 4 5" xfId="6646"/>
    <cellStyle name="Normal 9 2 2 4_CS Indicators" xfId="6647"/>
    <cellStyle name="Normal 9 2 2 5" xfId="6648"/>
    <cellStyle name="Normal 9 2 2 5 2" xfId="6649"/>
    <cellStyle name="Normal 9 2 2 5 2 2" xfId="6650"/>
    <cellStyle name="Normal 9 2 2 5 2 3" xfId="6651"/>
    <cellStyle name="Normal 9 2 2 5 2_CS Indicators" xfId="6652"/>
    <cellStyle name="Normal 9 2 2 5 3" xfId="6653"/>
    <cellStyle name="Normal 9 2 2 5 4" xfId="6654"/>
    <cellStyle name="Normal 9 2 2 5_CS Indicators" xfId="6655"/>
    <cellStyle name="Normal 9 2 2 6" xfId="6656"/>
    <cellStyle name="Normal 9 2 2 6 2" xfId="6657"/>
    <cellStyle name="Normal 9 2 2 6 3" xfId="6658"/>
    <cellStyle name="Normal 9 2 2 6_CS Indicators" xfId="6659"/>
    <cellStyle name="Normal 9 2 2 7" xfId="6660"/>
    <cellStyle name="Normal 9 2 2 8" xfId="6661"/>
    <cellStyle name="Normal 9 2 2_CS Indicators" xfId="6662"/>
    <cellStyle name="Normal 9 2 3" xfId="6663"/>
    <cellStyle name="Normal 9 2 3 2" xfId="6664"/>
    <cellStyle name="Normal 9 2 3 2 2" xfId="6665"/>
    <cellStyle name="Normal 9 2 3 2 2 2" xfId="6666"/>
    <cellStyle name="Normal 9 2 3 2 2 2 2" xfId="6667"/>
    <cellStyle name="Normal 9 2 3 2 2 2 2 2" xfId="6668"/>
    <cellStyle name="Normal 9 2 3 2 2 2 2 3" xfId="6669"/>
    <cellStyle name="Normal 9 2 3 2 2 2 2_CS Indicators" xfId="6670"/>
    <cellStyle name="Normal 9 2 3 2 2 2 3" xfId="6671"/>
    <cellStyle name="Normal 9 2 3 2 2 2 4" xfId="6672"/>
    <cellStyle name="Normal 9 2 3 2 2 2_CS Indicators" xfId="6673"/>
    <cellStyle name="Normal 9 2 3 2 2 3" xfId="6674"/>
    <cellStyle name="Normal 9 2 3 2 2 3 2" xfId="6675"/>
    <cellStyle name="Normal 9 2 3 2 2 3 3" xfId="6676"/>
    <cellStyle name="Normal 9 2 3 2 2 3_CS Indicators" xfId="6677"/>
    <cellStyle name="Normal 9 2 3 2 2 4" xfId="6678"/>
    <cellStyle name="Normal 9 2 3 2 2 5" xfId="6679"/>
    <cellStyle name="Normal 9 2 3 2 2_CS Indicators" xfId="6680"/>
    <cellStyle name="Normal 9 2 3 2 3" xfId="6681"/>
    <cellStyle name="Normal 9 2 3 2 3 2" xfId="6682"/>
    <cellStyle name="Normal 9 2 3 2 3 2 2" xfId="6683"/>
    <cellStyle name="Normal 9 2 3 2 3 2 3" xfId="6684"/>
    <cellStyle name="Normal 9 2 3 2 3 2_CS Indicators" xfId="6685"/>
    <cellStyle name="Normal 9 2 3 2 3 3" xfId="6686"/>
    <cellStyle name="Normal 9 2 3 2 3 4" xfId="6687"/>
    <cellStyle name="Normal 9 2 3 2 3_CS Indicators" xfId="6688"/>
    <cellStyle name="Normal 9 2 3 2 4" xfId="6689"/>
    <cellStyle name="Normal 9 2 3 2 4 2" xfId="6690"/>
    <cellStyle name="Normal 9 2 3 2 4 3" xfId="6691"/>
    <cellStyle name="Normal 9 2 3 2 4_CS Indicators" xfId="6692"/>
    <cellStyle name="Normal 9 2 3 2 5" xfId="6693"/>
    <cellStyle name="Normal 9 2 3 2 6" xfId="6694"/>
    <cellStyle name="Normal 9 2 3 2_CS Indicators" xfId="6695"/>
    <cellStyle name="Normal 9 2 3 3" xfId="6696"/>
    <cellStyle name="Normal 9 2 3 3 2" xfId="6697"/>
    <cellStyle name="Normal 9 2 3 3 2 2" xfId="6698"/>
    <cellStyle name="Normal 9 2 3 3 2 2 2" xfId="6699"/>
    <cellStyle name="Normal 9 2 3 3 2 2 3" xfId="6700"/>
    <cellStyle name="Normal 9 2 3 3 2 2_CS Indicators" xfId="6701"/>
    <cellStyle name="Normal 9 2 3 3 2 3" xfId="6702"/>
    <cellStyle name="Normal 9 2 3 3 2 4" xfId="6703"/>
    <cellStyle name="Normal 9 2 3 3 2_CS Indicators" xfId="6704"/>
    <cellStyle name="Normal 9 2 3 3 3" xfId="6705"/>
    <cellStyle name="Normal 9 2 3 3 3 2" xfId="6706"/>
    <cellStyle name="Normal 9 2 3 3 3 3" xfId="6707"/>
    <cellStyle name="Normal 9 2 3 3 3_CS Indicators" xfId="6708"/>
    <cellStyle name="Normal 9 2 3 3 4" xfId="6709"/>
    <cellStyle name="Normal 9 2 3 3 5" xfId="6710"/>
    <cellStyle name="Normal 9 2 3 3_CS Indicators" xfId="6711"/>
    <cellStyle name="Normal 9 2 3 4" xfId="6712"/>
    <cellStyle name="Normal 9 2 3 4 2" xfId="6713"/>
    <cellStyle name="Normal 9 2 3 4 2 2" xfId="6714"/>
    <cellStyle name="Normal 9 2 3 4 2 3" xfId="6715"/>
    <cellStyle name="Normal 9 2 3 4 2_CS Indicators" xfId="6716"/>
    <cellStyle name="Normal 9 2 3 4 3" xfId="6717"/>
    <cellStyle name="Normal 9 2 3 4 4" xfId="6718"/>
    <cellStyle name="Normal 9 2 3 4_CS Indicators" xfId="6719"/>
    <cellStyle name="Normal 9 2 3 5" xfId="6720"/>
    <cellStyle name="Normal 9 2 3 5 2" xfId="6721"/>
    <cellStyle name="Normal 9 2 3 5 3" xfId="6722"/>
    <cellStyle name="Normal 9 2 3 5_CS Indicators" xfId="6723"/>
    <cellStyle name="Normal 9 2 3 6" xfId="6724"/>
    <cellStyle name="Normal 9 2 3 7" xfId="6725"/>
    <cellStyle name="Normal 9 2 3_CS Indicators" xfId="6726"/>
    <cellStyle name="Normal 9 2 4" xfId="6727"/>
    <cellStyle name="Normal 9 2 4 2" xfId="6728"/>
    <cellStyle name="Normal 9 2 4 2 2" xfId="6729"/>
    <cellStyle name="Normal 9 2 4 2 2 2" xfId="6730"/>
    <cellStyle name="Normal 9 2 4 2 2 2 2" xfId="6731"/>
    <cellStyle name="Normal 9 2 4 2 2 2 2 2" xfId="6732"/>
    <cellStyle name="Normal 9 2 4 2 2 2 2 3" xfId="6733"/>
    <cellStyle name="Normal 9 2 4 2 2 2 2_CS Indicators" xfId="6734"/>
    <cellStyle name="Normal 9 2 4 2 2 2 3" xfId="6735"/>
    <cellStyle name="Normal 9 2 4 2 2 2 4" xfId="6736"/>
    <cellStyle name="Normal 9 2 4 2 2 2_CS Indicators" xfId="6737"/>
    <cellStyle name="Normal 9 2 4 2 2 3" xfId="6738"/>
    <cellStyle name="Normal 9 2 4 2 2 3 2" xfId="6739"/>
    <cellStyle name="Normal 9 2 4 2 2 3 3" xfId="6740"/>
    <cellStyle name="Normal 9 2 4 2 2 3_CS Indicators" xfId="6741"/>
    <cellStyle name="Normal 9 2 4 2 2 4" xfId="6742"/>
    <cellStyle name="Normal 9 2 4 2 2 5" xfId="6743"/>
    <cellStyle name="Normal 9 2 4 2 2_CS Indicators" xfId="6744"/>
    <cellStyle name="Normal 9 2 4 2 3" xfId="6745"/>
    <cellStyle name="Normal 9 2 4 2 3 2" xfId="6746"/>
    <cellStyle name="Normal 9 2 4 2 3 2 2" xfId="6747"/>
    <cellStyle name="Normal 9 2 4 2 3 2 3" xfId="6748"/>
    <cellStyle name="Normal 9 2 4 2 3 2_CS Indicators" xfId="6749"/>
    <cellStyle name="Normal 9 2 4 2 3 3" xfId="6750"/>
    <cellStyle name="Normal 9 2 4 2 3 4" xfId="6751"/>
    <cellStyle name="Normal 9 2 4 2 3_CS Indicators" xfId="6752"/>
    <cellStyle name="Normal 9 2 4 2 4" xfId="6753"/>
    <cellStyle name="Normal 9 2 4 2 4 2" xfId="6754"/>
    <cellStyle name="Normal 9 2 4 2 4 3" xfId="6755"/>
    <cellStyle name="Normal 9 2 4 2 4_CS Indicators" xfId="6756"/>
    <cellStyle name="Normal 9 2 4 2 5" xfId="6757"/>
    <cellStyle name="Normal 9 2 4 2 6" xfId="6758"/>
    <cellStyle name="Normal 9 2 4 2_CS Indicators" xfId="6759"/>
    <cellStyle name="Normal 9 2 4 3" xfId="6760"/>
    <cellStyle name="Normal 9 2 4 3 2" xfId="6761"/>
    <cellStyle name="Normal 9 2 4 3 2 2" xfId="6762"/>
    <cellStyle name="Normal 9 2 4 3 2 2 2" xfId="6763"/>
    <cellStyle name="Normal 9 2 4 3 2 2 3" xfId="6764"/>
    <cellStyle name="Normal 9 2 4 3 2 2_CS Indicators" xfId="6765"/>
    <cellStyle name="Normal 9 2 4 3 2 3" xfId="6766"/>
    <cellStyle name="Normal 9 2 4 3 2 4" xfId="6767"/>
    <cellStyle name="Normal 9 2 4 3 2_CS Indicators" xfId="6768"/>
    <cellStyle name="Normal 9 2 4 3 3" xfId="6769"/>
    <cellStyle name="Normal 9 2 4 3 3 2" xfId="6770"/>
    <cellStyle name="Normal 9 2 4 3 3 3" xfId="6771"/>
    <cellStyle name="Normal 9 2 4 3 3_CS Indicators" xfId="6772"/>
    <cellStyle name="Normal 9 2 4 3 4" xfId="6773"/>
    <cellStyle name="Normal 9 2 4 3 5" xfId="6774"/>
    <cellStyle name="Normal 9 2 4 3_CS Indicators" xfId="6775"/>
    <cellStyle name="Normal 9 2 4 4" xfId="6776"/>
    <cellStyle name="Normal 9 2 4 4 2" xfId="6777"/>
    <cellStyle name="Normal 9 2 4 4 2 2" xfId="6778"/>
    <cellStyle name="Normal 9 2 4 4 2 3" xfId="6779"/>
    <cellStyle name="Normal 9 2 4 4 2_CS Indicators" xfId="6780"/>
    <cellStyle name="Normal 9 2 4 4 3" xfId="6781"/>
    <cellStyle name="Normal 9 2 4 4 4" xfId="6782"/>
    <cellStyle name="Normal 9 2 4 4_CS Indicators" xfId="6783"/>
    <cellStyle name="Normal 9 2 4 5" xfId="6784"/>
    <cellStyle name="Normal 9 2 4 5 2" xfId="6785"/>
    <cellStyle name="Normal 9 2 4 5 3" xfId="6786"/>
    <cellStyle name="Normal 9 2 4 5_CS Indicators" xfId="6787"/>
    <cellStyle name="Normal 9 2 4 6" xfId="6788"/>
    <cellStyle name="Normal 9 2 4 7" xfId="6789"/>
    <cellStyle name="Normal 9 2 4_CS Indicators" xfId="6790"/>
    <cellStyle name="Normal 9 2 5" xfId="6791"/>
    <cellStyle name="Normal 9 2 5 2" xfId="6792"/>
    <cellStyle name="Normal 9 2 5 2 2" xfId="6793"/>
    <cellStyle name="Normal 9 2 5 2 2 2" xfId="6794"/>
    <cellStyle name="Normal 9 2 5 2 2 2 2" xfId="6795"/>
    <cellStyle name="Normal 9 2 5 2 2 2 3" xfId="6796"/>
    <cellStyle name="Normal 9 2 5 2 2 2_CS Indicators" xfId="6797"/>
    <cellStyle name="Normal 9 2 5 2 2 3" xfId="6798"/>
    <cellStyle name="Normal 9 2 5 2 2 4" xfId="6799"/>
    <cellStyle name="Normal 9 2 5 2 2_CS Indicators" xfId="6800"/>
    <cellStyle name="Normal 9 2 5 2 3" xfId="6801"/>
    <cellStyle name="Normal 9 2 5 2 3 2" xfId="6802"/>
    <cellStyle name="Normal 9 2 5 2 3 3" xfId="6803"/>
    <cellStyle name="Normal 9 2 5 2 3_CS Indicators" xfId="6804"/>
    <cellStyle name="Normal 9 2 5 2 4" xfId="6805"/>
    <cellStyle name="Normal 9 2 5 2 5" xfId="6806"/>
    <cellStyle name="Normal 9 2 5 2_CS Indicators" xfId="6807"/>
    <cellStyle name="Normal 9 2 5 3" xfId="6808"/>
    <cellStyle name="Normal 9 2 5 3 2" xfId="6809"/>
    <cellStyle name="Normal 9 2 5 3 2 2" xfId="6810"/>
    <cellStyle name="Normal 9 2 5 3 2 3" xfId="6811"/>
    <cellStyle name="Normal 9 2 5 3 2_CS Indicators" xfId="6812"/>
    <cellStyle name="Normal 9 2 5 3 3" xfId="6813"/>
    <cellStyle name="Normal 9 2 5 3 4" xfId="6814"/>
    <cellStyle name="Normal 9 2 5 3_CS Indicators" xfId="6815"/>
    <cellStyle name="Normal 9 2 5 4" xfId="6816"/>
    <cellStyle name="Normal 9 2 5 4 2" xfId="6817"/>
    <cellStyle name="Normal 9 2 5 4 3" xfId="6818"/>
    <cellStyle name="Normal 9 2 5 4_CS Indicators" xfId="6819"/>
    <cellStyle name="Normal 9 2 5 5" xfId="6820"/>
    <cellStyle name="Normal 9 2 5 6" xfId="6821"/>
    <cellStyle name="Normal 9 2 5_CS Indicators" xfId="6822"/>
    <cellStyle name="Normal 9 2 6" xfId="6823"/>
    <cellStyle name="Normal 9 2 6 2" xfId="6824"/>
    <cellStyle name="Normal 9 2 6 2 2" xfId="6825"/>
    <cellStyle name="Normal 9 2 6 2 2 2" xfId="6826"/>
    <cellStyle name="Normal 9 2 6 2 2 3" xfId="6827"/>
    <cellStyle name="Normal 9 2 6 2 2_CS Indicators" xfId="6828"/>
    <cellStyle name="Normal 9 2 6 2 3" xfId="6829"/>
    <cellStyle name="Normal 9 2 6 2 4" xfId="6830"/>
    <cellStyle name="Normal 9 2 6 2_CS Indicators" xfId="6831"/>
    <cellStyle name="Normal 9 2 6 3" xfId="6832"/>
    <cellStyle name="Normal 9 2 6 3 2" xfId="6833"/>
    <cellStyle name="Normal 9 2 6 3 3" xfId="6834"/>
    <cellStyle name="Normal 9 2 6 3_CS Indicators" xfId="6835"/>
    <cellStyle name="Normal 9 2 6 4" xfId="6836"/>
    <cellStyle name="Normal 9 2 6 5" xfId="6837"/>
    <cellStyle name="Normal 9 2 6_CS Indicators" xfId="6838"/>
    <cellStyle name="Normal 9 2 7" xfId="6839"/>
    <cellStyle name="Normal 9 2 7 2" xfId="6840"/>
    <cellStyle name="Normal 9 2 7 2 2" xfId="6841"/>
    <cellStyle name="Normal 9 2 7 2 3" xfId="6842"/>
    <cellStyle name="Normal 9 2 7 2_CS Indicators" xfId="6843"/>
    <cellStyle name="Normal 9 2 7 3" xfId="6844"/>
    <cellStyle name="Normal 9 2 7 4" xfId="6845"/>
    <cellStyle name="Normal 9 2 7_CS Indicators" xfId="6846"/>
    <cellStyle name="Normal 9 2 8" xfId="6847"/>
    <cellStyle name="Normal 9 2 8 2" xfId="6848"/>
    <cellStyle name="Normal 9 2 8 3" xfId="6849"/>
    <cellStyle name="Normal 9 2 8_CS Indicators" xfId="6850"/>
    <cellStyle name="Normal 9 2 9" xfId="6851"/>
    <cellStyle name="Normal 9 2 9 2" xfId="6852"/>
    <cellStyle name="Normal 9 2 9 3" xfId="6853"/>
    <cellStyle name="Normal 9 2_CS Indicators" xfId="6854"/>
    <cellStyle name="Normal 9 3" xfId="6855"/>
    <cellStyle name="Normal 9 3 2" xfId="6856"/>
    <cellStyle name="Normal 9 3_CS Indicators" xfId="6857"/>
    <cellStyle name="Normal 9 4" xfId="6858"/>
    <cellStyle name="Normal 9 4 2" xfId="6859"/>
    <cellStyle name="Normal 9 4 2 2" xfId="6860"/>
    <cellStyle name="Normal 9 4 2 3" xfId="6861"/>
    <cellStyle name="Normal 9 4 3" xfId="6862"/>
    <cellStyle name="Normal 9 4 3 2" xfId="6863"/>
    <cellStyle name="Normal 9 4 4" xfId="6864"/>
    <cellStyle name="Normal 9 4 5" xfId="6865"/>
    <cellStyle name="Normal 9 4_CS Indicators" xfId="6866"/>
    <cellStyle name="Normal 9 5" xfId="6867"/>
    <cellStyle name="Normal 9 5 2" xfId="6868"/>
    <cellStyle name="Normal 9 5 3" xfId="6869"/>
    <cellStyle name="Normal 9 5 3 2" xfId="6870"/>
    <cellStyle name="Normal 9 5 3 2 2" xfId="6871"/>
    <cellStyle name="Normal 9 5 3 2 2 2" xfId="6872"/>
    <cellStyle name="Normal 9 5 3 2 2 2 2" xfId="6873"/>
    <cellStyle name="Normal 9 5 3 2 2 2 3" xfId="6874"/>
    <cellStyle name="Normal 9 5 3 2 2 2_CS Indicators" xfId="6875"/>
    <cellStyle name="Normal 9 5 3 2 2 3" xfId="6876"/>
    <cellStyle name="Normal 9 5 3 2 2 4" xfId="6877"/>
    <cellStyle name="Normal 9 5 3 2 2_CS Indicators" xfId="6878"/>
    <cellStyle name="Normal 9 5 3 2 3" xfId="6879"/>
    <cellStyle name="Normal 9 5 3 2 3 2" xfId="6880"/>
    <cellStyle name="Normal 9 5 3 2 3 3" xfId="6881"/>
    <cellStyle name="Normal 9 5 3 2 3_CS Indicators" xfId="6882"/>
    <cellStyle name="Normal 9 5 3 2 4" xfId="6883"/>
    <cellStyle name="Normal 9 5 3 2 5" xfId="6884"/>
    <cellStyle name="Normal 9 5 3 2_CS Indicators" xfId="6885"/>
    <cellStyle name="Normal 9 5 3 3" xfId="6886"/>
    <cellStyle name="Normal 9 5 3 3 2" xfId="6887"/>
    <cellStyle name="Normal 9 5 3 3 2 2" xfId="6888"/>
    <cellStyle name="Normal 9 5 3 3 2 3" xfId="6889"/>
    <cellStyle name="Normal 9 5 3 3 2_CS Indicators" xfId="6890"/>
    <cellStyle name="Normal 9 5 3 3 3" xfId="6891"/>
    <cellStyle name="Normal 9 5 3 3 4" xfId="6892"/>
    <cellStyle name="Normal 9 5 3 3_CS Indicators" xfId="6893"/>
    <cellStyle name="Normal 9 5 3 4" xfId="6894"/>
    <cellStyle name="Normal 9 5 3 4 2" xfId="6895"/>
    <cellStyle name="Normal 9 5 3 4 3" xfId="6896"/>
    <cellStyle name="Normal 9 5 3 4_CS Indicators" xfId="6897"/>
    <cellStyle name="Normal 9 5 3 5" xfId="6898"/>
    <cellStyle name="Normal 9 5 3 6" xfId="6899"/>
    <cellStyle name="Normal 9 5 3_CS Indicators" xfId="6900"/>
    <cellStyle name="Normal 9 5 4" xfId="6901"/>
    <cellStyle name="Normal 9 5 4 2" xfId="6902"/>
    <cellStyle name="Normal 9 5 4 2 2" xfId="6903"/>
    <cellStyle name="Normal 9 5 4 2 2 2" xfId="6904"/>
    <cellStyle name="Normal 9 5 4 2 2 3" xfId="6905"/>
    <cellStyle name="Normal 9 5 4 2 2_CS Indicators" xfId="6906"/>
    <cellStyle name="Normal 9 5 4 2 3" xfId="6907"/>
    <cellStyle name="Normal 9 5 4 2 4" xfId="6908"/>
    <cellStyle name="Normal 9 5 4 2_CS Indicators" xfId="6909"/>
    <cellStyle name="Normal 9 5 4 3" xfId="6910"/>
    <cellStyle name="Normal 9 5 4 3 2" xfId="6911"/>
    <cellStyle name="Normal 9 5 4 3 3" xfId="6912"/>
    <cellStyle name="Normal 9 5 4 3_CS Indicators" xfId="6913"/>
    <cellStyle name="Normal 9 5 4 4" xfId="6914"/>
    <cellStyle name="Normal 9 5 4 5" xfId="6915"/>
    <cellStyle name="Normal 9 5 4_CS Indicators" xfId="6916"/>
    <cellStyle name="Normal 9 5 5" xfId="6917"/>
    <cellStyle name="Normal 9 5 5 2" xfId="6918"/>
    <cellStyle name="Normal 9 5 5 2 2" xfId="6919"/>
    <cellStyle name="Normal 9 5 5 2 3" xfId="6920"/>
    <cellStyle name="Normal 9 5 5 2_CS Indicators" xfId="6921"/>
    <cellStyle name="Normal 9 5 5 3" xfId="6922"/>
    <cellStyle name="Normal 9 5 5 4" xfId="6923"/>
    <cellStyle name="Normal 9 5 5_CS Indicators" xfId="6924"/>
    <cellStyle name="Normal 9 5 6" xfId="6925"/>
    <cellStyle name="Normal 9 5 6 2" xfId="6926"/>
    <cellStyle name="Normal 9 5 6 3" xfId="6927"/>
    <cellStyle name="Normal 9 5 6_CS Indicators" xfId="6928"/>
    <cellStyle name="Normal 9 5 7" xfId="6929"/>
    <cellStyle name="Normal 9 5 8" xfId="6930"/>
    <cellStyle name="Normal 9 5_CS Indicators" xfId="6931"/>
    <cellStyle name="Normal 9 6" xfId="6932"/>
    <cellStyle name="Normal 9 6 2" xfId="6933"/>
    <cellStyle name="Normal 9 6 2 2" xfId="6934"/>
    <cellStyle name="Normal 9 6 2 2 2" xfId="6935"/>
    <cellStyle name="Normal 9 6 2 2 2 2" xfId="6936"/>
    <cellStyle name="Normal 9 6 2 2 2 2 2" xfId="6937"/>
    <cellStyle name="Normal 9 6 2 2 2 2 3" xfId="6938"/>
    <cellStyle name="Normal 9 6 2 2 2 2_CS Indicators" xfId="6939"/>
    <cellStyle name="Normal 9 6 2 2 2 3" xfId="6940"/>
    <cellStyle name="Normal 9 6 2 2 2 4" xfId="6941"/>
    <cellStyle name="Normal 9 6 2 2 2_CS Indicators" xfId="6942"/>
    <cellStyle name="Normal 9 6 2 2 3" xfId="6943"/>
    <cellStyle name="Normal 9 6 2 2 3 2" xfId="6944"/>
    <cellStyle name="Normal 9 6 2 2 3 3" xfId="6945"/>
    <cellStyle name="Normal 9 6 2 2 3_CS Indicators" xfId="6946"/>
    <cellStyle name="Normal 9 6 2 2 4" xfId="6947"/>
    <cellStyle name="Normal 9 6 2 2 5" xfId="6948"/>
    <cellStyle name="Normal 9 6 2 2_CS Indicators" xfId="6949"/>
    <cellStyle name="Normal 9 6 2 3" xfId="6950"/>
    <cellStyle name="Normal 9 6 2 3 2" xfId="6951"/>
    <cellStyle name="Normal 9 6 2 3 2 2" xfId="6952"/>
    <cellStyle name="Normal 9 6 2 3 2 3" xfId="6953"/>
    <cellStyle name="Normal 9 6 2 3 2_CS Indicators" xfId="6954"/>
    <cellStyle name="Normal 9 6 2 3 3" xfId="6955"/>
    <cellStyle name="Normal 9 6 2 3 4" xfId="6956"/>
    <cellStyle name="Normal 9 6 2 3_CS Indicators" xfId="6957"/>
    <cellStyle name="Normal 9 6 2 4" xfId="6958"/>
    <cellStyle name="Normal 9 6 2 4 2" xfId="6959"/>
    <cellStyle name="Normal 9 6 2 4 3" xfId="6960"/>
    <cellStyle name="Normal 9 6 2 4_CS Indicators" xfId="6961"/>
    <cellStyle name="Normal 9 6 2 5" xfId="6962"/>
    <cellStyle name="Normal 9 6 2 6" xfId="6963"/>
    <cellStyle name="Normal 9 6 2_CS Indicators" xfId="6964"/>
    <cellStyle name="Normal 9 6 3" xfId="6965"/>
    <cellStyle name="Normal 9 6 3 2" xfId="6966"/>
    <cellStyle name="Normal 9 6 3 2 2" xfId="6967"/>
    <cellStyle name="Normal 9 6 3 2 2 2" xfId="6968"/>
    <cellStyle name="Normal 9 6 3 2 2 3" xfId="6969"/>
    <cellStyle name="Normal 9 6 3 2 2_CS Indicators" xfId="6970"/>
    <cellStyle name="Normal 9 6 3 2 3" xfId="6971"/>
    <cellStyle name="Normal 9 6 3 2 4" xfId="6972"/>
    <cellStyle name="Normal 9 6 3 2_CS Indicators" xfId="6973"/>
    <cellStyle name="Normal 9 6 3 3" xfId="6974"/>
    <cellStyle name="Normal 9 6 3 3 2" xfId="6975"/>
    <cellStyle name="Normal 9 6 3 3 3" xfId="6976"/>
    <cellStyle name="Normal 9 6 3 3_CS Indicators" xfId="6977"/>
    <cellStyle name="Normal 9 6 3 4" xfId="6978"/>
    <cellStyle name="Normal 9 6 3 5" xfId="6979"/>
    <cellStyle name="Normal 9 6 3_CS Indicators" xfId="6980"/>
    <cellStyle name="Normal 9 6 4" xfId="6981"/>
    <cellStyle name="Normal 9 6 4 2" xfId="6982"/>
    <cellStyle name="Normal 9 6 4 2 2" xfId="6983"/>
    <cellStyle name="Normal 9 6 4 2 3" xfId="6984"/>
    <cellStyle name="Normal 9 6 4 2_CS Indicators" xfId="6985"/>
    <cellStyle name="Normal 9 6 4 3" xfId="6986"/>
    <cellStyle name="Normal 9 6 4 4" xfId="6987"/>
    <cellStyle name="Normal 9 6 4_CS Indicators" xfId="6988"/>
    <cellStyle name="Normal 9 6 5" xfId="6989"/>
    <cellStyle name="Normal 9 6 5 2" xfId="6990"/>
    <cellStyle name="Normal 9 6 5 3" xfId="6991"/>
    <cellStyle name="Normal 9 6 5_CS Indicators" xfId="6992"/>
    <cellStyle name="Normal 9 6 6" xfId="6993"/>
    <cellStyle name="Normal 9 6 7" xfId="6994"/>
    <cellStyle name="Normal 9 6_CS Indicators" xfId="6995"/>
    <cellStyle name="Normal 9 7" xfId="6996"/>
    <cellStyle name="Normal 9 7 2" xfId="6997"/>
    <cellStyle name="Normal 9 7 2 2" xfId="6998"/>
    <cellStyle name="Normal 9 7 2 2 2" xfId="6999"/>
    <cellStyle name="Normal 9 7 2 2 2 2" xfId="7000"/>
    <cellStyle name="Normal 9 7 2 2 2 2 2" xfId="7001"/>
    <cellStyle name="Normal 9 7 2 2 2 2 3" xfId="7002"/>
    <cellStyle name="Normal 9 7 2 2 2 2_CS Indicators" xfId="7003"/>
    <cellStyle name="Normal 9 7 2 2 2 3" xfId="7004"/>
    <cellStyle name="Normal 9 7 2 2 2 4" xfId="7005"/>
    <cellStyle name="Normal 9 7 2 2 2_CS Indicators" xfId="7006"/>
    <cellStyle name="Normal 9 7 2 2 3" xfId="7007"/>
    <cellStyle name="Normal 9 7 2 2 3 2" xfId="7008"/>
    <cellStyle name="Normal 9 7 2 2 3 3" xfId="7009"/>
    <cellStyle name="Normal 9 7 2 2 3_CS Indicators" xfId="7010"/>
    <cellStyle name="Normal 9 7 2 2 4" xfId="7011"/>
    <cellStyle name="Normal 9 7 2 2 5" xfId="7012"/>
    <cellStyle name="Normal 9 7 2 2_CS Indicators" xfId="7013"/>
    <cellStyle name="Normal 9 7 2 3" xfId="7014"/>
    <cellStyle name="Normal 9 7 2 3 2" xfId="7015"/>
    <cellStyle name="Normal 9 7 2 3 2 2" xfId="7016"/>
    <cellStyle name="Normal 9 7 2 3 2 3" xfId="7017"/>
    <cellStyle name="Normal 9 7 2 3 2_CS Indicators" xfId="7018"/>
    <cellStyle name="Normal 9 7 2 3 3" xfId="7019"/>
    <cellStyle name="Normal 9 7 2 3 4" xfId="7020"/>
    <cellStyle name="Normal 9 7 2 3_CS Indicators" xfId="7021"/>
    <cellStyle name="Normal 9 7 2 4" xfId="7022"/>
    <cellStyle name="Normal 9 7 2 4 2" xfId="7023"/>
    <cellStyle name="Normal 9 7 2 4 3" xfId="7024"/>
    <cellStyle name="Normal 9 7 2 4_CS Indicators" xfId="7025"/>
    <cellStyle name="Normal 9 7 2 5" xfId="7026"/>
    <cellStyle name="Normal 9 7 2 6" xfId="7027"/>
    <cellStyle name="Normal 9 7 2_CS Indicators" xfId="7028"/>
    <cellStyle name="Normal 9 7 3" xfId="7029"/>
    <cellStyle name="Normal 9 7 3 2" xfId="7030"/>
    <cellStyle name="Normal 9 7 3 2 2" xfId="7031"/>
    <cellStyle name="Normal 9 7 3 2 2 2" xfId="7032"/>
    <cellStyle name="Normal 9 7 3 2 2 3" xfId="7033"/>
    <cellStyle name="Normal 9 7 3 2 2_CS Indicators" xfId="7034"/>
    <cellStyle name="Normal 9 7 3 2 3" xfId="7035"/>
    <cellStyle name="Normal 9 7 3 2 4" xfId="7036"/>
    <cellStyle name="Normal 9 7 3 2_CS Indicators" xfId="7037"/>
    <cellStyle name="Normal 9 7 3 3" xfId="7038"/>
    <cellStyle name="Normal 9 7 3 3 2" xfId="7039"/>
    <cellStyle name="Normal 9 7 3 3 3" xfId="7040"/>
    <cellStyle name="Normal 9 7 3 3_CS Indicators" xfId="7041"/>
    <cellStyle name="Normal 9 7 3 4" xfId="7042"/>
    <cellStyle name="Normal 9 7 3 5" xfId="7043"/>
    <cellStyle name="Normal 9 7 3_CS Indicators" xfId="7044"/>
    <cellStyle name="Normal 9 7 4" xfId="7045"/>
    <cellStyle name="Normal 9 7 4 2" xfId="7046"/>
    <cellStyle name="Normal 9 7 4 2 2" xfId="7047"/>
    <cellStyle name="Normal 9 7 4 2 3" xfId="7048"/>
    <cellStyle name="Normal 9 7 4 2_CS Indicators" xfId="7049"/>
    <cellStyle name="Normal 9 7 4 3" xfId="7050"/>
    <cellStyle name="Normal 9 7 4 4" xfId="7051"/>
    <cellStyle name="Normal 9 7 4_CS Indicators" xfId="7052"/>
    <cellStyle name="Normal 9 7 5" xfId="7053"/>
    <cellStyle name="Normal 9 7 5 2" xfId="7054"/>
    <cellStyle name="Normal 9 7 5 3" xfId="7055"/>
    <cellStyle name="Normal 9 7 5_CS Indicators" xfId="7056"/>
    <cellStyle name="Normal 9 7 6" xfId="7057"/>
    <cellStyle name="Normal 9 7 7" xfId="7058"/>
    <cellStyle name="Normal 9 7_CS Indicators" xfId="7059"/>
    <cellStyle name="Normal 9 8" xfId="7060"/>
    <cellStyle name="Normal 9 8 2" xfId="7061"/>
    <cellStyle name="Normal 9 8 2 2" xfId="7062"/>
    <cellStyle name="Normal 9 8 2 2 2" xfId="7063"/>
    <cellStyle name="Normal 9 8 2 2 2 2" xfId="7064"/>
    <cellStyle name="Normal 9 8 2 2 2 3" xfId="7065"/>
    <cellStyle name="Normal 9 8 2 2 2_CS Indicators" xfId="7066"/>
    <cellStyle name="Normal 9 8 2 2 3" xfId="7067"/>
    <cellStyle name="Normal 9 8 2 2 4" xfId="7068"/>
    <cellStyle name="Normal 9 8 2 2_CS Indicators" xfId="7069"/>
    <cellStyle name="Normal 9 8 2 3" xfId="7070"/>
    <cellStyle name="Normal 9 8 2 3 2" xfId="7071"/>
    <cellStyle name="Normal 9 8 2 3 3" xfId="7072"/>
    <cellStyle name="Normal 9 8 2 3_CS Indicators" xfId="7073"/>
    <cellStyle name="Normal 9 8 2 4" xfId="7074"/>
    <cellStyle name="Normal 9 8 2 5" xfId="7075"/>
    <cellStyle name="Normal 9 8 2_CS Indicators" xfId="7076"/>
    <cellStyle name="Normal 9 8 3" xfId="7077"/>
    <cellStyle name="Normal 9 8 3 2" xfId="7078"/>
    <cellStyle name="Normal 9 8 3 2 2" xfId="7079"/>
    <cellStyle name="Normal 9 8 3 2 3" xfId="7080"/>
    <cellStyle name="Normal 9 8 3 2_CS Indicators" xfId="7081"/>
    <cellStyle name="Normal 9 8 3 3" xfId="7082"/>
    <cellStyle name="Normal 9 8 3 4" xfId="7083"/>
    <cellStyle name="Normal 9 8 3_CS Indicators" xfId="7084"/>
    <cellStyle name="Normal 9 8 4" xfId="7085"/>
    <cellStyle name="Normal 9 8 4 2" xfId="7086"/>
    <cellStyle name="Normal 9 8 4 3" xfId="7087"/>
    <cellStyle name="Normal 9 8 4_CS Indicators" xfId="7088"/>
    <cellStyle name="Normal 9 8 5" xfId="7089"/>
    <cellStyle name="Normal 9 8 6" xfId="7090"/>
    <cellStyle name="Normal 9 8_CS Indicators" xfId="7091"/>
    <cellStyle name="Normal 9 9" xfId="7092"/>
    <cellStyle name="Normal 9 9 2" xfId="7093"/>
    <cellStyle name="Normal 9 9 2 2" xfId="7094"/>
    <cellStyle name="Normal 9 9 2 2 2" xfId="7095"/>
    <cellStyle name="Normal 9 9 2 2 3" xfId="7096"/>
    <cellStyle name="Normal 9 9 2 2_CS Indicators" xfId="7097"/>
    <cellStyle name="Normal 9 9 2 3" xfId="7098"/>
    <cellStyle name="Normal 9 9 2 4" xfId="7099"/>
    <cellStyle name="Normal 9 9 2_CS Indicators" xfId="7100"/>
    <cellStyle name="Normal 9 9 3" xfId="7101"/>
    <cellStyle name="Normal 9 9 3 2" xfId="7102"/>
    <cellStyle name="Normal 9 9 3 3" xfId="7103"/>
    <cellStyle name="Normal 9 9 3_CS Indicators" xfId="7104"/>
    <cellStyle name="Normal 9 9 4" xfId="7105"/>
    <cellStyle name="Normal 9 9 5" xfId="7106"/>
    <cellStyle name="Normal 9 9_CS Indicators" xfId="7107"/>
    <cellStyle name="Normal 9_CS Indicators" xfId="7108"/>
    <cellStyle name="Normal 90" xfId="7109"/>
    <cellStyle name="Normal 91" xfId="7110"/>
    <cellStyle name="Normal 92" xfId="7111"/>
    <cellStyle name="Normal 93" xfId="7112"/>
    <cellStyle name="Normal 94" xfId="7113"/>
    <cellStyle name="Normal 95" xfId="7114"/>
    <cellStyle name="Normal 96" xfId="7115"/>
    <cellStyle name="Normal 97" xfId="7116"/>
    <cellStyle name="Normal 98" xfId="7117"/>
    <cellStyle name="Normal 99" xfId="7118"/>
    <cellStyle name="Normal_2008 Customer Forecast" xfId="7800"/>
    <cellStyle name="Normal_Customer Forecast" xfId="7801"/>
    <cellStyle name="Normal_LATE PAYMENT CHARGES_REVENUE FORECAST_JULY 2010 - JUNE 2011_FINAL_08_24_2011 " xfId="4"/>
    <cellStyle name="Normal_Sheet1 2" xfId="7"/>
    <cellStyle name="Note 10" xfId="7119"/>
    <cellStyle name="Note 10 2" xfId="7120"/>
    <cellStyle name="Note 11" xfId="7121"/>
    <cellStyle name="Note 11 2" xfId="7122"/>
    <cellStyle name="Note 12" xfId="7123"/>
    <cellStyle name="Note 12 2" xfId="7124"/>
    <cellStyle name="Note 12 3" xfId="7125"/>
    <cellStyle name="Note 12_CS Indicators" xfId="7126"/>
    <cellStyle name="Note 13" xfId="7127"/>
    <cellStyle name="Note 13 2" xfId="7128"/>
    <cellStyle name="Note 14" xfId="7129"/>
    <cellStyle name="Note 15" xfId="7775"/>
    <cellStyle name="Note 16" xfId="7776"/>
    <cellStyle name="Note 17" xfId="7811"/>
    <cellStyle name="Note 18" xfId="7812"/>
    <cellStyle name="Note 2" xfId="76"/>
    <cellStyle name="Note 2 2" xfId="242"/>
    <cellStyle name="Note 2 2 2" xfId="7130"/>
    <cellStyle name="Note 2 2_CS Indicators" xfId="7131"/>
    <cellStyle name="Note 2 3" xfId="7132"/>
    <cellStyle name="Note 2 4" xfId="7133"/>
    <cellStyle name="Note 2 4 2" xfId="7134"/>
    <cellStyle name="Note 2_CS Indicators" xfId="7135"/>
    <cellStyle name="Note 3" xfId="199"/>
    <cellStyle name="Note 3 2" xfId="7136"/>
    <cellStyle name="Note 3 2 2" xfId="7137"/>
    <cellStyle name="Note 3 2 3" xfId="7138"/>
    <cellStyle name="Note 3 2_CS Indicators" xfId="7139"/>
    <cellStyle name="Note 3 3" xfId="7140"/>
    <cellStyle name="Note 3 3 2" xfId="7141"/>
    <cellStyle name="Note 3 3 3" xfId="7142"/>
    <cellStyle name="Note 3 3_CS Indicators" xfId="7143"/>
    <cellStyle name="Note 3 4" xfId="7144"/>
    <cellStyle name="Note 3 5" xfId="7145"/>
    <cellStyle name="Note 3 6" xfId="7146"/>
    <cellStyle name="Note 3_CS Indicators" xfId="7147"/>
    <cellStyle name="Note 4" xfId="7148"/>
    <cellStyle name="Note 5" xfId="7149"/>
    <cellStyle name="Note 5 2" xfId="7150"/>
    <cellStyle name="Note 6" xfId="7151"/>
    <cellStyle name="Note 6 2" xfId="7152"/>
    <cellStyle name="Note 7" xfId="7153"/>
    <cellStyle name="Note 7 2" xfId="7154"/>
    <cellStyle name="Note 8" xfId="7155"/>
    <cellStyle name="Note 8 2" xfId="7156"/>
    <cellStyle name="Note 9" xfId="7157"/>
    <cellStyle name="Note 9 2" xfId="7158"/>
    <cellStyle name="Outlined" xfId="7159"/>
    <cellStyle name="Output 10" xfId="7160"/>
    <cellStyle name="Output 10 2" xfId="7161"/>
    <cellStyle name="Output 11" xfId="7162"/>
    <cellStyle name="Output 11 2" xfId="7163"/>
    <cellStyle name="Output 12" xfId="7164"/>
    <cellStyle name="Output 12 2" xfId="7165"/>
    <cellStyle name="Output 13" xfId="7166"/>
    <cellStyle name="Output 2" xfId="77"/>
    <cellStyle name="Output 2 2" xfId="243"/>
    <cellStyle name="Output 2 3" xfId="7167"/>
    <cellStyle name="Output 2 4" xfId="7168"/>
    <cellStyle name="Output 2 4 2" xfId="7169"/>
    <cellStyle name="Output 2_CS Indicators" xfId="7170"/>
    <cellStyle name="Output 3" xfId="198"/>
    <cellStyle name="Output 3 2" xfId="7171"/>
    <cellStyle name="Output 3 2 2" xfId="7172"/>
    <cellStyle name="Output 3 3" xfId="7173"/>
    <cellStyle name="Output 3 4" xfId="7174"/>
    <cellStyle name="Output 3 5" xfId="7175"/>
    <cellStyle name="Output 3 5 2" xfId="7176"/>
    <cellStyle name="Output 3_CS Indicators" xfId="7177"/>
    <cellStyle name="Output 4" xfId="7178"/>
    <cellStyle name="Output 5" xfId="7179"/>
    <cellStyle name="Output 5 2" xfId="7180"/>
    <cellStyle name="Output 6" xfId="7181"/>
    <cellStyle name="Output 6 2" xfId="7182"/>
    <cellStyle name="Output 7" xfId="7183"/>
    <cellStyle name="Output 7 2" xfId="7184"/>
    <cellStyle name="Output 8" xfId="7185"/>
    <cellStyle name="Output 8 2" xfId="7186"/>
    <cellStyle name="Output 9" xfId="7187"/>
    <cellStyle name="Output 9 2" xfId="7188"/>
    <cellStyle name="Page Title" xfId="7189"/>
    <cellStyle name="Percent" xfId="2" builtinId="5"/>
    <cellStyle name="Percent [0]" xfId="7190"/>
    <cellStyle name="Percent [0] 2" xfId="7191"/>
    <cellStyle name="Percent [0] 3" xfId="7192"/>
    <cellStyle name="Percent [0]_AMI Operations 2" xfId="7193"/>
    <cellStyle name="Percent [1]" xfId="7194"/>
    <cellStyle name="Percent [1] 2" xfId="7195"/>
    <cellStyle name="Percent [1] 3" xfId="7196"/>
    <cellStyle name="Percent [1]_CS Indicators" xfId="7197"/>
    <cellStyle name="Percent [2]" xfId="7198"/>
    <cellStyle name="Percent [2] 2" xfId="7199"/>
    <cellStyle name="Percent [2] 3" xfId="7200"/>
    <cellStyle name="Percent [2] 4" xfId="7201"/>
    <cellStyle name="Percent [2]_AMI Operations 2" xfId="7202"/>
    <cellStyle name="Percent 10" xfId="7203"/>
    <cellStyle name="Percent 10 2" xfId="7204"/>
    <cellStyle name="Percent 10 3" xfId="7205"/>
    <cellStyle name="Percent 10 4" xfId="7206"/>
    <cellStyle name="Percent 10_CS Indicators" xfId="7207"/>
    <cellStyle name="Percent 11" xfId="7208"/>
    <cellStyle name="Percent 11 2" xfId="7209"/>
    <cellStyle name="Percent 11 3" xfId="7210"/>
    <cellStyle name="Percent 11_CS Indicators" xfId="7211"/>
    <cellStyle name="Percent 12" xfId="7212"/>
    <cellStyle name="Percent 12 2" xfId="7213"/>
    <cellStyle name="Percent 12 3" xfId="7214"/>
    <cellStyle name="Percent 12_CS Indicators" xfId="7215"/>
    <cellStyle name="Percent 13" xfId="7216"/>
    <cellStyle name="Percent 14" xfId="7217"/>
    <cellStyle name="Percent 15" xfId="7218"/>
    <cellStyle name="Percent 16" xfId="7219"/>
    <cellStyle name="Percent 17" xfId="7220"/>
    <cellStyle name="Percent 17 2" xfId="7221"/>
    <cellStyle name="Percent 17_CS Indicators" xfId="7222"/>
    <cellStyle name="Percent 18" xfId="7223"/>
    <cellStyle name="Percent 19" xfId="7224"/>
    <cellStyle name="Percent 2" xfId="5"/>
    <cellStyle name="Percent 2 2" xfId="7225"/>
    <cellStyle name="Percent 2_CS Indicators" xfId="7226"/>
    <cellStyle name="Percent 20" xfId="7227"/>
    <cellStyle name="Percent 21" xfId="7228"/>
    <cellStyle name="Percent 22" xfId="7229"/>
    <cellStyle name="Percent 23" xfId="7230"/>
    <cellStyle name="Percent 24" xfId="7231"/>
    <cellStyle name="Percent 25" xfId="7232"/>
    <cellStyle name="Percent 26" xfId="7233"/>
    <cellStyle name="Percent 26 2" xfId="7234"/>
    <cellStyle name="Percent 26 2 2" xfId="7235"/>
    <cellStyle name="Percent 26 2 2 2" xfId="7236"/>
    <cellStyle name="Percent 26 2 2 2 2" xfId="7237"/>
    <cellStyle name="Percent 26 2 2 2 3" xfId="7238"/>
    <cellStyle name="Percent 26 2 2 2_CS Indicators" xfId="7239"/>
    <cellStyle name="Percent 26 2 2 3" xfId="7240"/>
    <cellStyle name="Percent 26 2 2 4" xfId="7241"/>
    <cellStyle name="Percent 26 2 2_CS Indicators" xfId="7242"/>
    <cellStyle name="Percent 26 2 3" xfId="7243"/>
    <cellStyle name="Percent 26 2 3 2" xfId="7244"/>
    <cellStyle name="Percent 26 2 3 3" xfId="7245"/>
    <cellStyle name="Percent 26 2 3_CS Indicators" xfId="7246"/>
    <cellStyle name="Percent 26 2 4" xfId="7247"/>
    <cellStyle name="Percent 26 2 5" xfId="7248"/>
    <cellStyle name="Percent 26 2_CS Indicators" xfId="7249"/>
    <cellStyle name="Percent 26 3" xfId="7250"/>
    <cellStyle name="Percent 26 3 2" xfId="7251"/>
    <cellStyle name="Percent 26 3 2 2" xfId="7252"/>
    <cellStyle name="Percent 26 3 2 3" xfId="7253"/>
    <cellStyle name="Percent 26 3 2_CS Indicators" xfId="7254"/>
    <cellStyle name="Percent 26 3 3" xfId="7255"/>
    <cellStyle name="Percent 26 3 4" xfId="7256"/>
    <cellStyle name="Percent 26 3_CS Indicators" xfId="7257"/>
    <cellStyle name="Percent 26 4" xfId="7258"/>
    <cellStyle name="Percent 26 4 2" xfId="7259"/>
    <cellStyle name="Percent 26 4 3" xfId="7260"/>
    <cellStyle name="Percent 26 4_CS Indicators" xfId="7261"/>
    <cellStyle name="Percent 26 5" xfId="7262"/>
    <cellStyle name="Percent 26 6" xfId="7263"/>
    <cellStyle name="Percent 26_CS Indicators" xfId="7264"/>
    <cellStyle name="Percent 27" xfId="7265"/>
    <cellStyle name="Percent 27 2" xfId="7266"/>
    <cellStyle name="Percent 27 2 2" xfId="7267"/>
    <cellStyle name="Percent 27 2 2 2" xfId="7268"/>
    <cellStyle name="Percent 27 2 2 2 2" xfId="7269"/>
    <cellStyle name="Percent 27 2 2 2 3" xfId="7270"/>
    <cellStyle name="Percent 27 2 2 2_CS Indicators" xfId="7271"/>
    <cellStyle name="Percent 27 2 2 3" xfId="7272"/>
    <cellStyle name="Percent 27 2 2 4" xfId="7273"/>
    <cellStyle name="Percent 27 2 2_CS Indicators" xfId="7274"/>
    <cellStyle name="Percent 27 2 3" xfId="7275"/>
    <cellStyle name="Percent 27 2 3 2" xfId="7276"/>
    <cellStyle name="Percent 27 2 3 3" xfId="7277"/>
    <cellStyle name="Percent 27 2 3_CS Indicators" xfId="7278"/>
    <cellStyle name="Percent 27 2 4" xfId="7279"/>
    <cellStyle name="Percent 27 2 5" xfId="7280"/>
    <cellStyle name="Percent 27 2_CS Indicators" xfId="7281"/>
    <cellStyle name="Percent 27 3" xfId="7282"/>
    <cellStyle name="Percent 27 3 2" xfId="7283"/>
    <cellStyle name="Percent 27 3 2 2" xfId="7284"/>
    <cellStyle name="Percent 27 3 2 3" xfId="7285"/>
    <cellStyle name="Percent 27 3 2_CS Indicators" xfId="7286"/>
    <cellStyle name="Percent 27 3 3" xfId="7287"/>
    <cellStyle name="Percent 27 3 4" xfId="7288"/>
    <cellStyle name="Percent 27 3_CS Indicators" xfId="7289"/>
    <cellStyle name="Percent 27 4" xfId="7290"/>
    <cellStyle name="Percent 27 4 2" xfId="7291"/>
    <cellStyle name="Percent 27 4 3" xfId="7292"/>
    <cellStyle name="Percent 27 4_CS Indicators" xfId="7293"/>
    <cellStyle name="Percent 27 5" xfId="7294"/>
    <cellStyle name="Percent 27 6" xfId="7295"/>
    <cellStyle name="Percent 27_CS Indicators" xfId="7296"/>
    <cellStyle name="Percent 28" xfId="7297"/>
    <cellStyle name="Percent 29" xfId="7298"/>
    <cellStyle name="Percent 3" xfId="78"/>
    <cellStyle name="Percent 3 2" xfId="9"/>
    <cellStyle name="Percent 3 2 2" xfId="7299"/>
    <cellStyle name="Percent 3 2_CS Indicators" xfId="7300"/>
    <cellStyle name="Percent 3 3" xfId="7301"/>
    <cellStyle name="Percent 3 4" xfId="7302"/>
    <cellStyle name="Percent 3_CS Indicators" xfId="7303"/>
    <cellStyle name="Percent 30" xfId="7304"/>
    <cellStyle name="Percent 31" xfId="7305"/>
    <cellStyle name="Percent 32" xfId="7306"/>
    <cellStyle name="Percent 33" xfId="7307"/>
    <cellStyle name="Percent 34" xfId="7308"/>
    <cellStyle name="Percent 35" xfId="7309"/>
    <cellStyle name="Percent 36" xfId="7310"/>
    <cellStyle name="Percent 37" xfId="7311"/>
    <cellStyle name="Percent 38" xfId="7312"/>
    <cellStyle name="Percent 39" xfId="7313"/>
    <cellStyle name="Percent 4" xfId="79"/>
    <cellStyle name="Percent 4 2" xfId="245"/>
    <cellStyle name="Percent 4 2 2" xfId="7314"/>
    <cellStyle name="Percent 4 2_CS Indicators" xfId="7315"/>
    <cellStyle name="Percent 4 3" xfId="7316"/>
    <cellStyle name="Percent 4 4" xfId="7317"/>
    <cellStyle name="Percent 4_CS Indicators" xfId="7318"/>
    <cellStyle name="Percent 40" xfId="7319"/>
    <cellStyle name="Percent 41" xfId="7320"/>
    <cellStyle name="Percent 42" xfId="7321"/>
    <cellStyle name="Percent 43" xfId="7322"/>
    <cellStyle name="Percent 43 2" xfId="7323"/>
    <cellStyle name="Percent 44" xfId="7324"/>
    <cellStyle name="Percent 44 2" xfId="7325"/>
    <cellStyle name="Percent 45" xfId="7326"/>
    <cellStyle name="Percent 45 2" xfId="7327"/>
    <cellStyle name="Percent 46" xfId="7328"/>
    <cellStyle name="Percent 46 2" xfId="7329"/>
    <cellStyle name="Percent 47" xfId="7330"/>
    <cellStyle name="Percent 47 2" xfId="7331"/>
    <cellStyle name="Percent 47 3" xfId="7332"/>
    <cellStyle name="Percent 48" xfId="7333"/>
    <cellStyle name="Percent 48 2" xfId="7334"/>
    <cellStyle name="Percent 48 3" xfId="7335"/>
    <cellStyle name="Percent 49" xfId="7336"/>
    <cellStyle name="Percent 5" xfId="80"/>
    <cellStyle name="Percent 5 2" xfId="246"/>
    <cellStyle name="Percent 5 2 2" xfId="7337"/>
    <cellStyle name="Percent 5 2_CS Indicators" xfId="7338"/>
    <cellStyle name="Percent 5 3" xfId="7339"/>
    <cellStyle name="Percent 5 4" xfId="7340"/>
    <cellStyle name="Percent 5_CS Indicators" xfId="7341"/>
    <cellStyle name="Percent 50" xfId="7342"/>
    <cellStyle name="Percent 51" xfId="7343"/>
    <cellStyle name="Percent 52" xfId="7344"/>
    <cellStyle name="Percent 53" xfId="7790"/>
    <cellStyle name="Percent 6" xfId="81"/>
    <cellStyle name="Percent 6 2" xfId="7345"/>
    <cellStyle name="Percent 6 3" xfId="7346"/>
    <cellStyle name="Percent 6_CS Indicators" xfId="7347"/>
    <cellStyle name="Percent 7" xfId="82"/>
    <cellStyle name="Percent 7 2" xfId="7348"/>
    <cellStyle name="Percent 7 3" xfId="7349"/>
    <cellStyle name="Percent 7_CS Indicators" xfId="7350"/>
    <cellStyle name="Percent 8" xfId="83"/>
    <cellStyle name="Percent 8 2" xfId="7351"/>
    <cellStyle name="Percent 8 3" xfId="7352"/>
    <cellStyle name="Percent 8_CS Indicators" xfId="7353"/>
    <cellStyle name="Percent 9" xfId="84"/>
    <cellStyle name="Percent 9 2" xfId="7354"/>
    <cellStyle name="Percent 9 3" xfId="7355"/>
    <cellStyle name="Percent 9_CS Indicators" xfId="7356"/>
    <cellStyle name="Power Price" xfId="7357"/>
    <cellStyle name="Power Price 2" xfId="7358"/>
    <cellStyle name="Power Price 3" xfId="7359"/>
    <cellStyle name="Power Price_AMI Operations 2" xfId="7360"/>
    <cellStyle name="Present Value" xfId="7361"/>
    <cellStyle name="Present Value 2" xfId="7362"/>
    <cellStyle name="Present Value 3" xfId="7363"/>
    <cellStyle name="Present Value_AMI Operations 2" xfId="7364"/>
    <cellStyle name="SAPBEXaggData" xfId="85"/>
    <cellStyle name="SAPBEXaggData 2" xfId="248"/>
    <cellStyle name="SAPBEXaggData 2 2" xfId="7365"/>
    <cellStyle name="SAPBEXaggData 2_CS Indicators" xfId="7366"/>
    <cellStyle name="SAPBEXaggData 3" xfId="249"/>
    <cellStyle name="SAPBEXaggData 4" xfId="247"/>
    <cellStyle name="SAPBEXaggData_1st Quarter 2012 Review" xfId="7367"/>
    <cellStyle name="SAPBEXaggDataEmph" xfId="86"/>
    <cellStyle name="SAPBEXaggDataEmph 2" xfId="251"/>
    <cellStyle name="SAPBEXaggDataEmph 2 2" xfId="7368"/>
    <cellStyle name="SAPBEXaggDataEmph 2_CS Indicators" xfId="7369"/>
    <cellStyle name="SAPBEXaggDataEmph 3" xfId="250"/>
    <cellStyle name="SAPBEXaggDataEmph 4" xfId="7370"/>
    <cellStyle name="SAPBEXaggDataEmph 4 2" xfId="7371"/>
    <cellStyle name="SAPBEXaggDataEmph_1st Quarter 2012 Review" xfId="7372"/>
    <cellStyle name="SAPBEXaggItem" xfId="87"/>
    <cellStyle name="SAPBEXaggItem 2" xfId="253"/>
    <cellStyle name="SAPBEXaggItem 2 2" xfId="7373"/>
    <cellStyle name="SAPBEXaggItem 2_CS Indicators" xfId="7374"/>
    <cellStyle name="SAPBEXaggItem 3" xfId="254"/>
    <cellStyle name="SAPBEXaggItem 4" xfId="252"/>
    <cellStyle name="SAPBEXaggItem 4 2" xfId="7375"/>
    <cellStyle name="SAPBEXaggItem_1st Quarter 2012 Review" xfId="7376"/>
    <cellStyle name="SAPBEXaggItemX" xfId="88"/>
    <cellStyle name="SAPBEXaggItemX 2" xfId="256"/>
    <cellStyle name="SAPBEXaggItemX 2 2" xfId="7377"/>
    <cellStyle name="SAPBEXaggItemX 2_CS Indicators" xfId="7378"/>
    <cellStyle name="SAPBEXaggItemX 3" xfId="255"/>
    <cellStyle name="SAPBEXaggItemX 4" xfId="7379"/>
    <cellStyle name="SAPBEXaggItemX 4 2" xfId="7380"/>
    <cellStyle name="SAPBEXaggItemX_1st Quarter 2012 Review" xfId="7381"/>
    <cellStyle name="SAPBEXchaText" xfId="89"/>
    <cellStyle name="SAPBEXchaText 2" xfId="141"/>
    <cellStyle name="SAPBEXchaText 2 2" xfId="257"/>
    <cellStyle name="SAPBEXchaText 2_CS Indicators" xfId="7382"/>
    <cellStyle name="SAPBEXchaText 3" xfId="258"/>
    <cellStyle name="SAPBEXchaText 3 2" xfId="7383"/>
    <cellStyle name="SAPBEXchaText 4" xfId="7384"/>
    <cellStyle name="SAPBEXchaText 5" xfId="7385"/>
    <cellStyle name="SAPBEXchaText_1st Quarter 2012 Review" xfId="7386"/>
    <cellStyle name="SAPBEXexcBad7" xfId="90"/>
    <cellStyle name="SAPBEXexcBad7 2" xfId="260"/>
    <cellStyle name="SAPBEXexcBad7 2 2" xfId="7387"/>
    <cellStyle name="SAPBEXexcBad7 2_CS Indicators" xfId="7388"/>
    <cellStyle name="SAPBEXexcBad7 3" xfId="261"/>
    <cellStyle name="SAPBEXexcBad7 4" xfId="259"/>
    <cellStyle name="SAPBEXexcBad7_1st Quarter 2012 Review" xfId="7389"/>
    <cellStyle name="SAPBEXexcBad8" xfId="91"/>
    <cellStyle name="SAPBEXexcBad8 2" xfId="263"/>
    <cellStyle name="SAPBEXexcBad8 2 2" xfId="7390"/>
    <cellStyle name="SAPBEXexcBad8 2_CS Indicators" xfId="7391"/>
    <cellStyle name="SAPBEXexcBad8 3" xfId="264"/>
    <cellStyle name="SAPBEXexcBad8 4" xfId="262"/>
    <cellStyle name="SAPBEXexcBad8_1st Quarter 2012 Review" xfId="7392"/>
    <cellStyle name="SAPBEXexcBad9" xfId="92"/>
    <cellStyle name="SAPBEXexcBad9 2" xfId="266"/>
    <cellStyle name="SAPBEXexcBad9 2 2" xfId="7393"/>
    <cellStyle name="SAPBEXexcBad9 2_CS Indicators" xfId="7394"/>
    <cellStyle name="SAPBEXexcBad9 3" xfId="267"/>
    <cellStyle name="SAPBEXexcBad9 4" xfId="265"/>
    <cellStyle name="SAPBEXexcBad9_1st Quarter 2012 Review" xfId="7395"/>
    <cellStyle name="SAPBEXexcCritical4" xfId="93"/>
    <cellStyle name="SAPBEXexcCritical4 2" xfId="269"/>
    <cellStyle name="SAPBEXexcCritical4 2 2" xfId="7396"/>
    <cellStyle name="SAPBEXexcCritical4 2_CS Indicators" xfId="7397"/>
    <cellStyle name="SAPBEXexcCritical4 3" xfId="270"/>
    <cellStyle name="SAPBEXexcCritical4 4" xfId="268"/>
    <cellStyle name="SAPBEXexcCritical4_1st Quarter 2012 Review" xfId="7398"/>
    <cellStyle name="SAPBEXexcCritical5" xfId="94"/>
    <cellStyle name="SAPBEXexcCritical5 2" xfId="272"/>
    <cellStyle name="SAPBEXexcCritical5 2 2" xfId="7399"/>
    <cellStyle name="SAPBEXexcCritical5 2_CS Indicators" xfId="7400"/>
    <cellStyle name="SAPBEXexcCritical5 3" xfId="273"/>
    <cellStyle name="SAPBEXexcCritical5 4" xfId="271"/>
    <cellStyle name="SAPBEXexcCritical5_1st Quarter 2012 Review" xfId="7401"/>
    <cellStyle name="SAPBEXexcCritical6" xfId="95"/>
    <cellStyle name="SAPBEXexcCritical6 2" xfId="275"/>
    <cellStyle name="SAPBEXexcCritical6 2 2" xfId="7402"/>
    <cellStyle name="SAPBEXexcCritical6 2_CS Indicators" xfId="7403"/>
    <cellStyle name="SAPBEXexcCritical6 3" xfId="276"/>
    <cellStyle name="SAPBEXexcCritical6 4" xfId="274"/>
    <cellStyle name="SAPBEXexcCritical6_1st Quarter 2012 Review" xfId="7404"/>
    <cellStyle name="SAPBEXexcGood1" xfId="96"/>
    <cellStyle name="SAPBEXexcGood1 2" xfId="278"/>
    <cellStyle name="SAPBEXexcGood1 2 2" xfId="7405"/>
    <cellStyle name="SAPBEXexcGood1 2_CS Indicators" xfId="7406"/>
    <cellStyle name="SAPBEXexcGood1 3" xfId="279"/>
    <cellStyle name="SAPBEXexcGood1 4" xfId="277"/>
    <cellStyle name="SAPBEXexcGood1_1st Quarter 2012 Review" xfId="7407"/>
    <cellStyle name="SAPBEXexcGood2" xfId="97"/>
    <cellStyle name="SAPBEXexcGood2 2" xfId="281"/>
    <cellStyle name="SAPBEXexcGood2 2 2" xfId="7408"/>
    <cellStyle name="SAPBEXexcGood2 2_CS Indicators" xfId="7409"/>
    <cellStyle name="SAPBEXexcGood2 3" xfId="282"/>
    <cellStyle name="SAPBEXexcGood2 4" xfId="280"/>
    <cellStyle name="SAPBEXexcGood2_1st Quarter 2012 Review" xfId="7410"/>
    <cellStyle name="SAPBEXexcGood3" xfId="98"/>
    <cellStyle name="SAPBEXexcGood3 2" xfId="284"/>
    <cellStyle name="SAPBEXexcGood3 2 2" xfId="7411"/>
    <cellStyle name="SAPBEXexcGood3 2_CS Indicators" xfId="7412"/>
    <cellStyle name="SAPBEXexcGood3 3" xfId="285"/>
    <cellStyle name="SAPBEXexcGood3 4" xfId="283"/>
    <cellStyle name="SAPBEXexcGood3_1st Quarter 2012 Review" xfId="7413"/>
    <cellStyle name="SAPBEXfilterDrill" xfId="99"/>
    <cellStyle name="SAPBEXfilterDrill 2" xfId="287"/>
    <cellStyle name="SAPBEXfilterDrill 2 2" xfId="7414"/>
    <cellStyle name="SAPBEXfilterDrill 2_CS Indicators" xfId="7415"/>
    <cellStyle name="SAPBEXfilterDrill 3" xfId="288"/>
    <cellStyle name="SAPBEXfilterDrill 4" xfId="286"/>
    <cellStyle name="SAPBEXfilterDrill_1st Quarter 2012 Review" xfId="7416"/>
    <cellStyle name="SAPBEXfilterItem" xfId="100"/>
    <cellStyle name="SAPBEXfilterItem 2" xfId="290"/>
    <cellStyle name="SAPBEXfilterItem 2 2" xfId="7417"/>
    <cellStyle name="SAPBEXfilterItem 2_CS Indicators" xfId="7418"/>
    <cellStyle name="SAPBEXfilterItem 3" xfId="289"/>
    <cellStyle name="SAPBEXfilterItem_1st Quarter 2012 Review" xfId="7419"/>
    <cellStyle name="SAPBEXfilterText" xfId="101"/>
    <cellStyle name="SAPBEXfilterText 2" xfId="292"/>
    <cellStyle name="SAPBEXfilterText 2 2" xfId="7420"/>
    <cellStyle name="SAPBEXfilterText 2_CS Indicators" xfId="7421"/>
    <cellStyle name="SAPBEXfilterText 3" xfId="291"/>
    <cellStyle name="SAPBEXfilterText 4" xfId="7422"/>
    <cellStyle name="SAPBEXfilterText_1st Quarter 2012 Review" xfId="7423"/>
    <cellStyle name="SAPBEXformats" xfId="102"/>
    <cellStyle name="SAPBEXformats 2" xfId="294"/>
    <cellStyle name="SAPBEXformats 2 2" xfId="7424"/>
    <cellStyle name="SAPBEXformats 2_CS Indicators" xfId="7425"/>
    <cellStyle name="SAPBEXformats 3" xfId="295"/>
    <cellStyle name="SAPBEXformats 4" xfId="293"/>
    <cellStyle name="SAPBEXformats_1st Quarter 2012 Review" xfId="7426"/>
    <cellStyle name="SAPBEXheaderItem" xfId="103"/>
    <cellStyle name="SAPBEXheaderItem 2" xfId="104"/>
    <cellStyle name="SAPBEXheaderItem 2 2" xfId="7427"/>
    <cellStyle name="SAPBEXheaderItem 2 3" xfId="7428"/>
    <cellStyle name="SAPBEXheaderItem 2_CS Indicators" xfId="7429"/>
    <cellStyle name="SAPBEXheaderItem 3" xfId="298"/>
    <cellStyle name="SAPBEXheaderItem 4" xfId="296"/>
    <cellStyle name="SAPBEXheaderItem 5" xfId="7802"/>
    <cellStyle name="SAPBEXheaderItem 6" xfId="7803"/>
    <cellStyle name="SAPBEXheaderItem 7" xfId="7804"/>
    <cellStyle name="SAPBEXheaderItem 8" xfId="7805"/>
    <cellStyle name="SAPBEXheaderItem_03 2012 CS MOPR Report" xfId="7430"/>
    <cellStyle name="SAPBEXheaderText" xfId="105"/>
    <cellStyle name="SAPBEXheaderText 2" xfId="106"/>
    <cellStyle name="SAPBEXheaderText 2 2" xfId="7431"/>
    <cellStyle name="SAPBEXheaderText 2 3" xfId="7432"/>
    <cellStyle name="SAPBEXheaderText 2_CS Indicators" xfId="7433"/>
    <cellStyle name="SAPBEXheaderText 3" xfId="300"/>
    <cellStyle name="SAPBEXheaderText 4" xfId="299"/>
    <cellStyle name="SAPBEXheaderText 5" xfId="7806"/>
    <cellStyle name="SAPBEXheaderText 6" xfId="7807"/>
    <cellStyle name="SAPBEXheaderText 7" xfId="7808"/>
    <cellStyle name="SAPBEXheaderText 8" xfId="7809"/>
    <cellStyle name="SAPBEXheaderText_03 2012 CS MOPR Report" xfId="7434"/>
    <cellStyle name="SAPBEXHLevel0" xfId="107"/>
    <cellStyle name="SAPBEXHLevel0 2" xfId="147"/>
    <cellStyle name="SAPBEXHLevel0 2 2" xfId="301"/>
    <cellStyle name="SAPBEXHLevel0 2_CS Indicators" xfId="7435"/>
    <cellStyle name="SAPBEXHLevel0 3" xfId="302"/>
    <cellStyle name="SAPBEXHLevel0 3 2" xfId="7436"/>
    <cellStyle name="SAPBEXHLevel0 3 2 2" xfId="7437"/>
    <cellStyle name="SAPBEXHLevel0 4" xfId="7438"/>
    <cellStyle name="SAPBEXHLevel0 4 2" xfId="7439"/>
    <cellStyle name="SAPBEXHLevel0 4 2 2" xfId="7440"/>
    <cellStyle name="SAPBEXHLevel0 4 3" xfId="7441"/>
    <cellStyle name="SAPBEXHLevel0 4_CS Indicators" xfId="7442"/>
    <cellStyle name="SAPBEXHLevel0 5" xfId="7443"/>
    <cellStyle name="SAPBEXHLevel0 5 2" xfId="7444"/>
    <cellStyle name="SAPBEXHLevel0_1st Quarter 2012 Review" xfId="7445"/>
    <cellStyle name="SAPBEXHLevel0X" xfId="108"/>
    <cellStyle name="SAPBEXHLevel0X 10" xfId="7446"/>
    <cellStyle name="SAPBEXHLevel0X 2" xfId="109"/>
    <cellStyle name="SAPBEXHLevel0X 2 2" xfId="7447"/>
    <cellStyle name="SAPBEXHLevel0X 2 3" xfId="7448"/>
    <cellStyle name="SAPBEXHLevel0X 2_CS Indicators" xfId="7449"/>
    <cellStyle name="SAPBEXHLevel0X 3" xfId="303"/>
    <cellStyle name="SAPBEXHLevel0X 4" xfId="7450"/>
    <cellStyle name="SAPBEXHLevel0X 4 2" xfId="7451"/>
    <cellStyle name="SAPBEXHLevel0X 4 2 2" xfId="7452"/>
    <cellStyle name="SAPBEXHLevel0X 4_CS Indicators" xfId="7453"/>
    <cellStyle name="SAPBEXHLevel0X 5" xfId="7454"/>
    <cellStyle name="SAPBEXHLevel0X 5 2" xfId="7455"/>
    <cellStyle name="SAPBEXHLevel0X 5_1st Quarter 2012 Review" xfId="7456"/>
    <cellStyle name="SAPBEXHLevel0X 6" xfId="7457"/>
    <cellStyle name="SAPBEXHLevel0X 6 2" xfId="7458"/>
    <cellStyle name="SAPBEXHLevel0X 6 2 2" xfId="7459"/>
    <cellStyle name="SAPBEXHLevel0X 6_CS Indicators" xfId="7460"/>
    <cellStyle name="SAPBEXHLevel0X 7" xfId="7461"/>
    <cellStyle name="SAPBEXHLevel0X 8" xfId="7462"/>
    <cellStyle name="SAPBEXHLevel0X 9" xfId="7463"/>
    <cellStyle name="SAPBEXHLevel0X_03 2012 SAP Data" xfId="7464"/>
    <cellStyle name="SAPBEXHLevel1" xfId="110"/>
    <cellStyle name="SAPBEXHLevel1 10" xfId="7465"/>
    <cellStyle name="SAPBEXHLevel1 2" xfId="111"/>
    <cellStyle name="SAPBEXHLevel1 2 2" xfId="7466"/>
    <cellStyle name="SAPBEXHLevel1 2 3" xfId="7467"/>
    <cellStyle name="SAPBEXHLevel1 2_CS Indicators" xfId="7468"/>
    <cellStyle name="SAPBEXHLevel1 3" xfId="146"/>
    <cellStyle name="SAPBEXHLevel1 3 2" xfId="7469"/>
    <cellStyle name="SAPBEXHLevel1 3 2 2" xfId="7470"/>
    <cellStyle name="SAPBEXHLevel1 3_CS Indicators" xfId="7471"/>
    <cellStyle name="SAPBEXHLevel1 4" xfId="7472"/>
    <cellStyle name="SAPBEXHLevel1 4 2" xfId="7473"/>
    <cellStyle name="SAPBEXHLevel1 4 2 2" xfId="7474"/>
    <cellStyle name="SAPBEXHLevel1 4_CS Indicators" xfId="7475"/>
    <cellStyle name="SAPBEXHLevel1 5" xfId="7476"/>
    <cellStyle name="SAPBEXHLevel1 5 2" xfId="7477"/>
    <cellStyle name="SAPBEXHLevel1 5_1st Quarter 2012 Review" xfId="7478"/>
    <cellStyle name="SAPBEXHLevel1 6" xfId="7479"/>
    <cellStyle name="SAPBEXHLevel1 6 2" xfId="7480"/>
    <cellStyle name="SAPBEXHLevel1 6 2 2" xfId="7481"/>
    <cellStyle name="SAPBEXHLevel1 6_CS Indicators" xfId="7482"/>
    <cellStyle name="SAPBEXHLevel1 7" xfId="7483"/>
    <cellStyle name="SAPBEXHLevel1 8" xfId="7484"/>
    <cellStyle name="SAPBEXHLevel1 9" xfId="7485"/>
    <cellStyle name="SAPBEXHLevel1_03 2012 SAP Data" xfId="7486"/>
    <cellStyle name="SAPBEXHLevel1X" xfId="112"/>
    <cellStyle name="SAPBEXHLevel1X 10" xfId="7487"/>
    <cellStyle name="SAPBEXHLevel1X 2" xfId="113"/>
    <cellStyle name="SAPBEXHLevel1X 2 2" xfId="7488"/>
    <cellStyle name="SAPBEXHLevel1X 2 3" xfId="7489"/>
    <cellStyle name="SAPBEXHLevel1X 2_CS Indicators" xfId="7490"/>
    <cellStyle name="SAPBEXHLevel1X 3" xfId="304"/>
    <cellStyle name="SAPBEXHLevel1X 4" xfId="7491"/>
    <cellStyle name="SAPBEXHLevel1X 4 2" xfId="7492"/>
    <cellStyle name="SAPBEXHLevel1X 4 2 2" xfId="7493"/>
    <cellStyle name="SAPBEXHLevel1X 4_CS Indicators" xfId="7494"/>
    <cellStyle name="SAPBEXHLevel1X 5" xfId="7495"/>
    <cellStyle name="SAPBEXHLevel1X 5 2" xfId="7496"/>
    <cellStyle name="SAPBEXHLevel1X 5_1st Quarter 2012 Review" xfId="7497"/>
    <cellStyle name="SAPBEXHLevel1X 6" xfId="7498"/>
    <cellStyle name="SAPBEXHLevel1X 6 2" xfId="7499"/>
    <cellStyle name="SAPBEXHLevel1X 6 2 2" xfId="7500"/>
    <cellStyle name="SAPBEXHLevel1X 6_CS Indicators" xfId="7501"/>
    <cellStyle name="SAPBEXHLevel1X 7" xfId="7502"/>
    <cellStyle name="SAPBEXHLevel1X 8" xfId="7503"/>
    <cellStyle name="SAPBEXHLevel1X 9" xfId="7504"/>
    <cellStyle name="SAPBEXHLevel1X_03 2012 SAP Data" xfId="7505"/>
    <cellStyle name="SAPBEXHLevel2" xfId="114"/>
    <cellStyle name="SAPBEXHLevel2 2" xfId="115"/>
    <cellStyle name="SAPBEXHLevel2 2 2" xfId="7506"/>
    <cellStyle name="SAPBEXHLevel2 2 3" xfId="7507"/>
    <cellStyle name="SAPBEXHLevel2 2_CS Indicators" xfId="7508"/>
    <cellStyle name="SAPBEXHLevel2 3" xfId="145"/>
    <cellStyle name="SAPBEXHLevel2 3 2" xfId="7509"/>
    <cellStyle name="SAPBEXHLevel2 3 2 2" xfId="7510"/>
    <cellStyle name="SAPBEXHLevel2 4" xfId="7511"/>
    <cellStyle name="SAPBEXHLevel2 4 2" xfId="7512"/>
    <cellStyle name="SAPBEXHLevel2 4 2 2" xfId="7513"/>
    <cellStyle name="SAPBEXHLevel2 4 3" xfId="7514"/>
    <cellStyle name="SAPBEXHLevel2 4_CS Indicators" xfId="7515"/>
    <cellStyle name="SAPBEXHLevel2_03 2012 SAP Data" xfId="7516"/>
    <cellStyle name="SAPBEXHLevel2X" xfId="116"/>
    <cellStyle name="SAPBEXHLevel2X 10" xfId="7517"/>
    <cellStyle name="SAPBEXHLevel2X 2" xfId="117"/>
    <cellStyle name="SAPBEXHLevel2X 2 2" xfId="7518"/>
    <cellStyle name="SAPBEXHLevel2X 2 3" xfId="7519"/>
    <cellStyle name="SAPBEXHLevel2X 2_CS Indicators" xfId="7520"/>
    <cellStyle name="SAPBEXHLevel2X 3" xfId="305"/>
    <cellStyle name="SAPBEXHLevel2X 4" xfId="7521"/>
    <cellStyle name="SAPBEXHLevel2X 4 2" xfId="7522"/>
    <cellStyle name="SAPBEXHLevel2X 4 2 2" xfId="7523"/>
    <cellStyle name="SAPBEXHLevel2X 4_CS Indicators" xfId="7524"/>
    <cellStyle name="SAPBEXHLevel2X 5" xfId="7525"/>
    <cellStyle name="SAPBEXHLevel2X 5 2" xfId="7526"/>
    <cellStyle name="SAPBEXHLevel2X 5_1st Quarter 2012 Review" xfId="7527"/>
    <cellStyle name="SAPBEXHLevel2X 6" xfId="7528"/>
    <cellStyle name="SAPBEXHLevel2X 6 2" xfId="7529"/>
    <cellStyle name="SAPBEXHLevel2X 6 2 2" xfId="7530"/>
    <cellStyle name="SAPBEXHLevel2X 6_CS Indicators" xfId="7531"/>
    <cellStyle name="SAPBEXHLevel2X 7" xfId="7532"/>
    <cellStyle name="SAPBEXHLevel2X 8" xfId="7533"/>
    <cellStyle name="SAPBEXHLevel2X 9" xfId="7534"/>
    <cellStyle name="SAPBEXHLevel2X_03 2012 SAP Data" xfId="7535"/>
    <cellStyle name="SAPBEXHLevel3" xfId="118"/>
    <cellStyle name="SAPBEXHLevel3 10" xfId="7536"/>
    <cellStyle name="SAPBEXHLevel3 2" xfId="119"/>
    <cellStyle name="SAPBEXHLevel3 2 2" xfId="7537"/>
    <cellStyle name="SAPBEXHLevel3 2 3" xfId="7538"/>
    <cellStyle name="SAPBEXHLevel3 2_CS Indicators" xfId="7539"/>
    <cellStyle name="SAPBEXHLevel3 3" xfId="143"/>
    <cellStyle name="SAPBEXHLevel3 3 2" xfId="7540"/>
    <cellStyle name="SAPBEXHLevel3 3 2 2" xfId="7541"/>
    <cellStyle name="SAPBEXHLevel3 3_CS Indicators" xfId="7542"/>
    <cellStyle name="SAPBEXHLevel3 4" xfId="7543"/>
    <cellStyle name="SAPBEXHLevel3 4 2" xfId="7544"/>
    <cellStyle name="SAPBEXHLevel3 4 2 2" xfId="7545"/>
    <cellStyle name="SAPBEXHLevel3 4_CS Indicators" xfId="7546"/>
    <cellStyle name="SAPBEXHLevel3 5" xfId="7547"/>
    <cellStyle name="SAPBEXHLevel3 5 2" xfId="7548"/>
    <cellStyle name="SAPBEXHLevel3 5_1st Quarter 2012 Review" xfId="7549"/>
    <cellStyle name="SAPBEXHLevel3 6" xfId="7550"/>
    <cellStyle name="SAPBEXHLevel3 6 2" xfId="7551"/>
    <cellStyle name="SAPBEXHLevel3 6 2 2" xfId="7552"/>
    <cellStyle name="SAPBEXHLevel3 6_CS Indicators" xfId="7553"/>
    <cellStyle name="SAPBEXHLevel3 7" xfId="7554"/>
    <cellStyle name="SAPBEXHLevel3 8" xfId="7555"/>
    <cellStyle name="SAPBEXHLevel3 9" xfId="7556"/>
    <cellStyle name="SAPBEXHLevel3_03 2012 SAP Data" xfId="7557"/>
    <cellStyle name="SAPBEXHLevel3X" xfId="120"/>
    <cellStyle name="SAPBEXHLevel3X 10" xfId="7558"/>
    <cellStyle name="SAPBEXHLevel3X 2" xfId="121"/>
    <cellStyle name="SAPBEXHLevel3X 2 2" xfId="7559"/>
    <cellStyle name="SAPBEXHLevel3X 2 3" xfId="7560"/>
    <cellStyle name="SAPBEXHLevel3X 2_CS Indicators" xfId="7561"/>
    <cellStyle name="SAPBEXHLevel3X 3" xfId="306"/>
    <cellStyle name="SAPBEXHLevel3X 4" xfId="7562"/>
    <cellStyle name="SAPBEXHLevel3X 4 2" xfId="7563"/>
    <cellStyle name="SAPBEXHLevel3X 4 2 2" xfId="7564"/>
    <cellStyle name="SAPBEXHLevel3X 4_CS Indicators" xfId="7565"/>
    <cellStyle name="SAPBEXHLevel3X 5" xfId="7566"/>
    <cellStyle name="SAPBEXHLevel3X 5 2" xfId="7567"/>
    <cellStyle name="SAPBEXHLevel3X 5_1st Quarter 2012 Review" xfId="7568"/>
    <cellStyle name="SAPBEXHLevel3X 6" xfId="7569"/>
    <cellStyle name="SAPBEXHLevel3X 6 2" xfId="7570"/>
    <cellStyle name="SAPBEXHLevel3X 6 2 2" xfId="7571"/>
    <cellStyle name="SAPBEXHLevel3X 6_CS Indicators" xfId="7572"/>
    <cellStyle name="SAPBEXHLevel3X 7" xfId="7573"/>
    <cellStyle name="SAPBEXHLevel3X 8" xfId="7574"/>
    <cellStyle name="SAPBEXHLevel3X 9" xfId="7575"/>
    <cellStyle name="SAPBEXHLevel3X_03 2012 SAP Data" xfId="7576"/>
    <cellStyle name="SAPBEXinputData" xfId="122"/>
    <cellStyle name="SAPBEXinputData 2" xfId="308"/>
    <cellStyle name="SAPBEXinputData 2 2" xfId="7577"/>
    <cellStyle name="SAPBEXinputData 2 3" xfId="7578"/>
    <cellStyle name="SAPBEXinputData 2_CS Indicators" xfId="7579"/>
    <cellStyle name="SAPBEXinputData 3" xfId="307"/>
    <cellStyle name="SAPBEXinputData 4" xfId="7580"/>
    <cellStyle name="SAPBEXinputData 4 2" xfId="7581"/>
    <cellStyle name="SAPBEXinputData 4_CS Indicators" xfId="7582"/>
    <cellStyle name="SAPBEXinputData 5" xfId="7583"/>
    <cellStyle name="SAPBEXinputData 5 2" xfId="7584"/>
    <cellStyle name="SAPBEXinputData 6" xfId="7585"/>
    <cellStyle name="SAPBEXinputData 6 2" xfId="7586"/>
    <cellStyle name="SAPBEXinputData 7" xfId="7587"/>
    <cellStyle name="SAPBEXinputData 8" xfId="7588"/>
    <cellStyle name="SAPBEXinputData_04 2012 CS MOPR Report" xfId="7589"/>
    <cellStyle name="SAPBEXItemHeader" xfId="175"/>
    <cellStyle name="SAPBEXresData" xfId="123"/>
    <cellStyle name="SAPBEXresData 2" xfId="310"/>
    <cellStyle name="SAPBEXresData 2 2" xfId="7590"/>
    <cellStyle name="SAPBEXresData 2_CS Indicators" xfId="7591"/>
    <cellStyle name="SAPBEXresData 3" xfId="309"/>
    <cellStyle name="SAPBEXresData 4" xfId="7592"/>
    <cellStyle name="SAPBEXresData 4 2" xfId="7593"/>
    <cellStyle name="SAPBEXresData_1st Quarter 2012 Review" xfId="7594"/>
    <cellStyle name="SAPBEXresDataEmph" xfId="124"/>
    <cellStyle name="SAPBEXresDataEmph 2" xfId="312"/>
    <cellStyle name="SAPBEXresDataEmph 2 2" xfId="7595"/>
    <cellStyle name="SAPBEXresDataEmph 2_CS Indicators" xfId="7596"/>
    <cellStyle name="SAPBEXresDataEmph 3" xfId="311"/>
    <cellStyle name="SAPBEXresDataEmph 4" xfId="7597"/>
    <cellStyle name="SAPBEXresDataEmph 4 2" xfId="7598"/>
    <cellStyle name="SAPBEXresDataEmph_1st Quarter 2012 Review" xfId="7599"/>
    <cellStyle name="SAPBEXresItem" xfId="125"/>
    <cellStyle name="SAPBEXresItem 2" xfId="314"/>
    <cellStyle name="SAPBEXresItem 2 2" xfId="7600"/>
    <cellStyle name="SAPBEXresItem 2_CS Indicators" xfId="7601"/>
    <cellStyle name="SAPBEXresItem 3" xfId="313"/>
    <cellStyle name="SAPBEXresItem 4" xfId="7602"/>
    <cellStyle name="SAPBEXresItem 4 2" xfId="7603"/>
    <cellStyle name="SAPBEXresItem_1st Quarter 2012 Review" xfId="7604"/>
    <cellStyle name="SAPBEXresItemX" xfId="126"/>
    <cellStyle name="SAPBEXresItemX 2" xfId="316"/>
    <cellStyle name="SAPBEXresItemX 2 2" xfId="7605"/>
    <cellStyle name="SAPBEXresItemX 2_CS Indicators" xfId="7606"/>
    <cellStyle name="SAPBEXresItemX 3" xfId="315"/>
    <cellStyle name="SAPBEXresItemX 4" xfId="7607"/>
    <cellStyle name="SAPBEXresItemX 4 2" xfId="7608"/>
    <cellStyle name="SAPBEXresItemX_1st Quarter 2012 Review" xfId="7609"/>
    <cellStyle name="SAPBEXstdData" xfId="127"/>
    <cellStyle name="SAPBEXstdData 2" xfId="144"/>
    <cellStyle name="SAPBEXstdData 2 2" xfId="317"/>
    <cellStyle name="SAPBEXstdData 2_CS Indicators" xfId="7610"/>
    <cellStyle name="SAPBEXstdData 3" xfId="318"/>
    <cellStyle name="SAPBEXstdData 3 2" xfId="7611"/>
    <cellStyle name="SAPBEXstdData 3 2 2" xfId="7612"/>
    <cellStyle name="SAPBEXstdData 3 3" xfId="7613"/>
    <cellStyle name="SAPBEXstdData 3 3 2" xfId="7614"/>
    <cellStyle name="SAPBEXstdData 4" xfId="7615"/>
    <cellStyle name="SAPBEXstdData 4 2" xfId="7616"/>
    <cellStyle name="SAPBEXstdData 5" xfId="7617"/>
    <cellStyle name="SAPBEXstdData_1st Quarter 2012 Review" xfId="7618"/>
    <cellStyle name="SAPBEXstdDataEmph" xfId="128"/>
    <cellStyle name="SAPBEXstdDataEmph 2" xfId="320"/>
    <cellStyle name="SAPBEXstdDataEmph 2 2" xfId="7619"/>
    <cellStyle name="SAPBEXstdDataEmph 2_CS Indicators" xfId="7620"/>
    <cellStyle name="SAPBEXstdDataEmph 3" xfId="319"/>
    <cellStyle name="SAPBEXstdDataEmph_1st Quarter 2012 Review" xfId="7621"/>
    <cellStyle name="SAPBEXstdItem" xfId="129"/>
    <cellStyle name="SAPBEXstdItem 2" xfId="142"/>
    <cellStyle name="SAPBEXstdItem 2 2" xfId="321"/>
    <cellStyle name="SAPBEXstdItem 2_CS Indicators" xfId="7622"/>
    <cellStyle name="SAPBEXstdItem 3" xfId="322"/>
    <cellStyle name="SAPBEXstdItem 4" xfId="7623"/>
    <cellStyle name="SAPBEXstdItem 4 2" xfId="7624"/>
    <cellStyle name="SAPBEXstdItem_1st Quarter 2012 Review" xfId="7625"/>
    <cellStyle name="SAPBEXstdItemX" xfId="130"/>
    <cellStyle name="SAPBEXstdItemX 2" xfId="324"/>
    <cellStyle name="SAPBEXstdItemX 2 2" xfId="7626"/>
    <cellStyle name="SAPBEXstdItemX 2_CS Indicators" xfId="7627"/>
    <cellStyle name="SAPBEXstdItemX 3" xfId="323"/>
    <cellStyle name="SAPBEXstdItemX 4" xfId="7628"/>
    <cellStyle name="SAPBEXstdItemX 4 2" xfId="7629"/>
    <cellStyle name="SAPBEXstdItemX 5" xfId="7630"/>
    <cellStyle name="SAPBEXstdItemX_1st Quarter 2012 Review" xfId="7631"/>
    <cellStyle name="SAPBEXtitle" xfId="131"/>
    <cellStyle name="SAPBEXtitle 2" xfId="326"/>
    <cellStyle name="SAPBEXtitle 3" xfId="325"/>
    <cellStyle name="SAPBEXtitle_April 2012 - Infrastructure" xfId="7632"/>
    <cellStyle name="SAPBEXunassignedItem" xfId="176"/>
    <cellStyle name="SAPBEXunassignedItem 2" xfId="327"/>
    <cellStyle name="SAPBEXundefined" xfId="132"/>
    <cellStyle name="SAPBEXundefined 2" xfId="133"/>
    <cellStyle name="SAPBEXundefined 2 2" xfId="7633"/>
    <cellStyle name="SAPBEXundefined 2 3" xfId="7634"/>
    <cellStyle name="SAPBEXundefined 2_CS Indicators" xfId="7635"/>
    <cellStyle name="SAPBEXundefined 3" xfId="328"/>
    <cellStyle name="SAPBEXundefined_03 2012 SAP Data" xfId="7636"/>
    <cellStyle name="Section Heading-Large" xfId="7637"/>
    <cellStyle name="Section Heading-Small" xfId="7638"/>
    <cellStyle name="SEM-BPS-data" xfId="7639"/>
    <cellStyle name="SEM-BPS-data 2" xfId="7640"/>
    <cellStyle name="SEM-BPS-data_CS Indicators" xfId="7641"/>
    <cellStyle name="SEM-BPS-head" xfId="7642"/>
    <cellStyle name="SEM-BPS-head 2" xfId="7643"/>
    <cellStyle name="SEM-BPS-head_CS Indicators" xfId="7644"/>
    <cellStyle name="SEM-BPS-headdata" xfId="7645"/>
    <cellStyle name="SEM-BPS-headkey" xfId="7646"/>
    <cellStyle name="SEM-BPS-input-on" xfId="7647"/>
    <cellStyle name="SEM-BPS-key" xfId="7648"/>
    <cellStyle name="SEM-BPS-sub1" xfId="134"/>
    <cellStyle name="SEM-BPS-sub1 2" xfId="7649"/>
    <cellStyle name="SEM-BPS-sub1_CS Indicators" xfId="7650"/>
    <cellStyle name="SEM-BPS-sub2" xfId="135"/>
    <cellStyle name="SEM-BPS-sub2 2" xfId="7651"/>
    <cellStyle name="SEM-BPS-sub2_CS Indicators" xfId="7652"/>
    <cellStyle name="SEM-BPS-total" xfId="7653"/>
    <cellStyle name="SEM-BPS-total 2" xfId="7654"/>
    <cellStyle name="SEM-BPS-total_CS Indicators" xfId="7655"/>
    <cellStyle name="Sheet Title" xfId="177"/>
    <cellStyle name="SPECIAL1" xfId="7656"/>
    <cellStyle name="SPECIAL1$ZP$" xfId="7657"/>
    <cellStyle name="SPECIAL1$ZP$ 2" xfId="7658"/>
    <cellStyle name="SPECIAL1$ZP$ 3" xfId="7659"/>
    <cellStyle name="SPECIAL1$ZP$_AMI Operations 2" xfId="7660"/>
    <cellStyle name="SPECIAL1_1st Quarter 2012 Review" xfId="7661"/>
    <cellStyle name="SPECIAL2" xfId="7662"/>
    <cellStyle name="SPECIAL2$ZP$" xfId="7663"/>
    <cellStyle name="SPECIAL2$ZP$ 2" xfId="7664"/>
    <cellStyle name="SPECIAL2$ZP$ 3" xfId="7665"/>
    <cellStyle name="SPECIAL2$ZP$_AMI Operations 2" xfId="7666"/>
    <cellStyle name="SPECIAL2_1st Quarter 2012 Review" xfId="7667"/>
    <cellStyle name="SPECIAL3" xfId="7668"/>
    <cellStyle name="SPECIAL3$ZP$" xfId="7669"/>
    <cellStyle name="SPECIAL3$ZP$ 2" xfId="7670"/>
    <cellStyle name="SPECIAL3$ZP$ 3" xfId="7671"/>
    <cellStyle name="SPECIAL3$ZP$_AMI Operations 2" xfId="7672"/>
    <cellStyle name="SPECIAL3_CS Indicators" xfId="7673"/>
    <cellStyle name="SPECIAL4" xfId="7674"/>
    <cellStyle name="SPECIAL4$ZP$" xfId="7675"/>
    <cellStyle name="SPECIAL4$ZP$ 2" xfId="7676"/>
    <cellStyle name="SPECIAL4$ZP$ 3" xfId="7677"/>
    <cellStyle name="SPECIAL4$ZP$_AMI Operations 2" xfId="7678"/>
    <cellStyle name="SPECIAL4_CS Indicators" xfId="7679"/>
    <cellStyle name="Style 1" xfId="136"/>
    <cellStyle name="Style 1 2" xfId="7680"/>
    <cellStyle name="Style 1_04 2012 CS MOPR Report" xfId="7681"/>
    <cellStyle name="Style 21" xfId="7682"/>
    <cellStyle name="Style 22" xfId="7683"/>
    <cellStyle name="SUMROW2" xfId="7684"/>
    <cellStyle name="SUMROW2$ZP$" xfId="7685"/>
    <cellStyle name="SUMROW2$ZP$ 2" xfId="7686"/>
    <cellStyle name="SUMROW2$ZP$ 3" xfId="7687"/>
    <cellStyle name="SUMROW2$ZP$_AMI Operations 2" xfId="7688"/>
    <cellStyle name="SUMROW2_CS Indicators" xfId="7689"/>
    <cellStyle name="TEXT" xfId="7690"/>
    <cellStyle name="TEXT$ZP$" xfId="7691"/>
    <cellStyle name="TEXT$ZP$ 2" xfId="7692"/>
    <cellStyle name="TEXT$ZP$ 3" xfId="7693"/>
    <cellStyle name="TEXT$ZP$_AMI Operations 2" xfId="7694"/>
    <cellStyle name="TEXT_CS Indicators" xfId="7695"/>
    <cellStyle name="TEXTBOLD" xfId="7696"/>
    <cellStyle name="TEXTBOLD$ZP$" xfId="7697"/>
    <cellStyle name="TEXTBOLD$ZP$ 2" xfId="7698"/>
    <cellStyle name="TEXTBOLD$ZP$ 3" xfId="7699"/>
    <cellStyle name="TEXTBOLD$ZP$_AMI Operations 2" xfId="7700"/>
    <cellStyle name="TEXTBOLD_CS Indicators" xfId="7701"/>
    <cellStyle name="Title 2" xfId="137"/>
    <cellStyle name="Title 2 2" xfId="7702"/>
    <cellStyle name="Title 2 3" xfId="7703"/>
    <cellStyle name="Title 2_CS Indicators" xfId="7704"/>
    <cellStyle name="Title 3" xfId="7705"/>
    <cellStyle name="Title 3 2" xfId="7706"/>
    <cellStyle name="Title 3 3" xfId="7707"/>
    <cellStyle name="Title 3_CS Indicators" xfId="7708"/>
    <cellStyle name="Title 4" xfId="7709"/>
    <cellStyle name="Total 10" xfId="7710"/>
    <cellStyle name="Total 10 2" xfId="7711"/>
    <cellStyle name="Total 11" xfId="7712"/>
    <cellStyle name="Total 11 2" xfId="7713"/>
    <cellStyle name="Total 12" xfId="7714"/>
    <cellStyle name="Total 2" xfId="138"/>
    <cellStyle name="Total 2 2" xfId="329"/>
    <cellStyle name="Total 2 3" xfId="7715"/>
    <cellStyle name="Total 2 4" xfId="7716"/>
    <cellStyle name="Total 2 4 2" xfId="7717"/>
    <cellStyle name="Total 2_CS Indicators" xfId="7718"/>
    <cellStyle name="Total 3" xfId="332"/>
    <cellStyle name="Total 3 2" xfId="7719"/>
    <cellStyle name="Total 3 3" xfId="7720"/>
    <cellStyle name="Total 3 3 2" xfId="7721"/>
    <cellStyle name="Total 3 4" xfId="7722"/>
    <cellStyle name="Total 3 4 2" xfId="7723"/>
    <cellStyle name="Total 3_CS Indicators" xfId="7724"/>
    <cellStyle name="Total 4" xfId="7725"/>
    <cellStyle name="Total 5" xfId="7726"/>
    <cellStyle name="Total 5 2" xfId="7727"/>
    <cellStyle name="Total 6" xfId="7728"/>
    <cellStyle name="Total 6 2" xfId="7729"/>
    <cellStyle name="Total 7" xfId="7730"/>
    <cellStyle name="Total 7 2" xfId="7731"/>
    <cellStyle name="Total 8" xfId="7732"/>
    <cellStyle name="Total 8 2" xfId="7733"/>
    <cellStyle name="Total 9" xfId="7734"/>
    <cellStyle name="Total 9 2" xfId="7735"/>
    <cellStyle name="TOTALCOLUMNFORMAT" xfId="7736"/>
    <cellStyle name="TOTALCOLUMNFORMAT$ZP$" xfId="7737"/>
    <cellStyle name="TOTALCOLUMNFORMAT$ZP$ 2" xfId="7738"/>
    <cellStyle name="TOTALCOLUMNFORMAT$ZP$ 3" xfId="7739"/>
    <cellStyle name="TOTALCOLUMNFORMAT$ZP$_AMI Operations 2" xfId="7740"/>
    <cellStyle name="TOTALCOLUMNFORMAT_CS Indicators" xfId="7741"/>
    <cellStyle name="Unprot" xfId="7742"/>
    <cellStyle name="Unprot$" xfId="7743"/>
    <cellStyle name="Unprot_CS Indicators" xfId="7744"/>
    <cellStyle name="Unprotect" xfId="7745"/>
    <cellStyle name="USER" xfId="7746"/>
    <cellStyle name="USER$ZL$" xfId="7747"/>
    <cellStyle name="USER$ZP$" xfId="7748"/>
    <cellStyle name="USER$ZP$ 2" xfId="7749"/>
    <cellStyle name="USER$ZP$ 3" xfId="7750"/>
    <cellStyle name="USER$ZP$$ZL$" xfId="7751"/>
    <cellStyle name="USER$ZP$$ZL$ 2" xfId="7752"/>
    <cellStyle name="USER$ZP$$ZL$ 3" xfId="7753"/>
    <cellStyle name="USER$ZP$$ZL$_AMI Operations 2" xfId="7754"/>
    <cellStyle name="USER$ZP$_008100" xfId="7755"/>
    <cellStyle name="USER_CS Indicators" xfId="7756"/>
    <cellStyle name="Warning Text 2" xfId="139"/>
    <cellStyle name="Warning Text 2 2" xfId="330"/>
    <cellStyle name="Warning Text 2 3" xfId="7757"/>
    <cellStyle name="Warning Text 2 4" xfId="7758"/>
    <cellStyle name="Warning Text 2_CS Indicators" xfId="7759"/>
    <cellStyle name="Warning Text 3" xfId="333"/>
    <cellStyle name="Warning Text 3 2" xfId="7760"/>
    <cellStyle name="Warning Text 3 3" xfId="7761"/>
    <cellStyle name="Warning Text 3_CS Indicators" xfId="7762"/>
    <cellStyle name="Warning Text 4" xfId="7763"/>
    <cellStyle name="Warning Text 5" xfId="7785"/>
    <cellStyle name="Warning Text 6" xfId="7786"/>
    <cellStyle name="Warning Text 7" xfId="7821"/>
    <cellStyle name="Warning Text 8" xfId="7822"/>
    <cellStyle name="Year" xfId="7764"/>
  </cellStyles>
  <dxfs count="0"/>
  <tableStyles count="0" defaultTableStyle="TableStyleMedium2" defaultPivotStyle="PivotStyleLight16"/>
  <colors>
    <mruColors>
      <color rgb="FF00FF00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A1:AD49"/>
  <sheetViews>
    <sheetView showGridLines="0" tabSelected="1" zoomScale="80" zoomScaleNormal="80" zoomScaleSheetLayoutView="70" zoomScalePageLayoutView="25" workbookViewId="0">
      <selection sqref="A1:A2"/>
    </sheetView>
  </sheetViews>
  <sheetFormatPr defaultColWidth="9.33203125" defaultRowHeight="13.2"/>
  <cols>
    <col min="1" max="1" width="13.44140625" style="3" customWidth="1"/>
    <col min="2" max="2" width="2.44140625" style="1" customWidth="1"/>
    <col min="3" max="3" width="16.33203125" style="3" customWidth="1"/>
    <col min="4" max="4" width="1.44140625" style="3" customWidth="1"/>
    <col min="5" max="5" width="13.6640625" style="3" customWidth="1"/>
    <col min="6" max="6" width="1.33203125" style="1" customWidth="1"/>
    <col min="7" max="7" width="15.6640625" style="155" customWidth="1"/>
    <col min="8" max="8" width="1.33203125" style="1" customWidth="1"/>
    <col min="9" max="9" width="11.33203125" style="3" customWidth="1"/>
    <col min="10" max="10" width="1.33203125" style="3" customWidth="1"/>
    <col min="11" max="11" width="16.33203125" style="3" customWidth="1"/>
    <col min="12" max="12" width="11.6640625" style="3" customWidth="1"/>
    <col min="13" max="13" width="1.33203125" style="1" customWidth="1"/>
    <col min="14" max="14" width="13.44140625" style="3" customWidth="1"/>
    <col min="15" max="15" width="1.44140625" style="3" customWidth="1"/>
    <col min="16" max="16" width="15.5546875" style="3" customWidth="1"/>
    <col min="17" max="17" width="1.5546875" style="3" customWidth="1"/>
    <col min="18" max="18" width="17.33203125" style="3" customWidth="1"/>
    <col min="19" max="19" width="1.33203125" style="3" customWidth="1"/>
    <col min="20" max="20" width="15" style="1" customWidth="1"/>
    <col min="21" max="21" width="1" style="1" customWidth="1"/>
    <col min="22" max="22" width="17.5546875" style="1" customWidth="1"/>
    <col min="23" max="23" width="17.33203125" style="1" customWidth="1"/>
    <col min="24" max="24" width="1.33203125" style="1" customWidth="1"/>
    <col min="25" max="25" width="20" style="2" customWidth="1"/>
    <col min="26" max="26" width="1.5546875" style="1" customWidth="1"/>
    <col min="27" max="27" width="16.5546875" style="1" customWidth="1"/>
    <col min="28" max="28" width="1.5546875" style="1" customWidth="1"/>
    <col min="29" max="29" width="17.6640625" style="3" customWidth="1"/>
    <col min="30" max="30" width="4.6640625" style="3" customWidth="1"/>
    <col min="31" max="16384" width="9.33203125" style="3"/>
  </cols>
  <sheetData>
    <row r="1" spans="1:29" s="156" customFormat="1">
      <c r="A1" s="156" t="s">
        <v>300</v>
      </c>
      <c r="B1" s="160"/>
      <c r="F1" s="160"/>
      <c r="G1" s="222"/>
      <c r="H1" s="160"/>
      <c r="M1" s="160"/>
      <c r="T1" s="160"/>
      <c r="U1" s="160"/>
      <c r="V1" s="160"/>
      <c r="W1" s="160"/>
      <c r="X1" s="160"/>
      <c r="Y1" s="223"/>
      <c r="Z1" s="160"/>
      <c r="AA1" s="160"/>
      <c r="AB1" s="160"/>
    </row>
    <row r="2" spans="1:29" s="156" customFormat="1">
      <c r="A2" s="156" t="s">
        <v>301</v>
      </c>
      <c r="B2" s="160"/>
      <c r="F2" s="160"/>
      <c r="G2" s="222"/>
      <c r="H2" s="160"/>
      <c r="M2" s="160"/>
      <c r="T2" s="160"/>
      <c r="U2" s="160"/>
      <c r="V2" s="160"/>
      <c r="W2" s="160"/>
      <c r="X2" s="160"/>
      <c r="Y2" s="223"/>
      <c r="Z2" s="160"/>
      <c r="AA2" s="160"/>
      <c r="AB2" s="160"/>
    </row>
    <row r="3" spans="1:29" s="156" customFormat="1">
      <c r="B3" s="160"/>
      <c r="F3" s="160"/>
      <c r="G3" s="222"/>
      <c r="H3" s="160"/>
      <c r="M3" s="160"/>
      <c r="T3" s="160"/>
      <c r="U3" s="160"/>
      <c r="V3" s="160"/>
      <c r="W3" s="160"/>
      <c r="X3" s="160"/>
      <c r="Y3" s="223"/>
      <c r="Z3" s="160"/>
      <c r="AA3" s="160"/>
      <c r="AB3" s="160"/>
    </row>
    <row r="4" spans="1:29" ht="28.2">
      <c r="A4" s="218" t="s">
        <v>201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</row>
    <row r="5" spans="1:29" ht="28.2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39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</row>
    <row r="6" spans="1:29" ht="28.2">
      <c r="A6" s="218" t="s">
        <v>0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</row>
    <row r="7" spans="1:29" ht="17.399999999999999">
      <c r="A7" s="185"/>
      <c r="B7" s="140"/>
      <c r="C7" s="186" t="s">
        <v>200</v>
      </c>
      <c r="D7" s="185"/>
      <c r="E7" s="185"/>
      <c r="F7" s="140"/>
      <c r="G7" s="185"/>
      <c r="H7" s="140"/>
      <c r="I7" s="185"/>
      <c r="J7" s="185"/>
      <c r="K7" s="185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</row>
    <row r="8" spans="1:29" s="1" customFormat="1">
      <c r="G8" s="2"/>
      <c r="Y8" s="2"/>
    </row>
    <row r="9" spans="1:29">
      <c r="C9" s="156"/>
      <c r="R9" s="1"/>
      <c r="S9" s="1"/>
    </row>
    <row r="10" spans="1:29" ht="13.8" thickBot="1">
      <c r="E10" s="1"/>
      <c r="G10" s="157" t="s">
        <v>1</v>
      </c>
      <c r="I10" s="1"/>
      <c r="J10" s="1"/>
      <c r="P10" s="1"/>
      <c r="Q10" s="1"/>
      <c r="R10" s="158"/>
      <c r="T10" s="3"/>
      <c r="U10" s="3"/>
      <c r="V10" s="3"/>
      <c r="W10" s="3"/>
      <c r="X10" s="3"/>
      <c r="Y10" s="4" t="s">
        <v>1</v>
      </c>
      <c r="Z10" s="3"/>
      <c r="AA10" s="3"/>
      <c r="AB10" s="3"/>
    </row>
    <row r="11" spans="1:29" s="1" customFormat="1">
      <c r="G11" s="159"/>
      <c r="K11" s="5"/>
      <c r="L11" s="101"/>
      <c r="M11" s="101"/>
      <c r="P11" s="5"/>
      <c r="Q11" s="5"/>
      <c r="R11" s="5"/>
      <c r="S11" s="5"/>
      <c r="T11" s="5"/>
      <c r="U11" s="5"/>
      <c r="V11" s="5"/>
      <c r="W11" s="5"/>
      <c r="X11" s="5"/>
      <c r="Y11" s="6"/>
      <c r="Z11" s="5"/>
      <c r="AA11" s="5"/>
      <c r="AB11" s="5"/>
      <c r="AC11" s="187"/>
    </row>
    <row r="12" spans="1:29" s="160" customFormat="1">
      <c r="C12" s="9" t="s">
        <v>2</v>
      </c>
      <c r="E12" s="7" t="s">
        <v>3</v>
      </c>
      <c r="G12" s="161" t="s">
        <v>4</v>
      </c>
      <c r="I12" s="9" t="s">
        <v>5</v>
      </c>
      <c r="K12" s="9" t="s">
        <v>6</v>
      </c>
      <c r="L12" s="9" t="s">
        <v>7</v>
      </c>
      <c r="M12" s="102"/>
      <c r="N12" s="9" t="s">
        <v>7</v>
      </c>
      <c r="O12" s="9"/>
      <c r="P12" s="7" t="s">
        <v>8</v>
      </c>
      <c r="Q12" s="7"/>
      <c r="R12" s="7" t="s">
        <v>9</v>
      </c>
      <c r="S12" s="7"/>
      <c r="T12" s="8" t="s">
        <v>10</v>
      </c>
      <c r="U12" s="7"/>
      <c r="V12" s="7" t="s">
        <v>11</v>
      </c>
      <c r="W12" s="7" t="s">
        <v>12</v>
      </c>
      <c r="X12" s="7"/>
      <c r="Y12" s="8" t="s">
        <v>13</v>
      </c>
      <c r="Z12" s="7"/>
      <c r="AA12" s="7" t="s">
        <v>14</v>
      </c>
      <c r="AB12" s="7"/>
      <c r="AC12" s="188" t="s">
        <v>15</v>
      </c>
    </row>
    <row r="13" spans="1:29" s="160" customFormat="1">
      <c r="C13" s="162"/>
      <c r="G13" s="163"/>
      <c r="I13" s="9" t="s">
        <v>16</v>
      </c>
      <c r="K13" s="9" t="s">
        <v>17</v>
      </c>
      <c r="L13" s="102"/>
      <c r="M13" s="102"/>
      <c r="N13" s="9"/>
      <c r="O13" s="9"/>
      <c r="P13" s="9" t="s">
        <v>18</v>
      </c>
      <c r="Q13" s="9"/>
      <c r="R13" s="7" t="s">
        <v>19</v>
      </c>
      <c r="S13" s="7"/>
      <c r="T13" s="9"/>
      <c r="U13" s="164"/>
      <c r="V13" s="164"/>
      <c r="W13" s="164" t="s">
        <v>20</v>
      </c>
      <c r="X13" s="164"/>
      <c r="Y13" s="10"/>
      <c r="Z13" s="164"/>
      <c r="AA13" s="164" t="s">
        <v>21</v>
      </c>
      <c r="AB13" s="164"/>
      <c r="AC13" s="189" t="s">
        <v>22</v>
      </c>
    </row>
    <row r="14" spans="1:29" s="1" customFormat="1">
      <c r="C14" s="165"/>
      <c r="G14" s="166"/>
      <c r="I14" s="5"/>
      <c r="K14" s="5"/>
      <c r="L14" s="101"/>
      <c r="M14" s="101"/>
      <c r="N14" s="5"/>
      <c r="O14" s="5"/>
      <c r="P14" s="5"/>
      <c r="Q14" s="5"/>
      <c r="R14" s="11"/>
      <c r="S14" s="11"/>
      <c r="T14" s="5"/>
      <c r="U14" s="167"/>
      <c r="V14" s="167"/>
      <c r="W14" s="167"/>
      <c r="X14" s="167"/>
      <c r="Y14" s="12"/>
      <c r="Z14" s="167"/>
      <c r="AA14" s="167"/>
      <c r="AB14" s="167"/>
      <c r="AC14" s="190"/>
    </row>
    <row r="15" spans="1:29" s="171" customFormat="1" ht="65.099999999999994" customHeight="1" thickBot="1">
      <c r="A15" s="168" t="s">
        <v>117</v>
      </c>
      <c r="B15" s="13"/>
      <c r="C15" s="168" t="s">
        <v>28</v>
      </c>
      <c r="D15" s="169"/>
      <c r="E15" s="168" t="s">
        <v>29</v>
      </c>
      <c r="F15" s="13"/>
      <c r="G15" s="170" t="s">
        <v>202</v>
      </c>
      <c r="H15" s="169"/>
      <c r="I15" s="89" t="s">
        <v>27</v>
      </c>
      <c r="J15" s="13"/>
      <c r="K15" s="170" t="s">
        <v>203</v>
      </c>
      <c r="L15" s="89" t="s">
        <v>182</v>
      </c>
      <c r="M15" s="89"/>
      <c r="N15" s="89" t="s">
        <v>23</v>
      </c>
      <c r="O15" s="89"/>
      <c r="P15" s="170" t="s">
        <v>204</v>
      </c>
      <c r="Q15" s="13"/>
      <c r="R15" s="170" t="s">
        <v>205</v>
      </c>
      <c r="S15" s="13"/>
      <c r="T15" s="89" t="s">
        <v>24</v>
      </c>
      <c r="U15" s="13"/>
      <c r="V15" s="89" t="s">
        <v>80</v>
      </c>
      <c r="W15" s="89" t="s">
        <v>25</v>
      </c>
      <c r="X15" s="13"/>
      <c r="Y15" s="170" t="s">
        <v>206</v>
      </c>
      <c r="Z15" s="13"/>
      <c r="AA15" s="170" t="s">
        <v>207</v>
      </c>
      <c r="AB15" s="13"/>
      <c r="AC15" s="191" t="s">
        <v>26</v>
      </c>
    </row>
    <row r="16" spans="1:29" ht="13.8">
      <c r="A16" s="15">
        <v>41913</v>
      </c>
      <c r="B16" s="16"/>
      <c r="C16" s="141">
        <v>4724899</v>
      </c>
      <c r="E16" s="142">
        <f>'LPC OCT14'!I32</f>
        <v>972562</v>
      </c>
      <c r="F16" s="14"/>
      <c r="G16" s="143">
        <f>Customers_Forecast_Oct_2015!L26</f>
        <v>5010330.4477247577</v>
      </c>
      <c r="H16" s="3"/>
      <c r="I16" s="95">
        <f t="shared" ref="I16:I27" si="0">E16/C16</f>
        <v>0.20583762742864981</v>
      </c>
      <c r="J16" s="17"/>
      <c r="K16" s="143">
        <f t="shared" ref="K16:K27" si="1">G16*I16</f>
        <v>1031314.5319931889</v>
      </c>
      <c r="L16" s="14">
        <f>'LPC OCT14'!I30</f>
        <v>858863</v>
      </c>
      <c r="M16" s="14"/>
      <c r="N16" s="144">
        <f t="shared" ref="N16:N27" si="2">L16/E16</f>
        <v>0.88309331435939298</v>
      </c>
      <c r="O16" s="14"/>
      <c r="P16" s="143">
        <f t="shared" ref="P16:P27" si="3">K16*N16</f>
        <v>910746.9682048714</v>
      </c>
      <c r="Q16" s="14"/>
      <c r="R16" s="145">
        <f t="shared" ref="R16:R27" si="4">P16*5</f>
        <v>4553734.8410243569</v>
      </c>
      <c r="S16" s="18"/>
      <c r="T16" s="19">
        <f>'LPC OCT14'!J31</f>
        <v>1144596.81</v>
      </c>
      <c r="U16" s="19"/>
      <c r="V16" s="146">
        <v>926533293.98000002</v>
      </c>
      <c r="W16" s="147">
        <f t="shared" ref="W16:W27" si="5">T16/V16</f>
        <v>1.2353542149395305E-3</v>
      </c>
      <c r="X16" s="19"/>
      <c r="Y16" s="148">
        <f>'Revenue Forecast Rel Oct 2015'!AN$171</f>
        <v>974489467.09245086</v>
      </c>
      <c r="Z16" s="19"/>
      <c r="AA16" s="145">
        <f t="shared" ref="AA16:AA27" si="6">W16*Y16</f>
        <v>1203839.6705868361</v>
      </c>
      <c r="AB16" s="26"/>
      <c r="AC16" s="209">
        <f t="shared" ref="AC16:AC27" si="7">R16+AA16</f>
        <v>5757574.5116111934</v>
      </c>
    </row>
    <row r="17" spans="1:30" ht="13.8">
      <c r="A17" s="15">
        <v>41944</v>
      </c>
      <c r="B17" s="16"/>
      <c r="C17" s="141">
        <v>4731876</v>
      </c>
      <c r="E17" s="142">
        <f>'LPC NOV14'!I32</f>
        <v>875440</v>
      </c>
      <c r="F17" s="14"/>
      <c r="G17" s="143">
        <f>Customers_Forecast_Oct_2015!L27</f>
        <v>5016744.7264273642</v>
      </c>
      <c r="H17" s="3"/>
      <c r="I17" s="95">
        <f t="shared" si="0"/>
        <v>0.18500907462494789</v>
      </c>
      <c r="J17" s="17"/>
      <c r="K17" s="143">
        <f t="shared" si="1"/>
        <v>928143.29946591402</v>
      </c>
      <c r="L17" s="14">
        <f>'LPC NOV14'!I30</f>
        <v>797123</v>
      </c>
      <c r="M17" s="14"/>
      <c r="N17" s="144">
        <f t="shared" si="2"/>
        <v>0.91053984282189526</v>
      </c>
      <c r="O17" s="14"/>
      <c r="P17" s="143">
        <f t="shared" si="3"/>
        <v>845111.45401188859</v>
      </c>
      <c r="Q17" s="14"/>
      <c r="R17" s="145">
        <f t="shared" si="4"/>
        <v>4225557.2700594431</v>
      </c>
      <c r="S17" s="18"/>
      <c r="T17" s="19">
        <f>'LPC NOV14'!J31</f>
        <v>879386.6</v>
      </c>
      <c r="U17" s="19"/>
      <c r="V17" s="146">
        <v>796359620.13</v>
      </c>
      <c r="W17" s="147">
        <f t="shared" si="5"/>
        <v>1.1042581489207682E-3</v>
      </c>
      <c r="X17" s="19"/>
      <c r="Y17" s="148">
        <f>'Revenue Forecast Rel Oct 2015'!AO$171</f>
        <v>851291650.74655843</v>
      </c>
      <c r="Z17" s="19"/>
      <c r="AA17" s="145">
        <f t="shared" si="6"/>
        <v>940045.74244509975</v>
      </c>
      <c r="AB17" s="26"/>
      <c r="AC17" s="209">
        <f t="shared" si="7"/>
        <v>5165603.0125045432</v>
      </c>
    </row>
    <row r="18" spans="1:30" ht="13.8">
      <c r="A18" s="15">
        <v>41974</v>
      </c>
      <c r="B18" s="172"/>
      <c r="C18" s="149">
        <v>4739265</v>
      </c>
      <c r="D18" s="1"/>
      <c r="E18" s="14">
        <f>'LPC DEC14'!I32</f>
        <v>1055430</v>
      </c>
      <c r="F18" s="14"/>
      <c r="G18" s="143">
        <f>Customers_Forecast_Oct_2015!L28</f>
        <v>5023243.4277576199</v>
      </c>
      <c r="I18" s="95">
        <f t="shared" si="0"/>
        <v>0.22269908941576383</v>
      </c>
      <c r="J18" s="17"/>
      <c r="K18" s="143">
        <f t="shared" si="1"/>
        <v>1118671.7372753422</v>
      </c>
      <c r="L18" s="14">
        <f>'LPC DEC14'!I30</f>
        <v>991824</v>
      </c>
      <c r="M18" s="14"/>
      <c r="N18" s="144">
        <f t="shared" si="2"/>
        <v>0.93973451578977285</v>
      </c>
      <c r="O18" s="14"/>
      <c r="P18" s="143">
        <f t="shared" si="3"/>
        <v>1051254.4433561477</v>
      </c>
      <c r="Q18" s="14"/>
      <c r="R18" s="145">
        <f t="shared" si="4"/>
        <v>5256272.2167807389</v>
      </c>
      <c r="S18" s="18"/>
      <c r="T18" s="18">
        <f>'LPC DEC14'!J31</f>
        <v>831054.56</v>
      </c>
      <c r="U18" s="18"/>
      <c r="V18" s="150">
        <v>765355243.28999996</v>
      </c>
      <c r="W18" s="151">
        <f t="shared" si="5"/>
        <v>1.0858415974620899E-3</v>
      </c>
      <c r="X18" s="18"/>
      <c r="Y18" s="148">
        <f>'Revenue Forecast Rel Oct 2015'!AP$171</f>
        <v>839079684.69025195</v>
      </c>
      <c r="Z18" s="18"/>
      <c r="AA18" s="145">
        <f t="shared" si="6"/>
        <v>911107.62522204989</v>
      </c>
      <c r="AB18" s="26"/>
      <c r="AC18" s="209">
        <f t="shared" si="7"/>
        <v>6167379.8420027886</v>
      </c>
    </row>
    <row r="19" spans="1:30" ht="13.8">
      <c r="A19" s="15">
        <v>42005</v>
      </c>
      <c r="B19" s="172"/>
      <c r="C19" s="141">
        <v>4746201</v>
      </c>
      <c r="D19" s="1"/>
      <c r="E19" s="14">
        <f>'LPC JAN15'!I32</f>
        <v>910023</v>
      </c>
      <c r="F19" s="14"/>
      <c r="G19" s="143">
        <f>Customers_Forecast_Oct_2015!L17</f>
        <v>4956834.5538682071</v>
      </c>
      <c r="I19" s="95">
        <f t="shared" si="0"/>
        <v>0.19173713881902599</v>
      </c>
      <c r="J19" s="17"/>
      <c r="K19" s="143">
        <f t="shared" si="1"/>
        <v>950409.27495797316</v>
      </c>
      <c r="L19" s="14">
        <f>'LPC JAN15'!I30</f>
        <v>857779</v>
      </c>
      <c r="M19" s="14"/>
      <c r="N19" s="144">
        <f t="shared" si="2"/>
        <v>0.94259046199931207</v>
      </c>
      <c r="O19" s="14"/>
      <c r="P19" s="143">
        <f t="shared" si="3"/>
        <v>895846.71757106716</v>
      </c>
      <c r="Q19" s="14"/>
      <c r="R19" s="145">
        <f t="shared" si="4"/>
        <v>4479233.5878553353</v>
      </c>
      <c r="S19" s="18"/>
      <c r="T19" s="18">
        <f>'LPC JAN15'!J31</f>
        <v>779606.09</v>
      </c>
      <c r="U19" s="18"/>
      <c r="V19" s="18">
        <f>'2015_FERC_OPER_REV'!D35</f>
        <v>791397935.47000003</v>
      </c>
      <c r="W19" s="151">
        <f>T19/V19</f>
        <v>9.850999794900942E-4</v>
      </c>
      <c r="X19" s="18"/>
      <c r="Y19" s="152">
        <f>'Revenue Forecast Rel Oct 2015'!AE$171</f>
        <v>881405812.05888808</v>
      </c>
      <c r="Z19" s="18"/>
      <c r="AA19" s="145">
        <f t="shared" si="6"/>
        <v>868272.84738166048</v>
      </c>
      <c r="AB19" s="26"/>
      <c r="AC19" s="209">
        <f t="shared" si="7"/>
        <v>5347506.435236996</v>
      </c>
    </row>
    <row r="20" spans="1:30" ht="13.8">
      <c r="A20" s="15">
        <v>42036</v>
      </c>
      <c r="B20" s="172"/>
      <c r="C20" s="141">
        <v>4753340</v>
      </c>
      <c r="D20" s="1"/>
      <c r="E20" s="14">
        <f>'LPC FEB15'!I32</f>
        <v>782386</v>
      </c>
      <c r="F20" s="14"/>
      <c r="G20" s="143">
        <f>Customers_Forecast_Oct_2015!L18</f>
        <v>4963442.6474818923</v>
      </c>
      <c r="I20" s="95">
        <f t="shared" si="0"/>
        <v>0.16459710435188729</v>
      </c>
      <c r="J20" s="17"/>
      <c r="K20" s="143">
        <f t="shared" si="1"/>
        <v>816968.28739218472</v>
      </c>
      <c r="L20" s="14">
        <f>'LPC FEB15'!I30</f>
        <v>742200</v>
      </c>
      <c r="M20" s="14"/>
      <c r="N20" s="144">
        <f t="shared" si="2"/>
        <v>0.94863660648324488</v>
      </c>
      <c r="O20" s="14"/>
      <c r="P20" s="143">
        <f t="shared" si="3"/>
        <v>775006.02375615051</v>
      </c>
      <c r="Q20" s="14"/>
      <c r="R20" s="145">
        <f t="shared" si="4"/>
        <v>3875030.1187807526</v>
      </c>
      <c r="S20" s="18"/>
      <c r="T20" s="18">
        <f>'LPC FEB15'!J31</f>
        <v>557393.26</v>
      </c>
      <c r="U20" s="18"/>
      <c r="V20" s="18">
        <f>'2015_FERC_OPER_REV'!E35</f>
        <v>715090490.04999995</v>
      </c>
      <c r="W20" s="151">
        <f t="shared" si="5"/>
        <v>7.7947234336877625E-4</v>
      </c>
      <c r="X20" s="18"/>
      <c r="Y20" s="152">
        <f>'Revenue Forecast Rel Oct 2015'!AF$171</f>
        <v>791586486.4106456</v>
      </c>
      <c r="Z20" s="18"/>
      <c r="AA20" s="145">
        <f t="shared" si="6"/>
        <v>617019.77354156191</v>
      </c>
      <c r="AB20" s="26"/>
      <c r="AC20" s="209">
        <f t="shared" si="7"/>
        <v>4492049.8923223149</v>
      </c>
    </row>
    <row r="21" spans="1:30" ht="13.8">
      <c r="A21" s="15">
        <v>42064</v>
      </c>
      <c r="B21" s="172"/>
      <c r="C21" s="141">
        <v>4761175</v>
      </c>
      <c r="D21" s="1"/>
      <c r="E21" s="14">
        <f>'LPC MAR15'!I32</f>
        <v>856363</v>
      </c>
      <c r="F21" s="14"/>
      <c r="G21" s="143">
        <f>Customers_Forecast_Oct_2015!L19</f>
        <v>4970271.1852376405</v>
      </c>
      <c r="I21" s="95">
        <f t="shared" si="0"/>
        <v>0.17986379412644987</v>
      </c>
      <c r="J21" s="17"/>
      <c r="K21" s="143">
        <f t="shared" si="1"/>
        <v>893971.83321420895</v>
      </c>
      <c r="L21" s="14">
        <f>'LPC MAR15'!I30</f>
        <v>818812</v>
      </c>
      <c r="M21" s="14"/>
      <c r="N21" s="144">
        <f t="shared" si="2"/>
        <v>0.95615060435819854</v>
      </c>
      <c r="O21" s="14"/>
      <c r="P21" s="143">
        <f t="shared" si="3"/>
        <v>854771.70860697259</v>
      </c>
      <c r="Q21" s="14"/>
      <c r="R21" s="145">
        <f t="shared" si="4"/>
        <v>4273858.5430348627</v>
      </c>
      <c r="S21" s="18"/>
      <c r="T21" s="18">
        <f>'LPC MAR15'!J31</f>
        <v>521972.45</v>
      </c>
      <c r="U21" s="18"/>
      <c r="V21" s="18">
        <f>'2015_FERC_OPER_REV'!F35</f>
        <v>782353749.94000006</v>
      </c>
      <c r="W21" s="151">
        <f t="shared" si="5"/>
        <v>6.6718214112226198E-4</v>
      </c>
      <c r="X21" s="18"/>
      <c r="Y21" s="152">
        <f>'Revenue Forecast Rel Oct 2015'!AG$171</f>
        <v>794890371.30222058</v>
      </c>
      <c r="Z21" s="18"/>
      <c r="AA21" s="145">
        <f t="shared" si="6"/>
        <v>530336.6598828854</v>
      </c>
      <c r="AB21" s="153"/>
      <c r="AC21" s="209">
        <f t="shared" si="7"/>
        <v>4804195.2029177481</v>
      </c>
    </row>
    <row r="22" spans="1:30" ht="13.8">
      <c r="A22" s="15">
        <v>42109</v>
      </c>
      <c r="B22" s="172"/>
      <c r="C22" s="141">
        <v>4765578</v>
      </c>
      <c r="D22" s="1"/>
      <c r="E22" s="14">
        <f>'LPC APR15'!I32</f>
        <v>830335</v>
      </c>
      <c r="F22" s="14"/>
      <c r="G22" s="143">
        <f>Customers_Forecast_Oct_2015!L20</f>
        <v>4975951.4564807834</v>
      </c>
      <c r="I22" s="95">
        <f t="shared" si="0"/>
        <v>0.17423594787452854</v>
      </c>
      <c r="J22" s="17"/>
      <c r="K22" s="143">
        <f t="shared" si="1"/>
        <v>866989.61859757011</v>
      </c>
      <c r="L22" s="14">
        <f>'LPC APR15'!I30</f>
        <v>788914</v>
      </c>
      <c r="M22" s="14"/>
      <c r="N22" s="144">
        <f t="shared" si="2"/>
        <v>0.95011531490302104</v>
      </c>
      <c r="O22" s="14"/>
      <c r="P22" s="143">
        <f t="shared" si="3"/>
        <v>823740.1144914804</v>
      </c>
      <c r="Q22" s="14"/>
      <c r="R22" s="145">
        <f t="shared" si="4"/>
        <v>4118700.572457402</v>
      </c>
      <c r="S22" s="18"/>
      <c r="T22" s="18">
        <f>'LPC APR15'!J31</f>
        <v>545290.91</v>
      </c>
      <c r="U22" s="18"/>
      <c r="V22" s="18">
        <f>'2015_FERC_OPER_REV'!G35</f>
        <v>864666007.80000007</v>
      </c>
      <c r="W22" s="151">
        <f t="shared" si="5"/>
        <v>6.3063761623682044E-4</v>
      </c>
      <c r="X22" s="18"/>
      <c r="Y22" s="152">
        <f>'Revenue Forecast Rel Oct 2015'!AH$171</f>
        <v>813229047.77035487</v>
      </c>
      <c r="Z22" s="18"/>
      <c r="AA22" s="145">
        <f t="shared" si="6"/>
        <v>512852.82814043597</v>
      </c>
      <c r="AB22" s="18"/>
      <c r="AC22" s="209">
        <f t="shared" si="7"/>
        <v>4631553.4005978378</v>
      </c>
    </row>
    <row r="23" spans="1:30" ht="13.8">
      <c r="A23" s="15">
        <v>42139</v>
      </c>
      <c r="B23" s="172"/>
      <c r="C23" s="141">
        <v>4767855</v>
      </c>
      <c r="D23" s="1"/>
      <c r="E23" s="14">
        <f>'LPC MAY15'!I32</f>
        <v>861124</v>
      </c>
      <c r="F23" s="14"/>
      <c r="G23" s="143">
        <f>Customers_Forecast_Oct_2015!L21</f>
        <v>4980916.7755207233</v>
      </c>
      <c r="I23" s="95">
        <f t="shared" si="0"/>
        <v>0.18061035832675282</v>
      </c>
      <c r="J23" s="17"/>
      <c r="K23" s="143">
        <f t="shared" si="1"/>
        <v>899605.16362253204</v>
      </c>
      <c r="L23" s="14">
        <f>'LPC MAY15'!I30</f>
        <v>806735</v>
      </c>
      <c r="M23" s="14"/>
      <c r="N23" s="144">
        <f t="shared" si="2"/>
        <v>0.93683952601483644</v>
      </c>
      <c r="O23" s="14"/>
      <c r="P23" s="143">
        <f t="shared" si="3"/>
        <v>842785.67508863227</v>
      </c>
      <c r="Q23" s="14"/>
      <c r="R23" s="145">
        <f t="shared" si="4"/>
        <v>4213928.3754431615</v>
      </c>
      <c r="S23" s="18"/>
      <c r="T23" s="18">
        <f>'LPC MAY15'!J31</f>
        <v>642997.39999999991</v>
      </c>
      <c r="U23" s="18"/>
      <c r="V23" s="18">
        <f>'2015_FERC_OPER_REV'!H35</f>
        <v>910761626.03000009</v>
      </c>
      <c r="W23" s="151">
        <f t="shared" si="5"/>
        <v>7.0599966184655642E-4</v>
      </c>
      <c r="X23" s="18"/>
      <c r="Y23" s="152">
        <f>'Revenue Forecast Rel Oct 2015'!AI$171</f>
        <v>913248307.47810185</v>
      </c>
      <c r="Z23" s="18"/>
      <c r="AA23" s="145">
        <f t="shared" si="6"/>
        <v>644752.99626147992</v>
      </c>
      <c r="AB23" s="18"/>
      <c r="AC23" s="209">
        <f t="shared" si="7"/>
        <v>4858681.3717046417</v>
      </c>
    </row>
    <row r="24" spans="1:30" ht="13.8">
      <c r="A24" s="15">
        <v>42170</v>
      </c>
      <c r="B24" s="172"/>
      <c r="C24" s="141">
        <v>4772487</v>
      </c>
      <c r="D24" s="1"/>
      <c r="E24" s="14">
        <f>'LPC JUN15'!I32</f>
        <v>826285</v>
      </c>
      <c r="F24" s="14"/>
      <c r="G24" s="143">
        <f>Customers_Forecast_Oct_2015!L22</f>
        <v>4986653.4925260209</v>
      </c>
      <c r="I24" s="95">
        <f t="shared" si="0"/>
        <v>0.17313509706783906</v>
      </c>
      <c r="J24" s="17"/>
      <c r="K24" s="143">
        <f t="shared" si="1"/>
        <v>863364.73647217127</v>
      </c>
      <c r="L24" s="14">
        <f>'LPC JUN15'!I30</f>
        <v>764088</v>
      </c>
      <c r="M24" s="14"/>
      <c r="N24" s="144">
        <f t="shared" si="2"/>
        <v>0.9247269404624312</v>
      </c>
      <c r="O24" s="14"/>
      <c r="P24" s="143">
        <f t="shared" si="3"/>
        <v>798376.63126106409</v>
      </c>
      <c r="Q24" s="14"/>
      <c r="R24" s="145">
        <f t="shared" si="4"/>
        <v>3991883.1563053206</v>
      </c>
      <c r="S24" s="18"/>
      <c r="T24" s="18">
        <f>'LPC JUN15'!J31</f>
        <v>690406.99</v>
      </c>
      <c r="U24" s="18"/>
      <c r="V24" s="18">
        <f>'2015_FERC_OPER_REV'!I35</f>
        <v>974105731.39999998</v>
      </c>
      <c r="W24" s="151">
        <f t="shared" si="5"/>
        <v>7.0875980681043345E-4</v>
      </c>
      <c r="X24" s="18"/>
      <c r="Y24" s="152">
        <f>'Revenue Forecast Rel Oct 2015'!AJ$171</f>
        <v>999616887.00457001</v>
      </c>
      <c r="Z24" s="18"/>
      <c r="AA24" s="145">
        <f t="shared" si="6"/>
        <v>708488.27171780588</v>
      </c>
      <c r="AB24" s="18"/>
      <c r="AC24" s="209">
        <f t="shared" si="7"/>
        <v>4700371.428023126</v>
      </c>
    </row>
    <row r="25" spans="1:30" ht="13.8">
      <c r="A25" s="15">
        <v>42200</v>
      </c>
      <c r="B25" s="172"/>
      <c r="C25" s="141">
        <v>4776546</v>
      </c>
      <c r="D25" s="1"/>
      <c r="E25" s="14">
        <f>'LPC JUL15'!I32</f>
        <v>875825</v>
      </c>
      <c r="F25" s="14"/>
      <c r="G25" s="143">
        <f>Customers_Forecast_Oct_2015!L23</f>
        <v>4992190.8686311292</v>
      </c>
      <c r="I25" s="95">
        <f t="shared" si="0"/>
        <v>0.18335948193527291</v>
      </c>
      <c r="J25" s="17"/>
      <c r="K25" s="143">
        <f t="shared" si="1"/>
        <v>915365.53139420389</v>
      </c>
      <c r="L25" s="14">
        <f>'LPC JUL15'!I30</f>
        <v>787223</v>
      </c>
      <c r="M25" s="14"/>
      <c r="N25" s="144">
        <f t="shared" si="2"/>
        <v>0.89883595467130994</v>
      </c>
      <c r="O25" s="14"/>
      <c r="P25" s="143">
        <f t="shared" si="3"/>
        <v>822763.45128392021</v>
      </c>
      <c r="Q25" s="14"/>
      <c r="R25" s="145">
        <f t="shared" si="4"/>
        <v>4113817.2564196009</v>
      </c>
      <c r="S25" s="18"/>
      <c r="T25" s="18">
        <f>'LPC JUL15'!J31</f>
        <v>908298.48</v>
      </c>
      <c r="U25" s="18"/>
      <c r="V25" s="18">
        <f>'2015_FERC_OPER_REV'!J35</f>
        <v>1052877616.2299999</v>
      </c>
      <c r="W25" s="151">
        <f t="shared" si="5"/>
        <v>8.6268191668117218E-4</v>
      </c>
      <c r="X25" s="18"/>
      <c r="Y25" s="152">
        <f>'Revenue Forecast Rel Oct 2015'!AK$171</f>
        <v>1062327549.0747761</v>
      </c>
      <c r="Z25" s="18"/>
      <c r="AA25" s="145">
        <f t="shared" si="6"/>
        <v>916450.76617903984</v>
      </c>
      <c r="AB25" s="18"/>
      <c r="AC25" s="209">
        <f t="shared" si="7"/>
        <v>5030268.022598641</v>
      </c>
    </row>
    <row r="26" spans="1:30" ht="13.8">
      <c r="A26" s="15">
        <v>42232</v>
      </c>
      <c r="B26" s="172"/>
      <c r="C26" s="141">
        <v>4781743</v>
      </c>
      <c r="D26" s="1"/>
      <c r="E26" s="14">
        <f>'LPC AUG15'!I30</f>
        <v>893061</v>
      </c>
      <c r="F26" s="14"/>
      <c r="G26" s="143">
        <f>Customers_Forecast_Oct_2015!L24</f>
        <v>4997927.7507436424</v>
      </c>
      <c r="I26" s="95">
        <f t="shared" si="0"/>
        <v>0.18676474247988653</v>
      </c>
      <c r="J26" s="17"/>
      <c r="K26" s="143">
        <f t="shared" si="1"/>
        <v>933436.68930071488</v>
      </c>
      <c r="L26" s="14">
        <f>'LPC AUG15'!I28</f>
        <v>785223</v>
      </c>
      <c r="M26" s="14"/>
      <c r="N26" s="144">
        <f t="shared" si="2"/>
        <v>0.87924900986606735</v>
      </c>
      <c r="O26" s="14"/>
      <c r="P26" s="143">
        <f t="shared" si="3"/>
        <v>820723.28484031348</v>
      </c>
      <c r="Q26" s="14"/>
      <c r="R26" s="145">
        <f t="shared" si="4"/>
        <v>4103616.4242015677</v>
      </c>
      <c r="S26" s="18"/>
      <c r="T26" s="18">
        <f>'LPC AUG15'!J29</f>
        <v>1039768.89</v>
      </c>
      <c r="U26" s="18"/>
      <c r="V26" s="18">
        <f>'2015_FERC_OPER_REV'!K35</f>
        <v>1038856147.9700001</v>
      </c>
      <c r="W26" s="151">
        <f t="shared" si="5"/>
        <v>1.000878602905497E-3</v>
      </c>
      <c r="X26" s="18"/>
      <c r="Y26" s="152">
        <f>'Revenue Forecast Rel Oct 2015'!AL$171</f>
        <v>1077072462.3417952</v>
      </c>
      <c r="Z26" s="18"/>
      <c r="AA26" s="145">
        <f t="shared" si="6"/>
        <v>1078018.7813366395</v>
      </c>
      <c r="AB26" s="18"/>
      <c r="AC26" s="209">
        <f t="shared" si="7"/>
        <v>5181635.2055382077</v>
      </c>
    </row>
    <row r="27" spans="1:30" ht="14.4" thickBot="1">
      <c r="A27" s="15">
        <v>42264</v>
      </c>
      <c r="B27" s="172"/>
      <c r="C27" s="141">
        <v>4785580</v>
      </c>
      <c r="D27" s="1"/>
      <c r="E27" s="14">
        <f>'LPC SEP15'!I30</f>
        <v>910386</v>
      </c>
      <c r="F27" s="14"/>
      <c r="G27" s="143">
        <f>Customers_Forecast_Oct_2015!L25</f>
        <v>5004086.638087281</v>
      </c>
      <c r="I27" s="95">
        <f t="shared" si="0"/>
        <v>0.19023524839204442</v>
      </c>
      <c r="J27" s="17"/>
      <c r="K27" s="143">
        <f t="shared" si="1"/>
        <v>951953.66457184439</v>
      </c>
      <c r="L27" s="14">
        <f>'LPC SEP15'!I28</f>
        <v>804272</v>
      </c>
      <c r="M27" s="14"/>
      <c r="N27" s="144">
        <f t="shared" si="2"/>
        <v>0.88344065044936981</v>
      </c>
      <c r="O27" s="14"/>
      <c r="P27" s="143">
        <f t="shared" si="3"/>
        <v>840994.56462701142</v>
      </c>
      <c r="Q27" s="14"/>
      <c r="R27" s="145">
        <f t="shared" si="4"/>
        <v>4204972.8231350575</v>
      </c>
      <c r="S27" s="18"/>
      <c r="T27" s="18">
        <f>'LPC SEP15'!J29</f>
        <v>1046253.5700000001</v>
      </c>
      <c r="U27" s="18"/>
      <c r="V27" s="18">
        <f>'2015_FERC_OPER_REV'!L35</f>
        <v>1018220679.0899999</v>
      </c>
      <c r="W27" s="151">
        <f t="shared" si="5"/>
        <v>1.0275312527880042E-3</v>
      </c>
      <c r="X27" s="18"/>
      <c r="Y27" s="152">
        <f>'Revenue Forecast Rel Oct 2015'!AM$171</f>
        <v>1052034570.4886906</v>
      </c>
      <c r="Z27" s="18"/>
      <c r="AA27" s="145">
        <f t="shared" si="6"/>
        <v>1080998.4001905343</v>
      </c>
      <c r="AB27" s="18"/>
      <c r="AC27" s="210">
        <f t="shared" si="7"/>
        <v>5285971.2233255915</v>
      </c>
    </row>
    <row r="28" spans="1:30" s="156" customFormat="1" ht="13.8" thickTop="1">
      <c r="A28" s="90" t="s">
        <v>184</v>
      </c>
      <c r="B28" s="91"/>
      <c r="C28" s="104">
        <f>AVERAGE(C16:C27)</f>
        <v>4758878.75</v>
      </c>
      <c r="D28" s="91"/>
      <c r="E28" s="105">
        <f>AVERAGE(E16:E27)</f>
        <v>887435</v>
      </c>
      <c r="F28" s="20"/>
      <c r="G28" s="105">
        <f>AVERAGE(G16:G27)</f>
        <v>4989882.8308739224</v>
      </c>
      <c r="H28" s="91"/>
      <c r="I28" s="106">
        <f>AVERAGE(I16:I27)</f>
        <v>0.18650705873692078</v>
      </c>
      <c r="J28" s="92"/>
      <c r="K28" s="105">
        <f>AVERAGE(K16:K27)</f>
        <v>930849.53068815405</v>
      </c>
      <c r="L28" s="104">
        <f>AVERAGE(L16:L27)</f>
        <v>816921.33333333337</v>
      </c>
      <c r="M28" s="103"/>
      <c r="N28" s="107">
        <f>AVERAGE(N16:N27)</f>
        <v>0.92116272851490411</v>
      </c>
      <c r="O28" s="91"/>
      <c r="P28" s="105">
        <f>AVERAGE(P16:P27)</f>
        <v>856843.41975829331</v>
      </c>
      <c r="Q28" s="20"/>
      <c r="R28" s="109">
        <f>SUM(R16:R27)</f>
        <v>51410605.185497604</v>
      </c>
      <c r="S28" s="93"/>
      <c r="T28" s="93">
        <f>SUM(T16:T27)</f>
        <v>9587026.0100000016</v>
      </c>
      <c r="U28" s="93"/>
      <c r="V28" s="94">
        <f>SUM(V16:V27)</f>
        <v>10636578141.379999</v>
      </c>
      <c r="W28" s="107">
        <f>AVERAGE(W16:W27)</f>
        <v>8.9947477354766694E-4</v>
      </c>
      <c r="X28" s="93"/>
      <c r="Y28" s="110">
        <f>SUM(Y16:Y27)</f>
        <v>11050272296.459305</v>
      </c>
      <c r="Z28" s="93"/>
      <c r="AA28" s="108">
        <f>SUM(AA16:AA27)</f>
        <v>10012184.362886028</v>
      </c>
      <c r="AB28" s="154"/>
      <c r="AC28" s="211">
        <f>SUM(AC16:AC27)</f>
        <v>61422789.548383638</v>
      </c>
    </row>
    <row r="29" spans="1:30" ht="15.6" thickBot="1">
      <c r="A29" s="88" t="s">
        <v>183</v>
      </c>
      <c r="C29" s="96"/>
      <c r="D29" s="1"/>
      <c r="E29" s="100">
        <f>SUM(E16:E27)</f>
        <v>10649220</v>
      </c>
      <c r="F29" s="21"/>
      <c r="G29" s="97"/>
      <c r="I29" s="95"/>
      <c r="J29" s="17"/>
      <c r="K29" s="103">
        <f>SUM(K16:K27)</f>
        <v>11170194.368257849</v>
      </c>
      <c r="L29" s="103">
        <f>SUM(L16:L27)</f>
        <v>9803056</v>
      </c>
      <c r="M29" s="14"/>
      <c r="N29" s="17"/>
      <c r="O29" s="1"/>
      <c r="P29" s="103">
        <f>SUM(P16:P27)</f>
        <v>10282121.03709952</v>
      </c>
      <c r="Q29" s="21"/>
      <c r="R29" s="18"/>
      <c r="S29" s="18"/>
      <c r="T29" s="98"/>
      <c r="U29" s="18"/>
      <c r="V29" s="18"/>
      <c r="W29" s="99"/>
      <c r="X29" s="18"/>
      <c r="Y29" s="22"/>
      <c r="Z29" s="18"/>
      <c r="AA29" s="18"/>
      <c r="AB29" s="18"/>
      <c r="AC29" s="192"/>
    </row>
    <row r="30" spans="1:30" ht="15">
      <c r="A30" s="15"/>
      <c r="C30" s="96"/>
      <c r="D30" s="1"/>
      <c r="E30" s="21"/>
      <c r="F30" s="21"/>
      <c r="G30" s="97"/>
      <c r="I30" s="95"/>
      <c r="J30" s="17"/>
      <c r="K30" s="14"/>
      <c r="L30" s="14"/>
      <c r="M30" s="14"/>
      <c r="N30" s="17"/>
      <c r="O30" s="1"/>
      <c r="P30" s="21"/>
      <c r="Q30" s="21"/>
      <c r="R30" s="18"/>
      <c r="S30" s="18"/>
      <c r="T30" s="98"/>
      <c r="U30" s="18"/>
      <c r="V30" s="18"/>
      <c r="W30" s="99"/>
      <c r="X30" s="18"/>
      <c r="Y30" s="22"/>
      <c r="Z30" s="18"/>
      <c r="AA30" s="18"/>
      <c r="AB30" s="18"/>
      <c r="AC30" s="18"/>
      <c r="AD30" s="18"/>
    </row>
    <row r="31" spans="1:30" ht="15">
      <c r="A31" s="15"/>
      <c r="C31" s="96"/>
      <c r="D31" s="1"/>
      <c r="E31" s="21"/>
      <c r="F31" s="21"/>
      <c r="G31" s="97"/>
      <c r="I31" s="95"/>
      <c r="J31" s="17"/>
      <c r="K31" s="14"/>
      <c r="L31" s="14"/>
      <c r="M31" s="14"/>
      <c r="N31" s="17"/>
      <c r="O31" s="1"/>
      <c r="P31" s="21"/>
      <c r="Q31" s="21"/>
      <c r="R31" s="18"/>
      <c r="S31" s="18"/>
      <c r="T31" s="98"/>
      <c r="U31" s="18"/>
      <c r="V31" s="18"/>
      <c r="W31" s="99"/>
      <c r="X31" s="18"/>
      <c r="Y31" s="22"/>
      <c r="Z31" s="18"/>
      <c r="AA31" s="18"/>
      <c r="AB31" s="18"/>
      <c r="AC31" s="18"/>
      <c r="AD31" s="18"/>
    </row>
    <row r="32" spans="1:30" ht="15">
      <c r="A32" s="15"/>
      <c r="C32" s="96"/>
      <c r="D32" s="1"/>
      <c r="E32" s="21"/>
      <c r="F32" s="21"/>
      <c r="G32" s="97"/>
      <c r="I32" s="95"/>
      <c r="J32" s="17"/>
      <c r="K32" s="14"/>
      <c r="L32" s="14"/>
      <c r="M32" s="14"/>
      <c r="N32" s="17"/>
      <c r="O32" s="1"/>
      <c r="P32" s="21"/>
      <c r="Q32" s="21"/>
      <c r="R32" s="18"/>
      <c r="S32" s="18"/>
      <c r="T32" s="98"/>
      <c r="U32" s="18"/>
      <c r="V32" s="18"/>
      <c r="W32" s="99"/>
      <c r="X32" s="18"/>
      <c r="Y32" s="22"/>
      <c r="Z32" s="18"/>
      <c r="AA32" s="18"/>
      <c r="AB32" s="18"/>
      <c r="AC32" s="18"/>
      <c r="AD32" s="18"/>
    </row>
    <row r="33" spans="1:30" s="1" customFormat="1">
      <c r="A33" s="15"/>
      <c r="G33" s="2"/>
      <c r="P33" s="23"/>
      <c r="Y33" s="22"/>
      <c r="Z33" s="18"/>
      <c r="AA33" s="18"/>
      <c r="AB33" s="18"/>
      <c r="AC33" s="18"/>
      <c r="AD33" s="18"/>
    </row>
    <row r="34" spans="1:30">
      <c r="A34" s="95"/>
      <c r="C34" s="173"/>
      <c r="D34" s="1"/>
      <c r="E34" s="21"/>
      <c r="F34" s="21"/>
      <c r="G34" s="97"/>
      <c r="I34" s="95"/>
      <c r="J34" s="17"/>
      <c r="K34" s="14"/>
      <c r="L34" s="14"/>
      <c r="M34" s="14"/>
      <c r="N34" s="17"/>
      <c r="O34" s="1"/>
      <c r="P34" s="21"/>
      <c r="Q34" s="21"/>
      <c r="R34" s="18"/>
      <c r="S34" s="18"/>
      <c r="T34" s="18"/>
      <c r="U34" s="18"/>
      <c r="V34" s="18"/>
      <c r="W34" s="18"/>
      <c r="X34" s="18"/>
      <c r="Y34" s="22"/>
      <c r="Z34" s="18"/>
      <c r="AA34" s="18"/>
      <c r="AB34" s="18"/>
      <c r="AC34" s="1"/>
    </row>
    <row r="35" spans="1:30">
      <c r="A35" s="174"/>
      <c r="B35" s="174"/>
      <c r="C35" s="174"/>
      <c r="D35" s="1"/>
      <c r="E35" s="1"/>
      <c r="G35" s="2"/>
      <c r="I35" s="175"/>
      <c r="J35" s="1"/>
      <c r="K35" s="14"/>
      <c r="L35" s="1"/>
      <c r="N35" s="176"/>
      <c r="O35" s="176"/>
      <c r="P35" s="14"/>
      <c r="Q35" s="14"/>
      <c r="R35" s="14"/>
      <c r="S35" s="14"/>
      <c r="AC35" s="1"/>
    </row>
    <row r="36" spans="1:30">
      <c r="A36" s="174"/>
      <c r="B36" s="174"/>
      <c r="C36" s="174"/>
      <c r="D36" s="1"/>
      <c r="E36" s="1"/>
      <c r="G36" s="2"/>
      <c r="I36" s="1"/>
      <c r="J36" s="1"/>
      <c r="K36" s="1"/>
      <c r="L36" s="1"/>
      <c r="N36" s="1"/>
      <c r="O36" s="1"/>
      <c r="P36" s="1"/>
      <c r="Q36" s="1"/>
      <c r="R36" s="1"/>
      <c r="S36" s="1"/>
      <c r="AC36" s="1"/>
    </row>
    <row r="37" spans="1:30">
      <c r="A37" s="174"/>
      <c r="B37" s="174"/>
      <c r="C37" s="174"/>
      <c r="D37" s="1"/>
      <c r="E37" s="1"/>
      <c r="G37" s="2"/>
      <c r="I37" s="1"/>
      <c r="J37" s="1"/>
      <c r="K37" s="1"/>
      <c r="L37" s="1"/>
      <c r="N37" s="1"/>
      <c r="O37" s="1"/>
      <c r="P37" s="1"/>
      <c r="Q37" s="1"/>
      <c r="R37" s="1"/>
      <c r="S37" s="1"/>
      <c r="AC37" s="1"/>
    </row>
    <row r="38" spans="1:30" ht="17.399999999999999">
      <c r="A38" s="177" t="s">
        <v>104</v>
      </c>
      <c r="B38" s="178"/>
      <c r="C38" s="178"/>
      <c r="D38" s="1"/>
      <c r="E38" s="1"/>
      <c r="G38" s="2"/>
      <c r="I38" s="1"/>
      <c r="J38" s="1"/>
      <c r="K38" s="1"/>
      <c r="L38" s="1"/>
      <c r="N38" s="1"/>
      <c r="O38" s="1"/>
      <c r="P38" s="1"/>
      <c r="Q38" s="1"/>
      <c r="R38" s="1"/>
      <c r="S38" s="1"/>
      <c r="AC38" s="1"/>
    </row>
    <row r="39" spans="1:30" s="180" customFormat="1">
      <c r="A39" s="179"/>
      <c r="B39" s="1"/>
      <c r="C39" s="24"/>
      <c r="D39" s="24"/>
      <c r="E39" s="24"/>
      <c r="F39" s="24"/>
      <c r="G39" s="2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5"/>
      <c r="Z39" s="24"/>
      <c r="AA39" s="24"/>
      <c r="AB39" s="24"/>
      <c r="AC39" s="24"/>
    </row>
    <row r="40" spans="1:30" s="180" customFormat="1" ht="17.399999999999999">
      <c r="A40" s="181" t="s">
        <v>105</v>
      </c>
      <c r="C40" s="182" t="s">
        <v>186</v>
      </c>
      <c r="D40" s="24"/>
      <c r="E40" s="24"/>
      <c r="F40" s="24"/>
      <c r="G40" s="25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5"/>
      <c r="Z40" s="24"/>
      <c r="AA40" s="24"/>
      <c r="AB40" s="24"/>
      <c r="AC40" s="24"/>
    </row>
    <row r="41" spans="1:30" s="180" customFormat="1" ht="17.399999999999999">
      <c r="A41" s="181" t="s">
        <v>106</v>
      </c>
      <c r="B41" s="178"/>
      <c r="C41" s="178" t="s">
        <v>185</v>
      </c>
      <c r="D41" s="24"/>
      <c r="E41" s="24"/>
      <c r="F41" s="24"/>
      <c r="G41" s="25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5"/>
      <c r="Z41" s="24"/>
      <c r="AA41" s="24"/>
      <c r="AB41" s="24"/>
      <c r="AC41" s="24"/>
    </row>
    <row r="42" spans="1:30" s="180" customFormat="1" ht="17.399999999999999">
      <c r="A42" s="181" t="s">
        <v>107</v>
      </c>
      <c r="B42" s="178"/>
      <c r="C42" s="182" t="s">
        <v>109</v>
      </c>
      <c r="D42" s="24"/>
      <c r="E42" s="24"/>
      <c r="F42" s="24"/>
      <c r="G42" s="25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5"/>
      <c r="Z42" s="24"/>
      <c r="AA42" s="24"/>
      <c r="AB42" s="24"/>
      <c r="AC42" s="24"/>
    </row>
    <row r="43" spans="1:30" s="180" customFormat="1" ht="17.399999999999999">
      <c r="A43" s="181" t="s">
        <v>110</v>
      </c>
      <c r="B43" s="178"/>
      <c r="C43" s="178" t="s">
        <v>187</v>
      </c>
      <c r="D43" s="24"/>
      <c r="E43" s="24"/>
      <c r="F43" s="24"/>
      <c r="G43" s="25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5"/>
      <c r="Z43" s="24"/>
      <c r="AA43" s="24"/>
      <c r="AB43" s="24"/>
      <c r="AC43" s="24"/>
    </row>
    <row r="44" spans="1:30" s="180" customFormat="1" ht="17.399999999999999">
      <c r="A44" s="181" t="s">
        <v>111</v>
      </c>
      <c r="B44" s="178"/>
      <c r="C44" s="178" t="s">
        <v>188</v>
      </c>
      <c r="D44" s="24"/>
      <c r="E44" s="24"/>
      <c r="F44" s="24"/>
      <c r="G44" s="25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5"/>
      <c r="Z44" s="24"/>
      <c r="AA44" s="24"/>
      <c r="AB44" s="24"/>
      <c r="AC44" s="24"/>
    </row>
    <row r="45" spans="1:30" s="180" customFormat="1" ht="17.399999999999999">
      <c r="A45" s="181" t="s">
        <v>112</v>
      </c>
      <c r="B45" s="178"/>
      <c r="C45" s="178" t="s">
        <v>189</v>
      </c>
      <c r="D45" s="24"/>
      <c r="E45" s="24"/>
      <c r="F45" s="24"/>
      <c r="G45" s="25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5"/>
      <c r="Z45" s="24"/>
      <c r="AA45" s="24"/>
      <c r="AB45" s="24"/>
      <c r="AC45" s="24"/>
    </row>
    <row r="46" spans="1:30" ht="17.399999999999999">
      <c r="A46" s="181" t="s">
        <v>108</v>
      </c>
      <c r="C46" s="178" t="s">
        <v>113</v>
      </c>
      <c r="D46" s="1"/>
      <c r="E46" s="1"/>
      <c r="G46" s="2"/>
      <c r="I46" s="1"/>
      <c r="J46" s="1"/>
      <c r="K46" s="1"/>
      <c r="L46" s="1"/>
      <c r="N46" s="1"/>
      <c r="O46" s="1"/>
      <c r="P46" s="1"/>
      <c r="Q46" s="1"/>
      <c r="R46" s="1"/>
      <c r="S46" s="1"/>
      <c r="AC46" s="1"/>
    </row>
    <row r="47" spans="1:30" ht="17.399999999999999">
      <c r="A47" s="181" t="s">
        <v>190</v>
      </c>
      <c r="C47" s="178" t="s">
        <v>191</v>
      </c>
      <c r="D47" s="1"/>
      <c r="E47" s="1"/>
      <c r="G47" s="2"/>
      <c r="I47" s="1"/>
      <c r="J47" s="1"/>
      <c r="K47" s="1"/>
      <c r="L47" s="1"/>
      <c r="N47" s="1"/>
      <c r="O47" s="1"/>
      <c r="P47" s="1"/>
      <c r="Q47" s="1"/>
      <c r="R47" s="1"/>
      <c r="S47" s="1"/>
      <c r="AC47" s="1"/>
    </row>
    <row r="48" spans="1:30" ht="17.399999999999999">
      <c r="A48" s="183"/>
      <c r="C48" s="1"/>
      <c r="D48" s="1"/>
      <c r="E48" s="1"/>
      <c r="G48" s="2"/>
      <c r="I48" s="1"/>
      <c r="J48" s="1"/>
      <c r="K48" s="1"/>
      <c r="L48" s="1"/>
      <c r="N48" s="1"/>
      <c r="O48" s="1"/>
      <c r="P48" s="1"/>
      <c r="Q48" s="1"/>
      <c r="R48" s="1"/>
      <c r="S48" s="1"/>
      <c r="AC48" s="1"/>
    </row>
    <row r="49" spans="1:29" ht="17.399999999999999">
      <c r="A49" s="183"/>
      <c r="F49" s="3"/>
      <c r="G49" s="3"/>
      <c r="H49" s="3"/>
      <c r="L49" s="1"/>
      <c r="N49" s="1"/>
      <c r="O49" s="1"/>
      <c r="T49" s="3"/>
      <c r="U49" s="3"/>
      <c r="V49" s="3"/>
      <c r="Y49" s="111"/>
      <c r="AA49" s="111"/>
      <c r="AB49" s="11"/>
      <c r="AC49" s="111"/>
    </row>
  </sheetData>
  <sheetProtection selectLockedCells="1" selectUnlockedCells="1"/>
  <mergeCells count="2">
    <mergeCell ref="A4:AC4"/>
    <mergeCell ref="A6:AC6"/>
  </mergeCells>
  <pageMargins left="0" right="0" top="0" bottom="0" header="0" footer="0"/>
  <pageSetup paperSize="17" scale="79" fitToHeight="0" orientation="landscape" copies="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79998168889431442"/>
    <pageSetUpPr fitToPage="1"/>
  </sheetPr>
  <dimension ref="A1:L57"/>
  <sheetViews>
    <sheetView showGridLines="0" zoomScale="85" zoomScaleNormal="85" workbookViewId="0">
      <selection activeCell="A2" sqref="A1:A2"/>
    </sheetView>
  </sheetViews>
  <sheetFormatPr defaultColWidth="22.33203125" defaultRowHeight="14.4"/>
  <cols>
    <col min="1" max="1" width="22.33203125" style="35"/>
    <col min="3" max="3" width="16.33203125" style="59" customWidth="1"/>
    <col min="4" max="4" width="19.5546875" style="60" customWidth="1"/>
    <col min="5" max="5" width="9.6640625" customWidth="1"/>
    <col min="6" max="6" width="18.5546875" customWidth="1"/>
    <col min="8" max="8" width="13.5546875" customWidth="1"/>
  </cols>
  <sheetData>
    <row r="1" spans="1:10">
      <c r="A1" s="156" t="s">
        <v>310</v>
      </c>
    </row>
    <row r="2" spans="1:10">
      <c r="A2" s="156" t="s">
        <v>301</v>
      </c>
    </row>
    <row r="4" spans="1:10">
      <c r="A4" s="58" t="s">
        <v>168</v>
      </c>
    </row>
    <row r="5" spans="1:10" ht="15" customHeight="1">
      <c r="A5"/>
      <c r="B5" s="61"/>
      <c r="C5" s="219" t="s">
        <v>118</v>
      </c>
      <c r="D5" s="219"/>
      <c r="F5" s="220" t="s">
        <v>119</v>
      </c>
      <c r="G5" s="220"/>
      <c r="I5" s="220" t="s">
        <v>147</v>
      </c>
      <c r="J5" s="220"/>
    </row>
    <row r="6" spans="1:10" ht="15" thickBot="1">
      <c r="A6"/>
      <c r="B6" s="62" t="s">
        <v>120</v>
      </c>
      <c r="C6" s="63" t="s">
        <v>15</v>
      </c>
      <c r="D6" s="64" t="s">
        <v>121</v>
      </c>
      <c r="F6" s="63" t="s">
        <v>15</v>
      </c>
      <c r="G6" s="64" t="s">
        <v>121</v>
      </c>
      <c r="I6" s="63" t="s">
        <v>15</v>
      </c>
      <c r="J6" s="64" t="s">
        <v>121</v>
      </c>
    </row>
    <row r="7" spans="1:10" ht="15" thickTop="1">
      <c r="A7"/>
      <c r="B7" s="65"/>
      <c r="C7" s="66"/>
      <c r="D7" s="67"/>
      <c r="F7" s="66"/>
      <c r="G7" s="67"/>
      <c r="I7" s="66"/>
      <c r="J7" s="67"/>
    </row>
    <row r="8" spans="1:10">
      <c r="A8"/>
      <c r="B8" s="65" t="s">
        <v>123</v>
      </c>
      <c r="C8" s="68">
        <v>793143</v>
      </c>
      <c r="D8" s="69">
        <v>3965715</v>
      </c>
      <c r="F8" s="68">
        <v>4229</v>
      </c>
      <c r="G8" s="69">
        <v>21145</v>
      </c>
      <c r="I8" s="68">
        <f t="shared" ref="I8:I19" si="0">MAX(0,C8-F8)</f>
        <v>788914</v>
      </c>
      <c r="J8" s="69">
        <f t="shared" ref="J8:J19" si="1">MAX(0,D8-G8)</f>
        <v>3944570</v>
      </c>
    </row>
    <row r="9" spans="1:10">
      <c r="A9"/>
      <c r="B9" s="65" t="s">
        <v>124</v>
      </c>
      <c r="C9" s="68">
        <v>13751</v>
      </c>
      <c r="D9" s="69">
        <v>74789.73</v>
      </c>
      <c r="F9" s="68">
        <v>72</v>
      </c>
      <c r="G9" s="69">
        <v>392.9</v>
      </c>
      <c r="I9" s="68">
        <f t="shared" si="0"/>
        <v>13679</v>
      </c>
      <c r="J9" s="69">
        <f t="shared" si="1"/>
        <v>74396.83</v>
      </c>
    </row>
    <row r="10" spans="1:10">
      <c r="A10"/>
      <c r="B10" s="65" t="s">
        <v>125</v>
      </c>
      <c r="C10" s="68">
        <v>98</v>
      </c>
      <c r="D10" s="69">
        <v>588</v>
      </c>
      <c r="F10" s="68">
        <v>0</v>
      </c>
      <c r="G10" s="69">
        <v>0</v>
      </c>
      <c r="I10" s="68">
        <f t="shared" si="0"/>
        <v>98</v>
      </c>
      <c r="J10" s="69">
        <f t="shared" si="1"/>
        <v>588</v>
      </c>
    </row>
    <row r="11" spans="1:10">
      <c r="A11"/>
      <c r="B11" s="65" t="s">
        <v>126</v>
      </c>
      <c r="C11" s="68">
        <v>6887</v>
      </c>
      <c r="D11" s="69">
        <v>44452.55</v>
      </c>
      <c r="F11" s="68">
        <v>39</v>
      </c>
      <c r="G11" s="69">
        <v>249.39</v>
      </c>
      <c r="I11" s="68">
        <f t="shared" si="0"/>
        <v>6848</v>
      </c>
      <c r="J11" s="69">
        <f t="shared" si="1"/>
        <v>44203.16</v>
      </c>
    </row>
    <row r="12" spans="1:10">
      <c r="A12"/>
      <c r="B12" s="65" t="s">
        <v>127</v>
      </c>
      <c r="C12" s="68">
        <v>52</v>
      </c>
      <c r="D12" s="69">
        <v>364</v>
      </c>
      <c r="F12" s="68">
        <v>1</v>
      </c>
      <c r="G12" s="69">
        <v>7</v>
      </c>
      <c r="I12" s="68">
        <f t="shared" si="0"/>
        <v>51</v>
      </c>
      <c r="J12" s="69">
        <f t="shared" si="1"/>
        <v>357</v>
      </c>
    </row>
    <row r="13" spans="1:10">
      <c r="A13"/>
      <c r="B13" s="65" t="s">
        <v>128</v>
      </c>
      <c r="C13" s="68">
        <v>4193</v>
      </c>
      <c r="D13" s="69">
        <v>31299.56</v>
      </c>
      <c r="F13" s="68">
        <v>36</v>
      </c>
      <c r="G13" s="69">
        <v>270.43</v>
      </c>
      <c r="I13" s="68">
        <f t="shared" si="0"/>
        <v>4157</v>
      </c>
      <c r="J13" s="69">
        <f t="shared" si="1"/>
        <v>31029.13</v>
      </c>
    </row>
    <row r="14" spans="1:10">
      <c r="A14"/>
      <c r="B14" s="65" t="s">
        <v>129</v>
      </c>
      <c r="C14" s="68">
        <v>37</v>
      </c>
      <c r="D14" s="69">
        <v>296</v>
      </c>
      <c r="F14" s="68">
        <v>1</v>
      </c>
      <c r="G14" s="69">
        <v>8</v>
      </c>
      <c r="I14" s="68">
        <f t="shared" si="0"/>
        <v>36</v>
      </c>
      <c r="J14" s="69">
        <f t="shared" si="1"/>
        <v>288</v>
      </c>
    </row>
    <row r="15" spans="1:10">
      <c r="A15"/>
      <c r="B15" s="65" t="s">
        <v>130</v>
      </c>
      <c r="C15" s="68">
        <v>2674</v>
      </c>
      <c r="D15" s="69">
        <v>22655.67</v>
      </c>
      <c r="F15" s="68">
        <v>29</v>
      </c>
      <c r="G15" s="69">
        <v>246.69</v>
      </c>
      <c r="I15" s="68">
        <f t="shared" si="0"/>
        <v>2645</v>
      </c>
      <c r="J15" s="69">
        <f t="shared" si="1"/>
        <v>22408.98</v>
      </c>
    </row>
    <row r="16" spans="1:10">
      <c r="A16"/>
      <c r="B16" s="65" t="s">
        <v>131</v>
      </c>
      <c r="C16" s="68">
        <v>35</v>
      </c>
      <c r="D16" s="69">
        <v>315</v>
      </c>
      <c r="F16" s="68">
        <v>0</v>
      </c>
      <c r="G16" s="69">
        <v>0</v>
      </c>
      <c r="I16" s="68">
        <f t="shared" si="0"/>
        <v>35</v>
      </c>
      <c r="J16" s="69">
        <f t="shared" si="1"/>
        <v>315</v>
      </c>
    </row>
    <row r="17" spans="1:12">
      <c r="A17"/>
      <c r="B17" s="65" t="s">
        <v>132</v>
      </c>
      <c r="C17" s="68">
        <v>1987</v>
      </c>
      <c r="D17" s="69">
        <v>18823.830000000002</v>
      </c>
      <c r="F17" s="68">
        <v>26</v>
      </c>
      <c r="G17" s="69">
        <v>247.27</v>
      </c>
      <c r="I17" s="68">
        <f t="shared" si="0"/>
        <v>1961</v>
      </c>
      <c r="J17" s="69">
        <f t="shared" si="1"/>
        <v>18576.560000000001</v>
      </c>
    </row>
    <row r="18" spans="1:12">
      <c r="A18"/>
      <c r="B18" s="65" t="s">
        <v>133</v>
      </c>
      <c r="C18" s="68">
        <v>11</v>
      </c>
      <c r="D18" s="69">
        <v>110</v>
      </c>
      <c r="F18" s="68">
        <v>0</v>
      </c>
      <c r="G18" s="69">
        <v>0</v>
      </c>
      <c r="I18" s="68">
        <f t="shared" si="0"/>
        <v>11</v>
      </c>
      <c r="J18" s="69">
        <f t="shared" si="1"/>
        <v>110</v>
      </c>
    </row>
    <row r="19" spans="1:12" ht="15" thickBot="1">
      <c r="A19"/>
      <c r="B19" s="70" t="s">
        <v>134</v>
      </c>
      <c r="C19" s="71">
        <v>12286</v>
      </c>
      <c r="D19" s="72">
        <v>370566.68</v>
      </c>
      <c r="F19" s="71">
        <v>386</v>
      </c>
      <c r="G19" s="72">
        <v>17548.43</v>
      </c>
      <c r="I19" s="71">
        <f t="shared" si="0"/>
        <v>11900</v>
      </c>
      <c r="J19" s="72">
        <f t="shared" si="1"/>
        <v>353018.25</v>
      </c>
    </row>
    <row r="20" spans="1:12" ht="15" thickTop="1">
      <c r="A20"/>
      <c r="B20" s="65" t="s">
        <v>135</v>
      </c>
      <c r="C20" s="59">
        <f>SUM(C7:C19)</f>
        <v>835154</v>
      </c>
      <c r="D20" s="60">
        <f>SUM(D7:D19)</f>
        <v>4529976.0199999996</v>
      </c>
      <c r="F20" s="59">
        <f>SUM(F7:F19)</f>
        <v>4819</v>
      </c>
      <c r="G20" s="60">
        <f>SUM(G7:G19)</f>
        <v>40115.11</v>
      </c>
      <c r="I20" s="59">
        <f>SUM(I7:I19)</f>
        <v>830335</v>
      </c>
      <c r="J20" s="60">
        <f>SUM(J7:J19)</f>
        <v>4489860.91</v>
      </c>
      <c r="K20" s="73"/>
      <c r="L20" s="74"/>
    </row>
    <row r="21" spans="1:12">
      <c r="A21"/>
      <c r="B21" s="65" t="s">
        <v>148</v>
      </c>
      <c r="D21" s="60">
        <f>SUM(D11:D19)</f>
        <v>488883.29</v>
      </c>
    </row>
    <row r="22" spans="1:12">
      <c r="A22"/>
      <c r="B22" s="65" t="s">
        <v>149</v>
      </c>
      <c r="D22" s="60">
        <f>SUM(D13:D19)</f>
        <v>444066.74</v>
      </c>
    </row>
    <row r="23" spans="1:12">
      <c r="A23"/>
      <c r="B23" s="65" t="s">
        <v>150</v>
      </c>
      <c r="D23" s="60">
        <f>SUM(D15:D19)</f>
        <v>412471.18</v>
      </c>
    </row>
    <row r="24" spans="1:12">
      <c r="A24"/>
      <c r="B24" s="65" t="s">
        <v>151</v>
      </c>
      <c r="D24" s="60">
        <f>SUM(D17:D19)</f>
        <v>389500.51</v>
      </c>
    </row>
    <row r="25" spans="1:12">
      <c r="A25"/>
      <c r="B25" s="65" t="s">
        <v>152</v>
      </c>
      <c r="D25" s="60">
        <f>D19</f>
        <v>370566.68</v>
      </c>
    </row>
    <row r="26" spans="1:12">
      <c r="A26" s="58" t="s">
        <v>169</v>
      </c>
      <c r="G26" s="58" t="s">
        <v>169</v>
      </c>
    </row>
    <row r="27" spans="1:12">
      <c r="I27" s="59"/>
      <c r="J27" s="60"/>
    </row>
    <row r="28" spans="1:12">
      <c r="A28"/>
      <c r="B28" s="221" t="s">
        <v>136</v>
      </c>
      <c r="C28" s="221"/>
      <c r="D28" s="221"/>
      <c r="F28" s="75"/>
      <c r="H28" s="221" t="s">
        <v>137</v>
      </c>
      <c r="I28" s="221"/>
      <c r="J28" s="221"/>
    </row>
    <row r="29" spans="1:12">
      <c r="A29" s="76" t="s">
        <v>138</v>
      </c>
      <c r="B29" s="65"/>
      <c r="C29" s="77"/>
      <c r="F29" s="75"/>
      <c r="G29" s="76" t="s">
        <v>138</v>
      </c>
      <c r="H29" s="65" t="s">
        <v>139</v>
      </c>
      <c r="I29" s="77">
        <f>I7</f>
        <v>0</v>
      </c>
      <c r="J29" s="60">
        <f>J7</f>
        <v>0</v>
      </c>
    </row>
    <row r="30" spans="1:12">
      <c r="A30" s="78">
        <v>5</v>
      </c>
      <c r="B30" s="65">
        <v>5</v>
      </c>
      <c r="C30" s="77">
        <f>C8</f>
        <v>793143</v>
      </c>
      <c r="D30" s="77">
        <f>D8</f>
        <v>3965715</v>
      </c>
      <c r="E30" s="77"/>
      <c r="F30" s="75"/>
      <c r="G30" s="78">
        <v>5</v>
      </c>
      <c r="H30" s="65">
        <v>5</v>
      </c>
      <c r="I30" s="212">
        <f>I8</f>
        <v>788914</v>
      </c>
      <c r="J30" s="79">
        <f>J8</f>
        <v>3944570</v>
      </c>
    </row>
    <row r="31" spans="1:12" ht="15" thickBot="1">
      <c r="B31" s="70" t="s">
        <v>140</v>
      </c>
      <c r="C31" s="80">
        <f>SUM(C9:C$19)</f>
        <v>42011</v>
      </c>
      <c r="D31" s="80">
        <f>SUM(D9:D$19)</f>
        <v>564261.02</v>
      </c>
      <c r="E31" s="77"/>
      <c r="F31" s="75"/>
      <c r="G31" s="35"/>
      <c r="H31" s="70" t="s">
        <v>140</v>
      </c>
      <c r="I31" s="80">
        <f>SUM(I9:I$19)</f>
        <v>41421</v>
      </c>
      <c r="J31" s="213">
        <f>SUM(J9:J$19)</f>
        <v>545290.91</v>
      </c>
    </row>
    <row r="32" spans="1:12" ht="15" thickTop="1">
      <c r="B32" s="82" t="s">
        <v>141</v>
      </c>
      <c r="C32" s="59">
        <f>SUM(C29:C31)</f>
        <v>835154</v>
      </c>
      <c r="D32" s="60">
        <f>SUM(D29:D31)</f>
        <v>4529976.0199999996</v>
      </c>
      <c r="F32" s="75"/>
      <c r="G32" s="35"/>
      <c r="H32" s="82" t="s">
        <v>141</v>
      </c>
      <c r="I32" s="214">
        <f>SUM(I29:I31)</f>
        <v>830335</v>
      </c>
      <c r="J32" s="79">
        <f>SUM(J29:J31)</f>
        <v>4489860.91</v>
      </c>
    </row>
    <row r="33" spans="1:11">
      <c r="B33" s="83"/>
      <c r="C33" s="84" t="s">
        <v>31</v>
      </c>
      <c r="D33"/>
      <c r="F33" s="75"/>
      <c r="G33" s="35"/>
      <c r="H33" s="83"/>
      <c r="I33" s="84" t="s">
        <v>31</v>
      </c>
      <c r="J33" s="79"/>
    </row>
    <row r="34" spans="1:11">
      <c r="B34" s="65"/>
      <c r="C34" s="77"/>
      <c r="F34" s="75"/>
      <c r="G34" s="35"/>
      <c r="H34" s="65"/>
      <c r="I34" s="77"/>
      <c r="J34" s="79"/>
    </row>
    <row r="35" spans="1:11">
      <c r="A35" s="78">
        <v>6</v>
      </c>
      <c r="B35" s="65">
        <v>6</v>
      </c>
      <c r="C35" s="77">
        <f>SUM($C$8:C10)</f>
        <v>806992</v>
      </c>
      <c r="D35" s="60">
        <f>C35*A35</f>
        <v>4841952</v>
      </c>
      <c r="F35" s="75"/>
      <c r="G35" s="78">
        <v>6</v>
      </c>
      <c r="H35" s="65">
        <v>6</v>
      </c>
      <c r="I35" s="77">
        <f>SUM(I$8:I10)</f>
        <v>802691</v>
      </c>
      <c r="J35" s="79">
        <f>I35*G35</f>
        <v>4816146</v>
      </c>
      <c r="K35" s="77"/>
    </row>
    <row r="36" spans="1:11" ht="15" thickBot="1">
      <c r="B36" s="70" t="s">
        <v>142</v>
      </c>
      <c r="C36" s="80">
        <f>SUM(C11:C$19)</f>
        <v>28162</v>
      </c>
      <c r="D36" s="80">
        <f>SUM(D11:D$19)</f>
        <v>488883.29</v>
      </c>
      <c r="E36" s="77"/>
      <c r="F36" s="75"/>
      <c r="G36" s="35"/>
      <c r="H36" s="70" t="s">
        <v>142</v>
      </c>
      <c r="I36" s="80">
        <f>SUM(I11:I$19)</f>
        <v>27644</v>
      </c>
      <c r="J36" s="81">
        <f>SUM(J11:J$19)</f>
        <v>470306.08</v>
      </c>
    </row>
    <row r="37" spans="1:11" ht="15" thickTop="1">
      <c r="B37" s="82" t="s">
        <v>141</v>
      </c>
      <c r="C37" s="59">
        <f>SUM(C34:C36)</f>
        <v>835154</v>
      </c>
      <c r="D37" s="60">
        <f>SUM(D34:D36)</f>
        <v>5330835.29</v>
      </c>
      <c r="F37" s="75"/>
      <c r="G37" s="35"/>
      <c r="H37" s="82" t="s">
        <v>141</v>
      </c>
      <c r="I37" s="59">
        <f>SUM(I34:I36)</f>
        <v>830335</v>
      </c>
      <c r="J37" s="79">
        <f>SUM(J34:J36)</f>
        <v>5286452.08</v>
      </c>
    </row>
    <row r="38" spans="1:11">
      <c r="B38" s="83"/>
      <c r="C38"/>
      <c r="D38"/>
      <c r="F38" s="75"/>
      <c r="G38" s="35"/>
      <c r="H38" s="83"/>
      <c r="J38" s="79"/>
    </row>
    <row r="39" spans="1:11">
      <c r="B39" s="65"/>
      <c r="C39" s="77"/>
      <c r="F39" s="75"/>
      <c r="G39" s="35"/>
      <c r="H39" s="65"/>
      <c r="I39" s="77"/>
      <c r="J39" s="79"/>
    </row>
    <row r="40" spans="1:11">
      <c r="A40" s="78">
        <f>A35+1</f>
        <v>7</v>
      </c>
      <c r="B40" s="65">
        <v>7</v>
      </c>
      <c r="C40" s="77">
        <f>SUM($C$8:C12)</f>
        <v>813931</v>
      </c>
      <c r="D40" s="60">
        <f>C40*A40</f>
        <v>5697517</v>
      </c>
      <c r="F40" s="75"/>
      <c r="G40" s="78">
        <f>G35+1</f>
        <v>7</v>
      </c>
      <c r="H40" s="65">
        <v>7</v>
      </c>
      <c r="I40" s="77">
        <f>SUM(I$8:I12)</f>
        <v>809590</v>
      </c>
      <c r="J40" s="79">
        <f>I40*G40</f>
        <v>5667130</v>
      </c>
      <c r="K40" s="77"/>
    </row>
    <row r="41" spans="1:11" ht="15" thickBot="1">
      <c r="B41" s="70" t="s">
        <v>143</v>
      </c>
      <c r="C41" s="80">
        <f>SUM(C13:C$19)</f>
        <v>21223</v>
      </c>
      <c r="D41" s="80">
        <f>SUM(D13:D$19)</f>
        <v>444066.74</v>
      </c>
      <c r="E41" s="77"/>
      <c r="F41" s="75"/>
      <c r="G41" s="35"/>
      <c r="H41" s="70" t="s">
        <v>143</v>
      </c>
      <c r="I41" s="80">
        <f>SUM(I13:I$19)</f>
        <v>20745</v>
      </c>
      <c r="J41" s="81">
        <f>SUM(J13:J$19)</f>
        <v>425745.91999999998</v>
      </c>
    </row>
    <row r="42" spans="1:11" ht="15" thickTop="1">
      <c r="B42" s="82" t="s">
        <v>141</v>
      </c>
      <c r="C42" s="59">
        <f>SUM(C39:C41)</f>
        <v>835154</v>
      </c>
      <c r="D42" s="60">
        <f>SUM(D39:D41)</f>
        <v>6141583.7400000002</v>
      </c>
      <c r="F42" s="75"/>
      <c r="G42" s="35"/>
      <c r="H42" s="82" t="s">
        <v>141</v>
      </c>
      <c r="I42" s="59">
        <f>SUM(I39:I41)</f>
        <v>830335</v>
      </c>
      <c r="J42" s="79">
        <f>SUM(J39:J41)</f>
        <v>6092875.9199999999</v>
      </c>
    </row>
    <row r="43" spans="1:11">
      <c r="B43" s="83"/>
      <c r="F43" s="75"/>
      <c r="G43" s="35"/>
      <c r="H43" s="83"/>
      <c r="I43" s="59"/>
      <c r="J43" s="79"/>
    </row>
    <row r="44" spans="1:11">
      <c r="B44" s="65"/>
      <c r="C44" s="77"/>
      <c r="F44" s="75"/>
      <c r="G44" s="35"/>
      <c r="H44" s="65"/>
      <c r="I44" s="77"/>
      <c r="J44" s="79"/>
    </row>
    <row r="45" spans="1:11">
      <c r="A45" s="78">
        <f>A40+1</f>
        <v>8</v>
      </c>
      <c r="B45" s="65">
        <v>8</v>
      </c>
      <c r="C45" s="77">
        <f>SUM($C$8:C14)</f>
        <v>818161</v>
      </c>
      <c r="D45" s="60">
        <f>C45*A45</f>
        <v>6545288</v>
      </c>
      <c r="F45" s="75"/>
      <c r="G45" s="78">
        <f>G40+1</f>
        <v>8</v>
      </c>
      <c r="H45" s="65">
        <v>8</v>
      </c>
      <c r="I45" s="77">
        <f>SUM(I$8:I14)</f>
        <v>813783</v>
      </c>
      <c r="J45" s="79">
        <f>I45*G45</f>
        <v>6510264</v>
      </c>
      <c r="K45" s="77"/>
    </row>
    <row r="46" spans="1:11" ht="15" thickBot="1">
      <c r="B46" s="70" t="s">
        <v>144</v>
      </c>
      <c r="C46" s="80">
        <f>SUM(C15:C$19)</f>
        <v>16993</v>
      </c>
      <c r="D46" s="80">
        <f>SUM(D15:D$19)</f>
        <v>412471.18</v>
      </c>
      <c r="E46" s="77"/>
      <c r="F46" s="75"/>
      <c r="G46" s="35"/>
      <c r="H46" s="70" t="s">
        <v>144</v>
      </c>
      <c r="I46" s="80">
        <f>SUM(I15:I$19)</f>
        <v>16552</v>
      </c>
      <c r="J46" s="81">
        <f>SUM(J15:J$19)</f>
        <v>394428.79</v>
      </c>
    </row>
    <row r="47" spans="1:11" ht="15" thickTop="1">
      <c r="B47" s="82" t="s">
        <v>141</v>
      </c>
      <c r="C47" s="59">
        <f>SUM(C44:C46)</f>
        <v>835154</v>
      </c>
      <c r="D47" s="60">
        <f>SUM(D44:D46)</f>
        <v>6957759.1799999997</v>
      </c>
      <c r="F47" s="75"/>
      <c r="G47" s="35"/>
      <c r="H47" s="82" t="s">
        <v>141</v>
      </c>
      <c r="I47" s="59">
        <f>SUM(I44:I46)</f>
        <v>830335</v>
      </c>
      <c r="J47" s="79">
        <f>SUM(J44:J46)</f>
        <v>6904692.79</v>
      </c>
    </row>
    <row r="48" spans="1:11">
      <c r="B48" s="83"/>
      <c r="G48" s="35"/>
      <c r="H48" s="83"/>
      <c r="I48" s="59"/>
      <c r="J48" s="79"/>
    </row>
    <row r="49" spans="1:11">
      <c r="B49" s="65"/>
      <c r="C49" s="77"/>
      <c r="G49" s="35"/>
      <c r="H49" s="65"/>
      <c r="I49" s="77"/>
      <c r="J49" s="79"/>
    </row>
    <row r="50" spans="1:11">
      <c r="A50" s="78">
        <f>A45+1</f>
        <v>9</v>
      </c>
      <c r="B50" s="65">
        <v>9</v>
      </c>
      <c r="C50" s="77">
        <f>SUM($C$8:C16)</f>
        <v>820870</v>
      </c>
      <c r="D50" s="60">
        <f>C50*A50</f>
        <v>7387830</v>
      </c>
      <c r="G50" s="78">
        <f>G45+1</f>
        <v>9</v>
      </c>
      <c r="H50" s="65">
        <v>9</v>
      </c>
      <c r="I50" s="77">
        <f>SUM(I$8:I16)</f>
        <v>816463</v>
      </c>
      <c r="J50" s="79">
        <f>I50*G50</f>
        <v>7348167</v>
      </c>
      <c r="K50" s="77"/>
    </row>
    <row r="51" spans="1:11" ht="15" thickBot="1">
      <c r="B51" s="70" t="s">
        <v>145</v>
      </c>
      <c r="C51" s="80">
        <f>SUM(C17:C$19)</f>
        <v>14284</v>
      </c>
      <c r="D51" s="80">
        <f>SUM(D17:D$19)</f>
        <v>389500.51</v>
      </c>
      <c r="E51" s="77"/>
      <c r="G51" s="35"/>
      <c r="H51" s="70" t="s">
        <v>145</v>
      </c>
      <c r="I51" s="80">
        <f>SUM(I17:I$19)</f>
        <v>13872</v>
      </c>
      <c r="J51" s="81">
        <f>SUM(J17:J$19)</f>
        <v>371704.81</v>
      </c>
    </row>
    <row r="52" spans="1:11" ht="15" thickTop="1">
      <c r="B52" s="82" t="s">
        <v>141</v>
      </c>
      <c r="C52" s="59">
        <f>SUM(C49:C51)</f>
        <v>835154</v>
      </c>
      <c r="D52" s="60">
        <f>SUM(D49:D51)</f>
        <v>7777330.5099999998</v>
      </c>
      <c r="G52" s="35"/>
      <c r="H52" s="82" t="s">
        <v>141</v>
      </c>
      <c r="I52" s="59">
        <f>SUM(I49:I51)</f>
        <v>830335</v>
      </c>
      <c r="J52" s="79">
        <f>SUM(J49:J51)</f>
        <v>7719871.8099999996</v>
      </c>
    </row>
    <row r="53" spans="1:11">
      <c r="B53" s="83"/>
      <c r="G53" s="35"/>
      <c r="H53" s="83"/>
      <c r="I53" s="59"/>
      <c r="J53" s="79"/>
    </row>
    <row r="54" spans="1:11">
      <c r="B54" s="65"/>
      <c r="C54" s="77"/>
      <c r="G54" s="35"/>
      <c r="H54" s="65"/>
      <c r="I54" s="77"/>
      <c r="J54" s="79"/>
    </row>
    <row r="55" spans="1:11" ht="409.6">
      <c r="A55" s="78">
        <f>A50+1</f>
        <v>10</v>
      </c>
      <c r="B55" s="65">
        <v>10</v>
      </c>
      <c r="C55" s="77">
        <f>SUM($C$8:C18)</f>
        <v>822868</v>
      </c>
      <c r="D55" s="60">
        <f>C55*A55</f>
        <v>8228680</v>
      </c>
      <c r="G55" s="78">
        <f>G50+1</f>
        <v>10</v>
      </c>
      <c r="H55" s="65">
        <v>10</v>
      </c>
      <c r="I55" s="77">
        <f>SUM(I$8:I18)</f>
        <v>818435</v>
      </c>
      <c r="J55" s="79">
        <f>I55*G55</f>
        <v>8184350</v>
      </c>
      <c r="K55" s="77"/>
    </row>
    <row r="56" spans="1:11" ht="15" thickBot="1">
      <c r="B56" s="70" t="s">
        <v>146</v>
      </c>
      <c r="C56" s="80">
        <f>SUM(C19:C$19)</f>
        <v>12286</v>
      </c>
      <c r="D56" s="80">
        <f>SUM(D19:D$19)</f>
        <v>370566.68</v>
      </c>
      <c r="E56" s="77"/>
      <c r="G56" s="35"/>
      <c r="H56" s="70" t="s">
        <v>146</v>
      </c>
      <c r="I56" s="80">
        <f>SUM(I19:I$19)</f>
        <v>11900</v>
      </c>
      <c r="J56" s="81">
        <f>SUM(J19:J$19)</f>
        <v>353018.25</v>
      </c>
      <c r="K56" s="85"/>
    </row>
    <row r="57" spans="1:11" ht="15" thickTop="1">
      <c r="B57" s="82" t="s">
        <v>141</v>
      </c>
      <c r="C57" s="59">
        <f>SUM(C54:C56)</f>
        <v>835154</v>
      </c>
      <c r="D57" s="60">
        <f>SUM(D54:D56)</f>
        <v>8599246.6799999997</v>
      </c>
      <c r="G57" s="35"/>
      <c r="H57" s="82" t="s">
        <v>141</v>
      </c>
      <c r="I57" s="59">
        <f>SUM(I54:I56)</f>
        <v>830335</v>
      </c>
      <c r="J57" s="79">
        <f>SUM(J54:J56)</f>
        <v>8537368.25</v>
      </c>
    </row>
  </sheetData>
  <mergeCells count="5">
    <mergeCell ref="C5:D5"/>
    <mergeCell ref="F5:G5"/>
    <mergeCell ref="I5:J5"/>
    <mergeCell ref="B28:D28"/>
    <mergeCell ref="H28:J28"/>
  </mergeCells>
  <pageMargins left="0.7" right="0.7" top="0.75" bottom="0.75" header="0.3" footer="0.3"/>
  <pageSetup scale="5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79998168889431442"/>
    <pageSetUpPr fitToPage="1"/>
  </sheetPr>
  <dimension ref="A1:L57"/>
  <sheetViews>
    <sheetView showGridLines="0" zoomScale="85" zoomScaleNormal="85" workbookViewId="0">
      <selection sqref="A1:A2"/>
    </sheetView>
  </sheetViews>
  <sheetFormatPr defaultColWidth="22.33203125" defaultRowHeight="14.4"/>
  <cols>
    <col min="1" max="1" width="22.33203125" style="35"/>
    <col min="3" max="3" width="16.33203125" style="59" customWidth="1"/>
    <col min="4" max="4" width="19.5546875" style="60" customWidth="1"/>
    <col min="5" max="5" width="9.6640625" customWidth="1"/>
    <col min="6" max="6" width="18.5546875" customWidth="1"/>
    <col min="8" max="8" width="13.5546875" customWidth="1"/>
  </cols>
  <sheetData>
    <row r="1" spans="1:10">
      <c r="A1" s="156" t="s">
        <v>311</v>
      </c>
    </row>
    <row r="2" spans="1:10">
      <c r="A2" s="156" t="s">
        <v>301</v>
      </c>
    </row>
    <row r="4" spans="1:10">
      <c r="A4" s="58" t="s">
        <v>170</v>
      </c>
    </row>
    <row r="5" spans="1:10" ht="15" customHeight="1">
      <c r="A5"/>
      <c r="B5" s="61"/>
      <c r="C5" s="219" t="s">
        <v>118</v>
      </c>
      <c r="D5" s="219"/>
      <c r="F5" s="220" t="s">
        <v>119</v>
      </c>
      <c r="G5" s="220"/>
      <c r="I5" s="220" t="s">
        <v>147</v>
      </c>
      <c r="J5" s="220"/>
    </row>
    <row r="6" spans="1:10" ht="15" thickBot="1">
      <c r="A6"/>
      <c r="B6" s="62" t="s">
        <v>120</v>
      </c>
      <c r="C6" s="63" t="s">
        <v>15</v>
      </c>
      <c r="D6" s="64" t="s">
        <v>121</v>
      </c>
      <c r="F6" s="63" t="s">
        <v>15</v>
      </c>
      <c r="G6" s="64" t="s">
        <v>121</v>
      </c>
      <c r="I6" s="63" t="s">
        <v>15</v>
      </c>
      <c r="J6" s="64" t="s">
        <v>121</v>
      </c>
    </row>
    <row r="7" spans="1:10" ht="15" thickTop="1">
      <c r="A7"/>
      <c r="B7" s="65"/>
      <c r="C7" s="66"/>
      <c r="D7" s="67"/>
      <c r="F7" s="66"/>
      <c r="G7" s="67"/>
      <c r="I7" s="66"/>
      <c r="J7" s="67"/>
    </row>
    <row r="8" spans="1:10">
      <c r="A8"/>
      <c r="B8" s="65" t="s">
        <v>123</v>
      </c>
      <c r="C8" s="68">
        <v>810870</v>
      </c>
      <c r="D8" s="69">
        <v>4054350</v>
      </c>
      <c r="F8" s="68">
        <v>4135</v>
      </c>
      <c r="G8" s="69">
        <v>20675</v>
      </c>
      <c r="I8" s="68">
        <f t="shared" ref="I8:I19" si="0">MAX(0,C8-F8)</f>
        <v>806735</v>
      </c>
      <c r="J8" s="69">
        <f t="shared" ref="J8:J19" si="1">MAX(0,D8-G8)</f>
        <v>4033675</v>
      </c>
    </row>
    <row r="9" spans="1:10">
      <c r="A9"/>
      <c r="B9" s="65" t="s">
        <v>124</v>
      </c>
      <c r="C9" s="68">
        <v>19884</v>
      </c>
      <c r="D9" s="69">
        <v>108111.6</v>
      </c>
      <c r="F9" s="68">
        <v>78</v>
      </c>
      <c r="G9" s="69">
        <v>422.59</v>
      </c>
      <c r="I9" s="68">
        <f t="shared" si="0"/>
        <v>19806</v>
      </c>
      <c r="J9" s="69">
        <f t="shared" si="1"/>
        <v>107689.01000000001</v>
      </c>
    </row>
    <row r="10" spans="1:10">
      <c r="A10"/>
      <c r="B10" s="65" t="s">
        <v>125</v>
      </c>
      <c r="C10" s="68">
        <v>178</v>
      </c>
      <c r="D10" s="69">
        <v>1068</v>
      </c>
      <c r="F10" s="68">
        <v>1</v>
      </c>
      <c r="G10" s="69">
        <v>6</v>
      </c>
      <c r="I10" s="68">
        <f t="shared" si="0"/>
        <v>177</v>
      </c>
      <c r="J10" s="69">
        <f t="shared" si="1"/>
        <v>1062</v>
      </c>
    </row>
    <row r="11" spans="1:10">
      <c r="A11"/>
      <c r="B11" s="65" t="s">
        <v>126</v>
      </c>
      <c r="C11" s="68">
        <v>9609</v>
      </c>
      <c r="D11" s="69">
        <v>61963.64</v>
      </c>
      <c r="F11" s="68">
        <v>29</v>
      </c>
      <c r="G11" s="69">
        <v>189.8</v>
      </c>
      <c r="I11" s="68">
        <f t="shared" si="0"/>
        <v>9580</v>
      </c>
      <c r="J11" s="69">
        <f t="shared" si="1"/>
        <v>61773.84</v>
      </c>
    </row>
    <row r="12" spans="1:10">
      <c r="A12"/>
      <c r="B12" s="65" t="s">
        <v>127</v>
      </c>
      <c r="C12" s="68">
        <v>70</v>
      </c>
      <c r="D12" s="69">
        <v>490</v>
      </c>
      <c r="F12" s="68">
        <v>1</v>
      </c>
      <c r="G12" s="69">
        <v>7</v>
      </c>
      <c r="I12" s="68">
        <f t="shared" si="0"/>
        <v>69</v>
      </c>
      <c r="J12" s="69">
        <f t="shared" si="1"/>
        <v>483</v>
      </c>
    </row>
    <row r="13" spans="1:10">
      <c r="A13"/>
      <c r="B13" s="65" t="s">
        <v>128</v>
      </c>
      <c r="C13" s="68">
        <v>5610</v>
      </c>
      <c r="D13" s="69">
        <v>41844.97</v>
      </c>
      <c r="F13" s="68">
        <v>40</v>
      </c>
      <c r="G13" s="69">
        <v>298.14</v>
      </c>
      <c r="I13" s="68">
        <f t="shared" si="0"/>
        <v>5570</v>
      </c>
      <c r="J13" s="69">
        <f t="shared" si="1"/>
        <v>41546.83</v>
      </c>
    </row>
    <row r="14" spans="1:10">
      <c r="A14"/>
      <c r="B14" s="65" t="s">
        <v>129</v>
      </c>
      <c r="C14" s="68">
        <v>50</v>
      </c>
      <c r="D14" s="69">
        <v>400</v>
      </c>
      <c r="F14" s="68"/>
      <c r="G14" s="69"/>
      <c r="I14" s="68">
        <f t="shared" si="0"/>
        <v>50</v>
      </c>
      <c r="J14" s="69">
        <f t="shared" si="1"/>
        <v>400</v>
      </c>
    </row>
    <row r="15" spans="1:10">
      <c r="A15"/>
      <c r="B15" s="65" t="s">
        <v>130</v>
      </c>
      <c r="C15" s="68">
        <v>3602</v>
      </c>
      <c r="D15" s="69">
        <v>30504.799999999999</v>
      </c>
      <c r="F15" s="68">
        <v>25</v>
      </c>
      <c r="G15" s="69">
        <v>211.91</v>
      </c>
      <c r="I15" s="68">
        <f t="shared" si="0"/>
        <v>3577</v>
      </c>
      <c r="J15" s="69">
        <f t="shared" si="1"/>
        <v>30292.89</v>
      </c>
    </row>
    <row r="16" spans="1:10">
      <c r="A16"/>
      <c r="B16" s="65" t="s">
        <v>131</v>
      </c>
      <c r="C16" s="68">
        <v>36</v>
      </c>
      <c r="D16" s="69">
        <v>324</v>
      </c>
      <c r="F16" s="68">
        <v>1</v>
      </c>
      <c r="G16" s="69">
        <v>9</v>
      </c>
      <c r="I16" s="68">
        <f t="shared" si="0"/>
        <v>35</v>
      </c>
      <c r="J16" s="69">
        <f t="shared" si="1"/>
        <v>315</v>
      </c>
    </row>
    <row r="17" spans="1:12">
      <c r="A17"/>
      <c r="B17" s="65" t="s">
        <v>132</v>
      </c>
      <c r="C17" s="68">
        <v>2474</v>
      </c>
      <c r="D17" s="69">
        <v>23438.42</v>
      </c>
      <c r="F17" s="68">
        <v>21</v>
      </c>
      <c r="G17" s="69">
        <v>202.45</v>
      </c>
      <c r="I17" s="68">
        <f t="shared" si="0"/>
        <v>2453</v>
      </c>
      <c r="J17" s="69">
        <f t="shared" si="1"/>
        <v>23235.969999999998</v>
      </c>
    </row>
    <row r="18" spans="1:12">
      <c r="A18"/>
      <c r="B18" s="65" t="s">
        <v>133</v>
      </c>
      <c r="C18" s="68">
        <v>33</v>
      </c>
      <c r="D18" s="69">
        <v>330</v>
      </c>
      <c r="F18" s="68"/>
      <c r="G18" s="69"/>
      <c r="I18" s="68">
        <f t="shared" si="0"/>
        <v>33</v>
      </c>
      <c r="J18" s="69">
        <f t="shared" si="1"/>
        <v>330</v>
      </c>
    </row>
    <row r="19" spans="1:12" ht="15" thickBot="1">
      <c r="A19"/>
      <c r="B19" s="70" t="s">
        <v>134</v>
      </c>
      <c r="C19" s="71">
        <v>13443</v>
      </c>
      <c r="D19" s="72">
        <v>400625.1</v>
      </c>
      <c r="F19" s="71">
        <v>404</v>
      </c>
      <c r="G19" s="72">
        <v>24756.240000000002</v>
      </c>
      <c r="I19" s="71">
        <f t="shared" si="0"/>
        <v>13039</v>
      </c>
      <c r="J19" s="72">
        <f t="shared" si="1"/>
        <v>375868.86</v>
      </c>
    </row>
    <row r="20" spans="1:12" ht="15" thickTop="1">
      <c r="A20"/>
      <c r="B20" s="65" t="s">
        <v>135</v>
      </c>
      <c r="C20" s="59">
        <f>SUM(C7:C19)</f>
        <v>865859</v>
      </c>
      <c r="D20" s="60">
        <f>SUM(D7:D19)</f>
        <v>4723450.5299999993</v>
      </c>
      <c r="F20" s="59">
        <f>SUM(F7:F19)</f>
        <v>4735</v>
      </c>
      <c r="G20" s="60">
        <f>SUM(G7:G19)</f>
        <v>46778.130000000005</v>
      </c>
      <c r="I20" s="59">
        <f>SUM(I7:I19)</f>
        <v>861124</v>
      </c>
      <c r="J20" s="60">
        <f>SUM(J7:J19)</f>
        <v>4676672.3999999994</v>
      </c>
      <c r="K20" s="73"/>
      <c r="L20" s="74"/>
    </row>
    <row r="21" spans="1:12">
      <c r="A21"/>
      <c r="B21" s="65" t="s">
        <v>153</v>
      </c>
      <c r="D21" s="60">
        <f>SUM(D11:D19)</f>
        <v>559920.92999999993</v>
      </c>
      <c r="F21" s="59"/>
      <c r="G21" s="60"/>
      <c r="I21" s="59"/>
      <c r="J21" s="60"/>
      <c r="K21" s="73"/>
      <c r="L21" s="74"/>
    </row>
    <row r="22" spans="1:12">
      <c r="A22"/>
      <c r="B22" s="65" t="s">
        <v>149</v>
      </c>
      <c r="D22" s="60">
        <f>SUM(D13:D19)</f>
        <v>497467.29</v>
      </c>
      <c r="F22" s="59"/>
      <c r="G22" s="60"/>
      <c r="I22" s="59"/>
      <c r="J22" s="60"/>
      <c r="K22" s="73"/>
      <c r="L22" s="74"/>
    </row>
    <row r="23" spans="1:12">
      <c r="A23"/>
      <c r="B23" s="65" t="s">
        <v>150</v>
      </c>
      <c r="D23" s="60">
        <f>SUM(D15:D19)</f>
        <v>455222.31999999995</v>
      </c>
    </row>
    <row r="24" spans="1:12">
      <c r="A24"/>
      <c r="B24" s="65" t="s">
        <v>151</v>
      </c>
      <c r="D24" s="60">
        <f>SUM(D17:D19)</f>
        <v>424393.51999999996</v>
      </c>
    </row>
    <row r="25" spans="1:12">
      <c r="A25"/>
      <c r="B25" s="65" t="s">
        <v>152</v>
      </c>
      <c r="D25" s="60">
        <f>D19</f>
        <v>400625.1</v>
      </c>
    </row>
    <row r="26" spans="1:12">
      <c r="A26" s="58" t="s">
        <v>171</v>
      </c>
      <c r="G26" s="58" t="s">
        <v>171</v>
      </c>
    </row>
    <row r="27" spans="1:12">
      <c r="I27" s="59"/>
      <c r="J27" s="60"/>
    </row>
    <row r="28" spans="1:12">
      <c r="A28"/>
      <c r="B28" s="221" t="s">
        <v>136</v>
      </c>
      <c r="C28" s="221"/>
      <c r="D28" s="221"/>
      <c r="F28" s="75"/>
      <c r="H28" s="221" t="s">
        <v>137</v>
      </c>
      <c r="I28" s="221"/>
      <c r="J28" s="221"/>
    </row>
    <row r="29" spans="1:12">
      <c r="A29" s="76" t="s">
        <v>138</v>
      </c>
      <c r="B29" s="65"/>
      <c r="C29" s="77"/>
      <c r="F29" s="75"/>
      <c r="G29" s="76" t="s">
        <v>138</v>
      </c>
      <c r="H29" s="65" t="s">
        <v>139</v>
      </c>
      <c r="I29" s="77">
        <f>I7</f>
        <v>0</v>
      </c>
      <c r="J29" s="60">
        <f>J7</f>
        <v>0</v>
      </c>
    </row>
    <row r="30" spans="1:12">
      <c r="A30" s="78">
        <v>5</v>
      </c>
      <c r="B30" s="65">
        <v>5</v>
      </c>
      <c r="C30" s="77">
        <f>C8</f>
        <v>810870</v>
      </c>
      <c r="D30" s="77">
        <f>D8</f>
        <v>4054350</v>
      </c>
      <c r="E30" s="77"/>
      <c r="F30" s="75"/>
      <c r="G30" s="78">
        <v>5</v>
      </c>
      <c r="H30" s="65">
        <v>5</v>
      </c>
      <c r="I30" s="212">
        <f>I8</f>
        <v>806735</v>
      </c>
      <c r="J30" s="79">
        <f>J8</f>
        <v>4033675</v>
      </c>
    </row>
    <row r="31" spans="1:12" ht="15" thickBot="1">
      <c r="B31" s="70" t="s">
        <v>140</v>
      </c>
      <c r="C31" s="80">
        <f>SUM(C9:C$19)</f>
        <v>54989</v>
      </c>
      <c r="D31" s="80">
        <f>SUM(D9:D$19)</f>
        <v>669100.53</v>
      </c>
      <c r="E31" s="77"/>
      <c r="F31" s="75"/>
      <c r="G31" s="35"/>
      <c r="H31" s="70" t="s">
        <v>140</v>
      </c>
      <c r="I31" s="80">
        <f>SUM(I9:I$19)</f>
        <v>54389</v>
      </c>
      <c r="J31" s="213">
        <f>SUM(J9:J$19)</f>
        <v>642997.39999999991</v>
      </c>
    </row>
    <row r="32" spans="1:12" ht="15" thickTop="1">
      <c r="B32" s="82" t="s">
        <v>141</v>
      </c>
      <c r="C32" s="59">
        <f>SUM(C29:C31)</f>
        <v>865859</v>
      </c>
      <c r="D32" s="60">
        <f>SUM(D29:D31)</f>
        <v>4723450.53</v>
      </c>
      <c r="F32" s="75"/>
      <c r="G32" s="35"/>
      <c r="H32" s="82" t="s">
        <v>141</v>
      </c>
      <c r="I32" s="214">
        <f>SUM(I29:I31)</f>
        <v>861124</v>
      </c>
      <c r="J32" s="79">
        <f>SUM(J29:J31)</f>
        <v>4676672.4000000004</v>
      </c>
    </row>
    <row r="33" spans="1:11">
      <c r="B33" s="83"/>
      <c r="C33" s="84" t="s">
        <v>31</v>
      </c>
      <c r="D33"/>
      <c r="F33" s="75"/>
      <c r="G33" s="35"/>
      <c r="H33" s="83"/>
      <c r="I33" s="84" t="s">
        <v>31</v>
      </c>
      <c r="J33" s="79"/>
    </row>
    <row r="34" spans="1:11">
      <c r="B34" s="65"/>
      <c r="C34" s="77"/>
      <c r="F34" s="75"/>
      <c r="G34" s="35"/>
      <c r="H34" s="65"/>
      <c r="I34" s="77"/>
      <c r="J34" s="79"/>
    </row>
    <row r="35" spans="1:11">
      <c r="A35" s="78">
        <v>6</v>
      </c>
      <c r="B35" s="65">
        <v>6</v>
      </c>
      <c r="C35" s="77">
        <f>SUM($C$8:C10)</f>
        <v>830932</v>
      </c>
      <c r="D35" s="60">
        <f>C35*A35</f>
        <v>4985592</v>
      </c>
      <c r="F35" s="75"/>
      <c r="G35" s="78">
        <v>6</v>
      </c>
      <c r="H35" s="65">
        <v>6</v>
      </c>
      <c r="I35" s="77">
        <f>SUM(I$8:I10)</f>
        <v>826718</v>
      </c>
      <c r="J35" s="79">
        <f>I35*G35</f>
        <v>4960308</v>
      </c>
      <c r="K35" s="77"/>
    </row>
    <row r="36" spans="1:11" ht="15" thickBot="1">
      <c r="B36" s="70" t="s">
        <v>142</v>
      </c>
      <c r="C36" s="80">
        <f>SUM(C11:C$19)</f>
        <v>34927</v>
      </c>
      <c r="D36" s="80">
        <f>SUM(D11:D$19)</f>
        <v>559920.92999999993</v>
      </c>
      <c r="E36" s="77"/>
      <c r="F36" s="75"/>
      <c r="G36" s="35"/>
      <c r="H36" s="70" t="s">
        <v>142</v>
      </c>
      <c r="I36" s="80">
        <f>SUM(I11:I$19)</f>
        <v>34406</v>
      </c>
      <c r="J36" s="81">
        <f>SUM(J11:J$19)</f>
        <v>534246.39</v>
      </c>
    </row>
    <row r="37" spans="1:11" ht="15" thickTop="1">
      <c r="B37" s="82" t="s">
        <v>141</v>
      </c>
      <c r="C37" s="59">
        <f>SUM(C34:C36)</f>
        <v>865859</v>
      </c>
      <c r="D37" s="60">
        <f>SUM(D34:D36)</f>
        <v>5545512.9299999997</v>
      </c>
      <c r="F37" s="75"/>
      <c r="G37" s="35"/>
      <c r="H37" s="82" t="s">
        <v>141</v>
      </c>
      <c r="I37" s="59">
        <f>SUM(I34:I36)</f>
        <v>861124</v>
      </c>
      <c r="J37" s="79">
        <f>SUM(J34:J36)</f>
        <v>5494554.3899999997</v>
      </c>
    </row>
    <row r="38" spans="1:11">
      <c r="B38" s="83"/>
      <c r="C38"/>
      <c r="D38"/>
      <c r="F38" s="75"/>
      <c r="G38" s="35"/>
      <c r="H38" s="83"/>
      <c r="J38" s="79"/>
    </row>
    <row r="39" spans="1:11">
      <c r="B39" s="65"/>
      <c r="C39" s="77"/>
      <c r="F39" s="75"/>
      <c r="G39" s="35"/>
      <c r="H39" s="65"/>
      <c r="I39" s="77"/>
      <c r="J39" s="79"/>
    </row>
    <row r="40" spans="1:11">
      <c r="A40" s="78">
        <f>A35+1</f>
        <v>7</v>
      </c>
      <c r="B40" s="65">
        <v>7</v>
      </c>
      <c r="C40" s="77">
        <f>SUM($C$8:C12)</f>
        <v>840611</v>
      </c>
      <c r="D40" s="60">
        <f>C40*A40</f>
        <v>5884277</v>
      </c>
      <c r="F40" s="75"/>
      <c r="G40" s="78">
        <f>G35+1</f>
        <v>7</v>
      </c>
      <c r="H40" s="65">
        <v>7</v>
      </c>
      <c r="I40" s="77">
        <f>SUM(I$8:I12)</f>
        <v>836367</v>
      </c>
      <c r="J40" s="79">
        <f>I40*G40</f>
        <v>5854569</v>
      </c>
      <c r="K40" s="77"/>
    </row>
    <row r="41" spans="1:11" ht="15" thickBot="1">
      <c r="B41" s="70" t="s">
        <v>143</v>
      </c>
      <c r="C41" s="80">
        <f>SUM(C13:C$19)</f>
        <v>25248</v>
      </c>
      <c r="D41" s="80">
        <f>SUM(D13:D$19)</f>
        <v>497467.29</v>
      </c>
      <c r="E41" s="77"/>
      <c r="F41" s="75"/>
      <c r="G41" s="35"/>
      <c r="H41" s="70" t="s">
        <v>143</v>
      </c>
      <c r="I41" s="80">
        <f>SUM(I13:I$19)</f>
        <v>24757</v>
      </c>
      <c r="J41" s="81">
        <f>SUM(J13:J$19)</f>
        <v>471989.55</v>
      </c>
    </row>
    <row r="42" spans="1:11" ht="15" thickTop="1">
      <c r="B42" s="82" t="s">
        <v>141</v>
      </c>
      <c r="C42" s="59">
        <f>SUM(C39:C41)</f>
        <v>865859</v>
      </c>
      <c r="D42" s="60">
        <f>SUM(D39:D41)</f>
        <v>6381744.29</v>
      </c>
      <c r="F42" s="75"/>
      <c r="G42" s="35"/>
      <c r="H42" s="82" t="s">
        <v>141</v>
      </c>
      <c r="I42" s="59">
        <f>SUM(I39:I41)</f>
        <v>861124</v>
      </c>
      <c r="J42" s="79">
        <f>SUM(J39:J41)</f>
        <v>6326558.5499999998</v>
      </c>
    </row>
    <row r="43" spans="1:11">
      <c r="B43" s="83"/>
      <c r="F43" s="75"/>
      <c r="G43" s="35"/>
      <c r="H43" s="83"/>
      <c r="I43" s="59"/>
      <c r="J43" s="79"/>
    </row>
    <row r="44" spans="1:11">
      <c r="B44" s="65"/>
      <c r="C44" s="77"/>
      <c r="F44" s="75"/>
      <c r="G44" s="35"/>
      <c r="H44" s="65"/>
      <c r="I44" s="77"/>
      <c r="J44" s="79"/>
    </row>
    <row r="45" spans="1:11">
      <c r="A45" s="78">
        <f>A40+1</f>
        <v>8</v>
      </c>
      <c r="B45" s="65">
        <v>8</v>
      </c>
      <c r="C45" s="77">
        <f>SUM($C$8:C14)</f>
        <v>846271</v>
      </c>
      <c r="D45" s="60">
        <f>C45*A45</f>
        <v>6770168</v>
      </c>
      <c r="F45" s="75"/>
      <c r="G45" s="78">
        <f>G40+1</f>
        <v>8</v>
      </c>
      <c r="H45" s="65">
        <v>8</v>
      </c>
      <c r="I45" s="77">
        <f>SUM(I$8:I14)</f>
        <v>841987</v>
      </c>
      <c r="J45" s="79">
        <f>I45*G45</f>
        <v>6735896</v>
      </c>
      <c r="K45" s="77"/>
    </row>
    <row r="46" spans="1:11" ht="15" thickBot="1">
      <c r="B46" s="70" t="s">
        <v>144</v>
      </c>
      <c r="C46" s="80">
        <f>SUM(C15:C$19)</f>
        <v>19588</v>
      </c>
      <c r="D46" s="80">
        <f>SUM(D15:D$19)</f>
        <v>455222.31999999995</v>
      </c>
      <c r="E46" s="77"/>
      <c r="F46" s="75"/>
      <c r="G46" s="35"/>
      <c r="H46" s="70" t="s">
        <v>144</v>
      </c>
      <c r="I46" s="80">
        <f>SUM(I15:I$19)</f>
        <v>19137</v>
      </c>
      <c r="J46" s="81">
        <f>SUM(J15:J$19)</f>
        <v>430042.72</v>
      </c>
    </row>
    <row r="47" spans="1:11" ht="15" thickTop="1">
      <c r="B47" s="82" t="s">
        <v>141</v>
      </c>
      <c r="C47" s="59">
        <f>SUM(C44:C46)</f>
        <v>865859</v>
      </c>
      <c r="D47" s="60">
        <f>SUM(D44:D46)</f>
        <v>7225390.3200000003</v>
      </c>
      <c r="F47" s="75"/>
      <c r="G47" s="35"/>
      <c r="H47" s="82" t="s">
        <v>141</v>
      </c>
      <c r="I47" s="59">
        <f>SUM(I44:I46)</f>
        <v>861124</v>
      </c>
      <c r="J47" s="79">
        <f>SUM(J44:J46)</f>
        <v>7165938.7199999997</v>
      </c>
    </row>
    <row r="48" spans="1:11">
      <c r="B48" s="83"/>
      <c r="G48" s="35"/>
      <c r="H48" s="83"/>
      <c r="I48" s="59"/>
      <c r="J48" s="79"/>
    </row>
    <row r="49" spans="1:11">
      <c r="B49" s="65"/>
      <c r="C49" s="77"/>
      <c r="G49" s="35"/>
      <c r="H49" s="65"/>
      <c r="I49" s="77"/>
      <c r="J49" s="79"/>
    </row>
    <row r="50" spans="1:11">
      <c r="A50" s="78">
        <f>A45+1</f>
        <v>9</v>
      </c>
      <c r="B50" s="65">
        <v>9</v>
      </c>
      <c r="C50" s="77">
        <f>SUM($C$8:C16)</f>
        <v>849909</v>
      </c>
      <c r="D50" s="60">
        <f>C50*A50</f>
        <v>7649181</v>
      </c>
      <c r="G50" s="78">
        <f>G45+1</f>
        <v>9</v>
      </c>
      <c r="H50" s="65">
        <v>9</v>
      </c>
      <c r="I50" s="77">
        <f>SUM(I$8:I16)</f>
        <v>845599</v>
      </c>
      <c r="J50" s="79">
        <f>I50*G50</f>
        <v>7610391</v>
      </c>
      <c r="K50" s="77"/>
    </row>
    <row r="51" spans="1:11" ht="15" thickBot="1">
      <c r="B51" s="70" t="s">
        <v>145</v>
      </c>
      <c r="C51" s="80">
        <f>SUM(C17:C$19)</f>
        <v>15950</v>
      </c>
      <c r="D51" s="80">
        <f>SUM(D17:D$19)</f>
        <v>424393.51999999996</v>
      </c>
      <c r="E51" s="77"/>
      <c r="G51" s="35"/>
      <c r="H51" s="70" t="s">
        <v>145</v>
      </c>
      <c r="I51" s="80">
        <f>SUM(I17:I$19)</f>
        <v>15525</v>
      </c>
      <c r="J51" s="81">
        <f>SUM(J17:J$19)</f>
        <v>399434.82999999996</v>
      </c>
    </row>
    <row r="52" spans="1:11" ht="15" thickTop="1">
      <c r="B52" s="82" t="s">
        <v>141</v>
      </c>
      <c r="C52" s="59">
        <f>SUM(C49:C51)</f>
        <v>865859</v>
      </c>
      <c r="D52" s="60">
        <f>SUM(D49:D51)</f>
        <v>8073574.5199999996</v>
      </c>
      <c r="G52" s="35"/>
      <c r="H52" s="82" t="s">
        <v>141</v>
      </c>
      <c r="I52" s="59">
        <f>SUM(I49:I51)</f>
        <v>861124</v>
      </c>
      <c r="J52" s="79">
        <f>SUM(J49:J51)</f>
        <v>8009825.8300000001</v>
      </c>
    </row>
    <row r="53" spans="1:11">
      <c r="B53" s="83"/>
      <c r="G53" s="35"/>
      <c r="H53" s="83"/>
      <c r="I53" s="59"/>
      <c r="J53" s="79"/>
    </row>
    <row r="54" spans="1:11">
      <c r="B54" s="65"/>
      <c r="C54" s="77"/>
      <c r="G54" s="35"/>
      <c r="H54" s="65"/>
      <c r="I54" s="77"/>
      <c r="J54" s="79"/>
    </row>
    <row r="55" spans="1:11" ht="409.6">
      <c r="A55" s="78">
        <f>A50+1</f>
        <v>10</v>
      </c>
      <c r="B55" s="65">
        <v>10</v>
      </c>
      <c r="C55" s="77">
        <f>SUM($C$8:C18)</f>
        <v>852416</v>
      </c>
      <c r="D55" s="60">
        <f>C55*A55</f>
        <v>8524160</v>
      </c>
      <c r="G55" s="78">
        <f>G50+1</f>
        <v>10</v>
      </c>
      <c r="H55" s="65">
        <v>10</v>
      </c>
      <c r="I55" s="77">
        <f>SUM(I$8:I18)</f>
        <v>848085</v>
      </c>
      <c r="J55" s="79">
        <f>I55*G55</f>
        <v>8480850</v>
      </c>
      <c r="K55" s="77"/>
    </row>
    <row r="56" spans="1:11" ht="15" thickBot="1">
      <c r="B56" s="70" t="s">
        <v>146</v>
      </c>
      <c r="C56" s="80">
        <f>SUM(C19:C$19)</f>
        <v>13443</v>
      </c>
      <c r="D56" s="80">
        <f>SUM(D19:D$19)</f>
        <v>400625.1</v>
      </c>
      <c r="E56" s="77"/>
      <c r="G56" s="35"/>
      <c r="H56" s="70" t="s">
        <v>146</v>
      </c>
      <c r="I56" s="80">
        <f>SUM(I19:I$19)</f>
        <v>13039</v>
      </c>
      <c r="J56" s="81">
        <f>SUM(J19:J$19)</f>
        <v>375868.86</v>
      </c>
      <c r="K56" s="85"/>
    </row>
    <row r="57" spans="1:11" ht="15" thickTop="1">
      <c r="B57" s="82" t="s">
        <v>141</v>
      </c>
      <c r="C57" s="59">
        <f>SUM(C54:C56)</f>
        <v>865859</v>
      </c>
      <c r="D57" s="60">
        <f>SUM(D54:D56)</f>
        <v>8924785.0999999996</v>
      </c>
      <c r="G57" s="35"/>
      <c r="H57" s="82" t="s">
        <v>141</v>
      </c>
      <c r="I57" s="59">
        <f>SUM(I54:I56)</f>
        <v>861124</v>
      </c>
      <c r="J57" s="79">
        <f>SUM(J54:J56)</f>
        <v>8856718.8599999994</v>
      </c>
    </row>
  </sheetData>
  <mergeCells count="5">
    <mergeCell ref="C5:D5"/>
    <mergeCell ref="F5:G5"/>
    <mergeCell ref="I5:J5"/>
    <mergeCell ref="B28:D28"/>
    <mergeCell ref="H28:J28"/>
  </mergeCells>
  <pageMargins left="0.7" right="0.7" top="0.75" bottom="0.75" header="0.3" footer="0.3"/>
  <pageSetup scale="5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79998168889431442"/>
    <pageSetUpPr fitToPage="1"/>
  </sheetPr>
  <dimension ref="A1:L57"/>
  <sheetViews>
    <sheetView showGridLines="0" topLeftCell="D1" zoomScale="85" zoomScaleNormal="85" workbookViewId="0">
      <selection activeCell="D2" sqref="D1:D2"/>
    </sheetView>
  </sheetViews>
  <sheetFormatPr defaultColWidth="22.33203125" defaultRowHeight="14.4"/>
  <cols>
    <col min="1" max="1" width="22.33203125" style="35"/>
    <col min="3" max="3" width="16.33203125" style="59" customWidth="1"/>
    <col min="4" max="4" width="19.5546875" style="60" customWidth="1"/>
    <col min="5" max="5" width="9.6640625" customWidth="1"/>
    <col min="6" max="6" width="18.5546875" customWidth="1"/>
    <col min="8" max="8" width="13.5546875" customWidth="1"/>
  </cols>
  <sheetData>
    <row r="1" spans="1:10">
      <c r="D1" s="156" t="s">
        <v>312</v>
      </c>
    </row>
    <row r="2" spans="1:10">
      <c r="D2" s="156" t="s">
        <v>301</v>
      </c>
    </row>
    <row r="4" spans="1:10">
      <c r="A4" s="58" t="s">
        <v>172</v>
      </c>
    </row>
    <row r="5" spans="1:10" ht="15" customHeight="1">
      <c r="A5"/>
      <c r="B5" s="61"/>
      <c r="C5" s="219" t="s">
        <v>118</v>
      </c>
      <c r="D5" s="219"/>
      <c r="F5" s="220" t="s">
        <v>119</v>
      </c>
      <c r="G5" s="220"/>
      <c r="I5" s="220" t="s">
        <v>147</v>
      </c>
      <c r="J5" s="220"/>
    </row>
    <row r="6" spans="1:10" ht="15" thickBot="1">
      <c r="A6"/>
      <c r="B6" s="62" t="s">
        <v>120</v>
      </c>
      <c r="C6" s="63" t="s">
        <v>15</v>
      </c>
      <c r="D6" s="64" t="s">
        <v>121</v>
      </c>
      <c r="F6" s="63" t="s">
        <v>15</v>
      </c>
      <c r="G6" s="64" t="s">
        <v>121</v>
      </c>
      <c r="I6" s="63" t="s">
        <v>15</v>
      </c>
      <c r="J6" s="64" t="s">
        <v>121</v>
      </c>
    </row>
    <row r="7" spans="1:10" ht="15" thickTop="1">
      <c r="A7"/>
      <c r="B7" s="65"/>
      <c r="C7" s="66"/>
      <c r="D7" s="67"/>
      <c r="F7" s="66"/>
      <c r="G7" s="67"/>
      <c r="I7" s="66"/>
      <c r="J7" s="67"/>
    </row>
    <row r="8" spans="1:10">
      <c r="A8"/>
      <c r="B8" s="65" t="s">
        <v>123</v>
      </c>
      <c r="C8" s="68">
        <v>768377</v>
      </c>
      <c r="D8" s="69">
        <v>3841885</v>
      </c>
      <c r="F8" s="68">
        <v>4289</v>
      </c>
      <c r="G8" s="69">
        <v>21445</v>
      </c>
      <c r="I8" s="68">
        <f t="shared" ref="I8:I19" si="0">MAX(0,C8-F8)</f>
        <v>764088</v>
      </c>
      <c r="J8" s="69">
        <f t="shared" ref="J8:J19" si="1">MAX(0,D8-G8)</f>
        <v>3820440</v>
      </c>
    </row>
    <row r="9" spans="1:10">
      <c r="A9"/>
      <c r="B9" s="65" t="s">
        <v>124</v>
      </c>
      <c r="C9" s="68">
        <v>24008</v>
      </c>
      <c r="D9" s="69">
        <v>130577.7</v>
      </c>
      <c r="F9" s="68">
        <v>95</v>
      </c>
      <c r="G9" s="69">
        <v>521.29999999999995</v>
      </c>
      <c r="I9" s="68">
        <f t="shared" si="0"/>
        <v>23913</v>
      </c>
      <c r="J9" s="69">
        <f t="shared" si="1"/>
        <v>130056.4</v>
      </c>
    </row>
    <row r="10" spans="1:10">
      <c r="A10"/>
      <c r="B10" s="65" t="s">
        <v>125</v>
      </c>
      <c r="C10" s="68">
        <v>189</v>
      </c>
      <c r="D10" s="69">
        <v>1134</v>
      </c>
      <c r="F10" s="68">
        <v>0</v>
      </c>
      <c r="G10" s="69">
        <v>0</v>
      </c>
      <c r="I10" s="68">
        <f t="shared" si="0"/>
        <v>189</v>
      </c>
      <c r="J10" s="69">
        <f t="shared" si="1"/>
        <v>1134</v>
      </c>
    </row>
    <row r="11" spans="1:10">
      <c r="A11"/>
      <c r="B11" s="65" t="s">
        <v>126</v>
      </c>
      <c r="C11" s="68">
        <v>11590</v>
      </c>
      <c r="D11" s="69">
        <v>74756.89</v>
      </c>
      <c r="F11" s="68">
        <v>64</v>
      </c>
      <c r="G11" s="69">
        <v>414.32</v>
      </c>
      <c r="I11" s="68">
        <f t="shared" si="0"/>
        <v>11526</v>
      </c>
      <c r="J11" s="69">
        <f t="shared" si="1"/>
        <v>74342.569999999992</v>
      </c>
    </row>
    <row r="12" spans="1:10">
      <c r="A12"/>
      <c r="B12" s="65" t="s">
        <v>127</v>
      </c>
      <c r="C12" s="68">
        <v>76</v>
      </c>
      <c r="D12" s="69">
        <v>532</v>
      </c>
      <c r="F12" s="68">
        <v>1</v>
      </c>
      <c r="G12" s="69">
        <v>7</v>
      </c>
      <c r="I12" s="68">
        <f t="shared" si="0"/>
        <v>75</v>
      </c>
      <c r="J12" s="69">
        <f t="shared" si="1"/>
        <v>525</v>
      </c>
    </row>
    <row r="13" spans="1:10">
      <c r="A13"/>
      <c r="B13" s="65" t="s">
        <v>128</v>
      </c>
      <c r="C13" s="68">
        <v>6357</v>
      </c>
      <c r="D13" s="69">
        <v>47402.91</v>
      </c>
      <c r="F13" s="68">
        <v>42</v>
      </c>
      <c r="G13" s="69">
        <v>313.64</v>
      </c>
      <c r="I13" s="68">
        <f t="shared" si="0"/>
        <v>6315</v>
      </c>
      <c r="J13" s="69">
        <f t="shared" si="1"/>
        <v>47089.270000000004</v>
      </c>
    </row>
    <row r="14" spans="1:10">
      <c r="A14"/>
      <c r="B14" s="65" t="s">
        <v>129</v>
      </c>
      <c r="C14" s="68">
        <v>46</v>
      </c>
      <c r="D14" s="69">
        <v>368</v>
      </c>
      <c r="F14" s="68">
        <v>0</v>
      </c>
      <c r="G14" s="69">
        <v>0</v>
      </c>
      <c r="I14" s="68">
        <f t="shared" si="0"/>
        <v>46</v>
      </c>
      <c r="J14" s="69">
        <f t="shared" si="1"/>
        <v>368</v>
      </c>
    </row>
    <row r="15" spans="1:10">
      <c r="A15"/>
      <c r="B15" s="65" t="s">
        <v>130</v>
      </c>
      <c r="C15" s="68">
        <v>4056</v>
      </c>
      <c r="D15" s="69">
        <v>34341.78</v>
      </c>
      <c r="F15" s="68">
        <v>40</v>
      </c>
      <c r="G15" s="69">
        <v>338.09</v>
      </c>
      <c r="I15" s="68">
        <f t="shared" si="0"/>
        <v>4016</v>
      </c>
      <c r="J15" s="69">
        <f t="shared" si="1"/>
        <v>34003.69</v>
      </c>
    </row>
    <row r="16" spans="1:10">
      <c r="A16"/>
      <c r="B16" s="65" t="s">
        <v>131</v>
      </c>
      <c r="C16" s="68">
        <v>42</v>
      </c>
      <c r="D16" s="69">
        <v>378</v>
      </c>
      <c r="F16" s="68">
        <v>0</v>
      </c>
      <c r="G16" s="69">
        <v>0</v>
      </c>
      <c r="I16" s="68">
        <f t="shared" si="0"/>
        <v>42</v>
      </c>
      <c r="J16" s="69">
        <f t="shared" si="1"/>
        <v>378</v>
      </c>
    </row>
    <row r="17" spans="1:12">
      <c r="A17"/>
      <c r="B17" s="65" t="s">
        <v>132</v>
      </c>
      <c r="C17" s="68">
        <v>2641</v>
      </c>
      <c r="D17" s="69">
        <v>24991.74</v>
      </c>
      <c r="F17" s="68">
        <v>32</v>
      </c>
      <c r="G17" s="69">
        <v>301.85000000000002</v>
      </c>
      <c r="I17" s="68">
        <f t="shared" si="0"/>
        <v>2609</v>
      </c>
      <c r="J17" s="69">
        <f t="shared" si="1"/>
        <v>24689.890000000003</v>
      </c>
    </row>
    <row r="18" spans="1:12">
      <c r="A18"/>
      <c r="B18" s="65" t="s">
        <v>133</v>
      </c>
      <c r="C18" s="68">
        <v>21</v>
      </c>
      <c r="D18" s="69">
        <v>210</v>
      </c>
      <c r="F18" s="68">
        <v>1</v>
      </c>
      <c r="G18" s="69">
        <v>10</v>
      </c>
      <c r="I18" s="68">
        <f t="shared" si="0"/>
        <v>20</v>
      </c>
      <c r="J18" s="69">
        <f t="shared" si="1"/>
        <v>200</v>
      </c>
    </row>
    <row r="19" spans="1:12" ht="15" thickBot="1">
      <c r="A19"/>
      <c r="B19" s="70" t="s">
        <v>134</v>
      </c>
      <c r="C19" s="71">
        <v>13897</v>
      </c>
      <c r="D19" s="72">
        <v>399402.66</v>
      </c>
      <c r="F19" s="71">
        <v>451</v>
      </c>
      <c r="G19" s="72">
        <v>21782.49</v>
      </c>
      <c r="I19" s="71">
        <f t="shared" si="0"/>
        <v>13446</v>
      </c>
      <c r="J19" s="72">
        <f t="shared" si="1"/>
        <v>377620.17</v>
      </c>
    </row>
    <row r="20" spans="1:12" ht="15" thickTop="1">
      <c r="A20"/>
      <c r="B20" s="65" t="s">
        <v>135</v>
      </c>
      <c r="C20" s="59">
        <f>SUM(C7:C19)</f>
        <v>831300</v>
      </c>
      <c r="D20" s="60">
        <f>SUM(D7:D19)</f>
        <v>4555980.6800000006</v>
      </c>
      <c r="F20" s="59">
        <f>SUM(F7:F19)</f>
        <v>5015</v>
      </c>
      <c r="G20" s="60">
        <f>SUM(G7:G19)</f>
        <v>45133.69</v>
      </c>
      <c r="I20" s="59">
        <f>SUM(I7:I19)</f>
        <v>826285</v>
      </c>
      <c r="J20" s="60">
        <f>SUM(J7:J19)</f>
        <v>4510846.99</v>
      </c>
      <c r="K20" s="73"/>
      <c r="L20" s="74"/>
    </row>
    <row r="21" spans="1:12">
      <c r="A21"/>
      <c r="B21" s="65" t="s">
        <v>153</v>
      </c>
      <c r="D21" s="60">
        <f>SUM(D11:D19)</f>
        <v>582383.98</v>
      </c>
      <c r="F21" s="59"/>
      <c r="G21" s="60"/>
      <c r="I21" s="59"/>
      <c r="J21" s="60"/>
      <c r="K21" s="73"/>
      <c r="L21" s="74"/>
    </row>
    <row r="22" spans="1:12">
      <c r="A22"/>
      <c r="B22" s="65" t="s">
        <v>149</v>
      </c>
      <c r="D22" s="60">
        <f>SUM(D13:D19)</f>
        <v>507095.08999999997</v>
      </c>
      <c r="F22" s="59"/>
      <c r="G22" s="60"/>
      <c r="I22" s="59"/>
      <c r="J22" s="60"/>
      <c r="K22" s="73"/>
      <c r="L22" s="74"/>
    </row>
    <row r="23" spans="1:12">
      <c r="A23"/>
      <c r="B23" s="65" t="s">
        <v>150</v>
      </c>
      <c r="D23" s="60">
        <f>SUM(D15:D19)</f>
        <v>459324.18</v>
      </c>
    </row>
    <row r="24" spans="1:12">
      <c r="A24"/>
      <c r="B24" s="65" t="s">
        <v>151</v>
      </c>
      <c r="D24" s="60">
        <f>SUM(D17:D19)</f>
        <v>424604.39999999997</v>
      </c>
    </row>
    <row r="25" spans="1:12">
      <c r="A25"/>
      <c r="B25" s="65" t="s">
        <v>152</v>
      </c>
      <c r="D25" s="60">
        <f>D19</f>
        <v>399402.66</v>
      </c>
    </row>
    <row r="26" spans="1:12">
      <c r="A26" s="58" t="s">
        <v>173</v>
      </c>
      <c r="G26" s="58" t="s">
        <v>173</v>
      </c>
    </row>
    <row r="27" spans="1:12">
      <c r="I27" s="59"/>
      <c r="J27" s="60"/>
    </row>
    <row r="28" spans="1:12">
      <c r="A28"/>
      <c r="B28" s="221" t="s">
        <v>136</v>
      </c>
      <c r="C28" s="221"/>
      <c r="D28" s="221"/>
      <c r="F28" s="75"/>
      <c r="H28" s="221" t="s">
        <v>137</v>
      </c>
      <c r="I28" s="221"/>
      <c r="J28" s="221"/>
    </row>
    <row r="29" spans="1:12">
      <c r="A29" s="76" t="s">
        <v>138</v>
      </c>
      <c r="B29" s="65"/>
      <c r="C29" s="77"/>
      <c r="F29" s="75"/>
      <c r="G29" s="76" t="s">
        <v>138</v>
      </c>
      <c r="H29" s="65" t="s">
        <v>139</v>
      </c>
      <c r="I29" s="77">
        <f>I7</f>
        <v>0</v>
      </c>
      <c r="J29" s="60">
        <f>J7</f>
        <v>0</v>
      </c>
    </row>
    <row r="30" spans="1:12">
      <c r="A30" s="78">
        <v>5</v>
      </c>
      <c r="B30" s="65">
        <v>5</v>
      </c>
      <c r="C30" s="77">
        <f>C8</f>
        <v>768377</v>
      </c>
      <c r="D30" s="77">
        <f>D8</f>
        <v>3841885</v>
      </c>
      <c r="E30" s="77"/>
      <c r="F30" s="75"/>
      <c r="G30" s="78">
        <v>5</v>
      </c>
      <c r="H30" s="65">
        <v>5</v>
      </c>
      <c r="I30" s="212">
        <f>I8</f>
        <v>764088</v>
      </c>
      <c r="J30" s="79">
        <f>J8</f>
        <v>3820440</v>
      </c>
    </row>
    <row r="31" spans="1:12" ht="15" thickBot="1">
      <c r="B31" s="70" t="s">
        <v>140</v>
      </c>
      <c r="C31" s="80">
        <f>SUM(C9:C$19)</f>
        <v>62923</v>
      </c>
      <c r="D31" s="80">
        <f>SUM(D9:D$19)</f>
        <v>714095.67999999993</v>
      </c>
      <c r="E31" s="77"/>
      <c r="F31" s="75"/>
      <c r="G31" s="35"/>
      <c r="H31" s="70" t="s">
        <v>140</v>
      </c>
      <c r="I31" s="80">
        <f>SUM(I9:I$19)</f>
        <v>62197</v>
      </c>
      <c r="J31" s="213">
        <f>SUM(J9:J$19)</f>
        <v>690406.99</v>
      </c>
    </row>
    <row r="32" spans="1:12" ht="15" thickTop="1">
      <c r="B32" s="82" t="s">
        <v>141</v>
      </c>
      <c r="C32" s="59">
        <f>SUM(C29:C31)</f>
        <v>831300</v>
      </c>
      <c r="D32" s="60">
        <f>SUM(D29:D31)</f>
        <v>4555980.68</v>
      </c>
      <c r="F32" s="75"/>
      <c r="G32" s="35"/>
      <c r="H32" s="82" t="s">
        <v>141</v>
      </c>
      <c r="I32" s="214">
        <f>SUM(I29:I31)</f>
        <v>826285</v>
      </c>
      <c r="J32" s="79">
        <f>SUM(J29:J31)</f>
        <v>4510846.99</v>
      </c>
    </row>
    <row r="33" spans="1:11">
      <c r="B33" s="83"/>
      <c r="C33" s="84" t="s">
        <v>31</v>
      </c>
      <c r="D33"/>
      <c r="F33" s="75"/>
      <c r="G33" s="35"/>
      <c r="H33" s="83"/>
      <c r="I33" s="84" t="s">
        <v>31</v>
      </c>
      <c r="J33" s="79"/>
    </row>
    <row r="34" spans="1:11">
      <c r="B34" s="65"/>
      <c r="C34" s="77"/>
      <c r="F34" s="75"/>
      <c r="G34" s="35"/>
      <c r="H34" s="65"/>
      <c r="I34" s="77"/>
      <c r="J34" s="79"/>
    </row>
    <row r="35" spans="1:11">
      <c r="A35" s="78">
        <v>6</v>
      </c>
      <c r="B35" s="65">
        <v>6</v>
      </c>
      <c r="C35" s="77">
        <f>SUM($C$8:C10)</f>
        <v>792574</v>
      </c>
      <c r="D35" s="60">
        <f>C35*A35</f>
        <v>4755444</v>
      </c>
      <c r="F35" s="75"/>
      <c r="G35" s="78">
        <v>6</v>
      </c>
      <c r="H35" s="65">
        <v>6</v>
      </c>
      <c r="I35" s="77">
        <f>SUM(I$8:I10)</f>
        <v>788190</v>
      </c>
      <c r="J35" s="79">
        <f>I35*G35</f>
        <v>4729140</v>
      </c>
      <c r="K35" s="77"/>
    </row>
    <row r="36" spans="1:11" ht="15" thickBot="1">
      <c r="B36" s="70" t="s">
        <v>142</v>
      </c>
      <c r="C36" s="80">
        <f>SUM(C11:C$19)</f>
        <v>38726</v>
      </c>
      <c r="D36" s="80">
        <f>SUM(D11:D$19)</f>
        <v>582383.98</v>
      </c>
      <c r="E36" s="77"/>
      <c r="F36" s="75"/>
      <c r="G36" s="35"/>
      <c r="H36" s="70" t="s">
        <v>142</v>
      </c>
      <c r="I36" s="80">
        <f>SUM(I11:I$19)</f>
        <v>38095</v>
      </c>
      <c r="J36" s="81">
        <f>SUM(J11:J$19)</f>
        <v>559216.59</v>
      </c>
    </row>
    <row r="37" spans="1:11" ht="15" thickTop="1">
      <c r="B37" s="82" t="s">
        <v>141</v>
      </c>
      <c r="C37" s="59">
        <f>SUM(C34:C36)</f>
        <v>831300</v>
      </c>
      <c r="D37" s="60">
        <f>SUM(D34:D36)</f>
        <v>5337827.9800000004</v>
      </c>
      <c r="F37" s="75"/>
      <c r="G37" s="35"/>
      <c r="H37" s="82" t="s">
        <v>141</v>
      </c>
      <c r="I37" s="59">
        <f>SUM(I34:I36)</f>
        <v>826285</v>
      </c>
      <c r="J37" s="79">
        <f>SUM(J34:J36)</f>
        <v>5288356.59</v>
      </c>
    </row>
    <row r="38" spans="1:11">
      <c r="B38" s="83"/>
      <c r="C38"/>
      <c r="D38"/>
      <c r="F38" s="75"/>
      <c r="G38" s="35"/>
      <c r="H38" s="83"/>
      <c r="J38" s="79"/>
    </row>
    <row r="39" spans="1:11">
      <c r="B39" s="65"/>
      <c r="C39" s="77"/>
      <c r="F39" s="75"/>
      <c r="G39" s="35"/>
      <c r="H39" s="65"/>
      <c r="I39" s="77"/>
      <c r="J39" s="79"/>
    </row>
    <row r="40" spans="1:11">
      <c r="A40" s="78">
        <f>A35+1</f>
        <v>7</v>
      </c>
      <c r="B40" s="65">
        <v>7</v>
      </c>
      <c r="C40" s="77">
        <f>SUM($C$8:C12)</f>
        <v>804240</v>
      </c>
      <c r="D40" s="60">
        <f>C40*A40</f>
        <v>5629680</v>
      </c>
      <c r="F40" s="75"/>
      <c r="G40" s="78">
        <f>G35+1</f>
        <v>7</v>
      </c>
      <c r="H40" s="65">
        <v>7</v>
      </c>
      <c r="I40" s="77">
        <f>SUM(I$8:I12)</f>
        <v>799791</v>
      </c>
      <c r="J40" s="79">
        <f>I40*G40</f>
        <v>5598537</v>
      </c>
      <c r="K40" s="77"/>
    </row>
    <row r="41" spans="1:11" ht="15" thickBot="1">
      <c r="B41" s="70" t="s">
        <v>143</v>
      </c>
      <c r="C41" s="80">
        <f>SUM(C13:C$19)</f>
        <v>27060</v>
      </c>
      <c r="D41" s="80">
        <f>SUM(D13:D$19)</f>
        <v>507095.08999999997</v>
      </c>
      <c r="E41" s="77"/>
      <c r="F41" s="75"/>
      <c r="G41" s="35"/>
      <c r="H41" s="70" t="s">
        <v>143</v>
      </c>
      <c r="I41" s="80">
        <f>SUM(I13:I$19)</f>
        <v>26494</v>
      </c>
      <c r="J41" s="81">
        <f>SUM(J13:J$19)</f>
        <v>484349.02</v>
      </c>
    </row>
    <row r="42" spans="1:11" ht="15" thickTop="1">
      <c r="B42" s="82" t="s">
        <v>141</v>
      </c>
      <c r="C42" s="59">
        <f>SUM(C39:C41)</f>
        <v>831300</v>
      </c>
      <c r="D42" s="60">
        <f>SUM(D39:D41)</f>
        <v>6136775.0899999999</v>
      </c>
      <c r="F42" s="75"/>
      <c r="G42" s="35"/>
      <c r="H42" s="82" t="s">
        <v>141</v>
      </c>
      <c r="I42" s="59">
        <f>SUM(I39:I41)</f>
        <v>826285</v>
      </c>
      <c r="J42" s="79">
        <f>SUM(J39:J41)</f>
        <v>6082886.0199999996</v>
      </c>
    </row>
    <row r="43" spans="1:11">
      <c r="B43" s="83"/>
      <c r="F43" s="75"/>
      <c r="G43" s="35"/>
      <c r="H43" s="83"/>
      <c r="I43" s="59"/>
      <c r="J43" s="79"/>
    </row>
    <row r="44" spans="1:11">
      <c r="B44" s="65"/>
      <c r="C44" s="77"/>
      <c r="F44" s="75"/>
      <c r="G44" s="35"/>
      <c r="H44" s="65"/>
      <c r="I44" s="77"/>
      <c r="J44" s="79"/>
    </row>
    <row r="45" spans="1:11">
      <c r="A45" s="78">
        <f>A40+1</f>
        <v>8</v>
      </c>
      <c r="B45" s="65">
        <v>8</v>
      </c>
      <c r="C45" s="77">
        <f>SUM($C$8:C14)</f>
        <v>810643</v>
      </c>
      <c r="D45" s="60">
        <f>C45*A45</f>
        <v>6485144</v>
      </c>
      <c r="F45" s="75"/>
      <c r="G45" s="78">
        <f>G40+1</f>
        <v>8</v>
      </c>
      <c r="H45" s="65">
        <v>8</v>
      </c>
      <c r="I45" s="77">
        <f>SUM(I$8:I14)</f>
        <v>806152</v>
      </c>
      <c r="J45" s="79">
        <f>I45*G45</f>
        <v>6449216</v>
      </c>
      <c r="K45" s="77"/>
    </row>
    <row r="46" spans="1:11" ht="15" thickBot="1">
      <c r="B46" s="70" t="s">
        <v>144</v>
      </c>
      <c r="C46" s="80">
        <f>SUM(C15:C$19)</f>
        <v>20657</v>
      </c>
      <c r="D46" s="80">
        <f>SUM(D15:D$19)</f>
        <v>459324.18</v>
      </c>
      <c r="E46" s="77"/>
      <c r="F46" s="75"/>
      <c r="G46" s="35"/>
      <c r="H46" s="70" t="s">
        <v>144</v>
      </c>
      <c r="I46" s="80">
        <f>SUM(I15:I$19)</f>
        <v>20133</v>
      </c>
      <c r="J46" s="81">
        <f>SUM(J15:J$19)</f>
        <v>436891.75</v>
      </c>
    </row>
    <row r="47" spans="1:11" ht="15" thickTop="1">
      <c r="B47" s="82" t="s">
        <v>141</v>
      </c>
      <c r="C47" s="59">
        <f>SUM(C44:C46)</f>
        <v>831300</v>
      </c>
      <c r="D47" s="60">
        <f>SUM(D44:D46)</f>
        <v>6944468.1799999997</v>
      </c>
      <c r="F47" s="75"/>
      <c r="G47" s="35"/>
      <c r="H47" s="82" t="s">
        <v>141</v>
      </c>
      <c r="I47" s="59">
        <f>SUM(I44:I46)</f>
        <v>826285</v>
      </c>
      <c r="J47" s="79">
        <f>SUM(J44:J46)</f>
        <v>6886107.75</v>
      </c>
    </row>
    <row r="48" spans="1:11">
      <c r="B48" s="83"/>
      <c r="G48" s="35"/>
      <c r="H48" s="83"/>
      <c r="I48" s="59"/>
      <c r="J48" s="79"/>
    </row>
    <row r="49" spans="1:11">
      <c r="B49" s="65"/>
      <c r="C49" s="77"/>
      <c r="G49" s="35"/>
      <c r="H49" s="65"/>
      <c r="I49" s="77"/>
      <c r="J49" s="79"/>
    </row>
    <row r="50" spans="1:11">
      <c r="A50" s="78">
        <f>A45+1</f>
        <v>9</v>
      </c>
      <c r="B50" s="65">
        <v>9</v>
      </c>
      <c r="C50" s="77">
        <f>SUM($C$8:C16)</f>
        <v>814741</v>
      </c>
      <c r="D50" s="60">
        <f>C50*A50</f>
        <v>7332669</v>
      </c>
      <c r="G50" s="78">
        <f>G45+1</f>
        <v>9</v>
      </c>
      <c r="H50" s="65">
        <v>9</v>
      </c>
      <c r="I50" s="77">
        <f>SUM(I$8:I16)</f>
        <v>810210</v>
      </c>
      <c r="J50" s="79">
        <f>I50*G50</f>
        <v>7291890</v>
      </c>
      <c r="K50" s="77"/>
    </row>
    <row r="51" spans="1:11" ht="15" thickBot="1">
      <c r="B51" s="70" t="s">
        <v>145</v>
      </c>
      <c r="C51" s="80">
        <f>SUM(C17:C$19)</f>
        <v>16559</v>
      </c>
      <c r="D51" s="80">
        <f>SUM(D17:D$19)</f>
        <v>424604.39999999997</v>
      </c>
      <c r="E51" s="77"/>
      <c r="G51" s="35"/>
      <c r="H51" s="70" t="s">
        <v>145</v>
      </c>
      <c r="I51" s="80">
        <f>SUM(I17:I$19)</f>
        <v>16075</v>
      </c>
      <c r="J51" s="81">
        <f>SUM(J17:J$19)</f>
        <v>402510.06</v>
      </c>
    </row>
    <row r="52" spans="1:11" ht="15" thickTop="1">
      <c r="B52" s="82" t="s">
        <v>141</v>
      </c>
      <c r="C52" s="59">
        <f>SUM(C49:C51)</f>
        <v>831300</v>
      </c>
      <c r="D52" s="60">
        <f>SUM(D49:D51)</f>
        <v>7757273.4000000004</v>
      </c>
      <c r="G52" s="35"/>
      <c r="H52" s="82" t="s">
        <v>141</v>
      </c>
      <c r="I52" s="59">
        <f>SUM(I49:I51)</f>
        <v>826285</v>
      </c>
      <c r="J52" s="79">
        <f>SUM(J49:J51)</f>
        <v>7694400.0599999996</v>
      </c>
    </row>
    <row r="53" spans="1:11">
      <c r="B53" s="83"/>
      <c r="G53" s="35"/>
      <c r="H53" s="83"/>
      <c r="I53" s="59"/>
      <c r="J53" s="79"/>
    </row>
    <row r="54" spans="1:11">
      <c r="B54" s="65"/>
      <c r="C54" s="77"/>
      <c r="G54" s="35"/>
      <c r="H54" s="65"/>
      <c r="I54" s="77"/>
      <c r="J54" s="79"/>
    </row>
    <row r="55" spans="1:11" ht="409.6">
      <c r="A55" s="78">
        <f>A50+1</f>
        <v>10</v>
      </c>
      <c r="B55" s="65">
        <v>10</v>
      </c>
      <c r="C55" s="77">
        <f>SUM($C$8:C18)</f>
        <v>817403</v>
      </c>
      <c r="D55" s="60">
        <f>C55*A55</f>
        <v>8174030</v>
      </c>
      <c r="G55" s="78">
        <f>G50+1</f>
        <v>10</v>
      </c>
      <c r="H55" s="65">
        <v>10</v>
      </c>
      <c r="I55" s="77">
        <f>SUM(I$8:I18)</f>
        <v>812839</v>
      </c>
      <c r="J55" s="79">
        <f>I55*G55</f>
        <v>8128390</v>
      </c>
      <c r="K55" s="77"/>
    </row>
    <row r="56" spans="1:11" ht="15" thickBot="1">
      <c r="B56" s="70" t="s">
        <v>146</v>
      </c>
      <c r="C56" s="80">
        <f>SUM(C19:C$19)</f>
        <v>13897</v>
      </c>
      <c r="D56" s="80">
        <f>SUM(D19:D$19)</f>
        <v>399402.66</v>
      </c>
      <c r="E56" s="77"/>
      <c r="G56" s="35"/>
      <c r="H56" s="70" t="s">
        <v>146</v>
      </c>
      <c r="I56" s="80">
        <f>SUM(I19:I$19)</f>
        <v>13446</v>
      </c>
      <c r="J56" s="81">
        <f>SUM(J19:J$19)</f>
        <v>377620.17</v>
      </c>
      <c r="K56" s="85"/>
    </row>
    <row r="57" spans="1:11" ht="15" thickTop="1">
      <c r="B57" s="82" t="s">
        <v>141</v>
      </c>
      <c r="C57" s="59">
        <f>SUM(C54:C56)</f>
        <v>831300</v>
      </c>
      <c r="D57" s="60">
        <f>SUM(D54:D56)</f>
        <v>8573432.6600000001</v>
      </c>
      <c r="G57" s="35"/>
      <c r="H57" s="82" t="s">
        <v>141</v>
      </c>
      <c r="I57" s="59">
        <f>SUM(I54:I56)</f>
        <v>826285</v>
      </c>
      <c r="J57" s="79">
        <f>SUM(J54:J56)</f>
        <v>8506010.1699999999</v>
      </c>
    </row>
  </sheetData>
  <mergeCells count="5">
    <mergeCell ref="C5:D5"/>
    <mergeCell ref="F5:G5"/>
    <mergeCell ref="I5:J5"/>
    <mergeCell ref="B28:D28"/>
    <mergeCell ref="H28:J28"/>
  </mergeCells>
  <pageMargins left="0.7" right="0.7" top="0.75" bottom="0.75" header="0.3" footer="0.3"/>
  <pageSetup scale="5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79998168889431442"/>
    <pageSetUpPr fitToPage="1"/>
  </sheetPr>
  <dimension ref="A1:L57"/>
  <sheetViews>
    <sheetView showGridLines="0" zoomScale="64" zoomScaleNormal="64" workbookViewId="0">
      <selection activeCell="A2" sqref="A1:A2"/>
    </sheetView>
  </sheetViews>
  <sheetFormatPr defaultColWidth="22.33203125" defaultRowHeight="14.4"/>
  <cols>
    <col min="1" max="1" width="22.33203125" style="35"/>
    <col min="3" max="3" width="16.33203125" style="59" customWidth="1"/>
    <col min="4" max="4" width="19.5546875" style="60" customWidth="1"/>
    <col min="5" max="5" width="9.6640625" customWidth="1"/>
    <col min="6" max="6" width="18.5546875" customWidth="1"/>
    <col min="8" max="8" width="13.5546875" customWidth="1"/>
  </cols>
  <sheetData>
    <row r="1" spans="1:10">
      <c r="A1" s="156" t="s">
        <v>313</v>
      </c>
    </row>
    <row r="2" spans="1:10">
      <c r="A2" s="156" t="s">
        <v>301</v>
      </c>
    </row>
    <row r="4" spans="1:10">
      <c r="A4" s="58" t="s">
        <v>174</v>
      </c>
    </row>
    <row r="5" spans="1:10" ht="15" customHeight="1">
      <c r="A5"/>
      <c r="B5" s="61"/>
      <c r="C5" s="219" t="s">
        <v>118</v>
      </c>
      <c r="D5" s="219"/>
      <c r="F5" s="220" t="s">
        <v>119</v>
      </c>
      <c r="G5" s="220"/>
      <c r="I5" s="220" t="s">
        <v>147</v>
      </c>
      <c r="J5" s="220"/>
    </row>
    <row r="6" spans="1:10" ht="15" thickBot="1">
      <c r="A6"/>
      <c r="B6" s="62" t="s">
        <v>120</v>
      </c>
      <c r="C6" s="63" t="s">
        <v>15</v>
      </c>
      <c r="D6" s="64" t="s">
        <v>121</v>
      </c>
      <c r="F6" s="63" t="s">
        <v>15</v>
      </c>
      <c r="G6" s="64" t="s">
        <v>121</v>
      </c>
      <c r="I6" s="63" t="s">
        <v>15</v>
      </c>
      <c r="J6" s="64" t="s">
        <v>121</v>
      </c>
    </row>
    <row r="7" spans="1:10" ht="15" thickTop="1">
      <c r="A7"/>
      <c r="B7" s="65"/>
      <c r="C7" s="66"/>
      <c r="D7" s="67"/>
      <c r="F7" s="66"/>
      <c r="G7" s="67"/>
      <c r="I7" s="66"/>
      <c r="J7" s="67"/>
    </row>
    <row r="8" spans="1:10">
      <c r="A8"/>
      <c r="B8" s="65" t="s">
        <v>123</v>
      </c>
      <c r="C8" s="68">
        <v>791438</v>
      </c>
      <c r="D8" s="69">
        <v>3957190</v>
      </c>
      <c r="F8" s="68">
        <v>4215</v>
      </c>
      <c r="G8" s="69">
        <v>21075</v>
      </c>
      <c r="I8" s="68">
        <f t="shared" ref="I8:I19" si="0">MAX(0,C8-F8)</f>
        <v>787223</v>
      </c>
      <c r="J8" s="69">
        <f t="shared" ref="J8:J19" si="1">MAX(0,D8-G8)</f>
        <v>3936115</v>
      </c>
    </row>
    <row r="9" spans="1:10">
      <c r="A9"/>
      <c r="B9" s="65" t="s">
        <v>124</v>
      </c>
      <c r="C9" s="68">
        <v>35409</v>
      </c>
      <c r="D9" s="69">
        <v>192639.59</v>
      </c>
      <c r="F9" s="68">
        <v>135</v>
      </c>
      <c r="G9" s="69">
        <v>736.13</v>
      </c>
      <c r="I9" s="68">
        <f t="shared" si="0"/>
        <v>35274</v>
      </c>
      <c r="J9" s="69">
        <f t="shared" si="1"/>
        <v>191903.46</v>
      </c>
    </row>
    <row r="10" spans="1:10">
      <c r="A10"/>
      <c r="B10" s="65" t="s">
        <v>125</v>
      </c>
      <c r="C10" s="68">
        <v>277</v>
      </c>
      <c r="D10" s="69">
        <v>1662</v>
      </c>
      <c r="F10" s="68">
        <v>2</v>
      </c>
      <c r="G10" s="69">
        <v>12</v>
      </c>
      <c r="I10" s="68">
        <f t="shared" si="0"/>
        <v>275</v>
      </c>
      <c r="J10" s="69">
        <f t="shared" si="1"/>
        <v>1650</v>
      </c>
    </row>
    <row r="11" spans="1:10">
      <c r="A11"/>
      <c r="B11" s="65" t="s">
        <v>126</v>
      </c>
      <c r="C11" s="68">
        <v>17234</v>
      </c>
      <c r="D11" s="69">
        <v>111092.52</v>
      </c>
      <c r="F11" s="68">
        <v>76</v>
      </c>
      <c r="G11" s="69">
        <v>492.86</v>
      </c>
      <c r="I11" s="68">
        <f t="shared" si="0"/>
        <v>17158</v>
      </c>
      <c r="J11" s="69">
        <f t="shared" si="1"/>
        <v>110599.66</v>
      </c>
    </row>
    <row r="12" spans="1:10">
      <c r="A12"/>
      <c r="B12" s="65" t="s">
        <v>127</v>
      </c>
      <c r="C12" s="68">
        <v>125</v>
      </c>
      <c r="D12" s="69">
        <v>875</v>
      </c>
      <c r="F12" s="68">
        <v>0</v>
      </c>
      <c r="G12" s="69">
        <v>0</v>
      </c>
      <c r="I12" s="68">
        <f t="shared" si="0"/>
        <v>125</v>
      </c>
      <c r="J12" s="69">
        <f t="shared" si="1"/>
        <v>875</v>
      </c>
    </row>
    <row r="13" spans="1:10">
      <c r="A13"/>
      <c r="B13" s="65" t="s">
        <v>128</v>
      </c>
      <c r="C13" s="68">
        <v>9529</v>
      </c>
      <c r="D13" s="69">
        <v>71048.160000000003</v>
      </c>
      <c r="F13" s="68">
        <v>49</v>
      </c>
      <c r="G13" s="69">
        <v>367.62</v>
      </c>
      <c r="I13" s="68">
        <f t="shared" si="0"/>
        <v>9480</v>
      </c>
      <c r="J13" s="69">
        <f t="shared" si="1"/>
        <v>70680.540000000008</v>
      </c>
    </row>
    <row r="14" spans="1:10">
      <c r="A14"/>
      <c r="B14" s="65" t="s">
        <v>129</v>
      </c>
      <c r="C14" s="68">
        <v>83</v>
      </c>
      <c r="D14" s="69">
        <v>664</v>
      </c>
      <c r="F14" s="68">
        <v>0</v>
      </c>
      <c r="G14" s="69">
        <v>0</v>
      </c>
      <c r="I14" s="68">
        <f t="shared" si="0"/>
        <v>83</v>
      </c>
      <c r="J14" s="69">
        <f t="shared" si="1"/>
        <v>664</v>
      </c>
    </row>
    <row r="15" spans="1:10">
      <c r="A15"/>
      <c r="B15" s="65" t="s">
        <v>130</v>
      </c>
      <c r="C15" s="68">
        <v>5859</v>
      </c>
      <c r="D15" s="69">
        <v>49588.36</v>
      </c>
      <c r="F15" s="68">
        <v>43</v>
      </c>
      <c r="G15" s="69">
        <v>364.11</v>
      </c>
      <c r="I15" s="68">
        <f t="shared" si="0"/>
        <v>5816</v>
      </c>
      <c r="J15" s="69">
        <f t="shared" si="1"/>
        <v>49224.25</v>
      </c>
    </row>
    <row r="16" spans="1:10">
      <c r="A16"/>
      <c r="B16" s="65" t="s">
        <v>131</v>
      </c>
      <c r="C16" s="68">
        <v>61</v>
      </c>
      <c r="D16" s="69">
        <v>549</v>
      </c>
      <c r="F16" s="68">
        <v>1</v>
      </c>
      <c r="G16" s="69">
        <v>9</v>
      </c>
      <c r="I16" s="68">
        <f t="shared" si="0"/>
        <v>60</v>
      </c>
      <c r="J16" s="69">
        <f t="shared" si="1"/>
        <v>540</v>
      </c>
    </row>
    <row r="17" spans="1:12">
      <c r="A17"/>
      <c r="B17" s="65" t="s">
        <v>132</v>
      </c>
      <c r="C17" s="68">
        <v>3807</v>
      </c>
      <c r="D17" s="69">
        <v>36011.85</v>
      </c>
      <c r="F17" s="68">
        <v>25</v>
      </c>
      <c r="G17" s="69">
        <v>235.75</v>
      </c>
      <c r="I17" s="68">
        <f t="shared" si="0"/>
        <v>3782</v>
      </c>
      <c r="J17" s="69">
        <f t="shared" si="1"/>
        <v>35776.1</v>
      </c>
    </row>
    <row r="18" spans="1:12">
      <c r="A18"/>
      <c r="B18" s="65" t="s">
        <v>133</v>
      </c>
      <c r="C18" s="68">
        <v>36</v>
      </c>
      <c r="D18" s="69">
        <v>360</v>
      </c>
      <c r="F18" s="68">
        <v>0</v>
      </c>
      <c r="G18" s="69">
        <v>0</v>
      </c>
      <c r="I18" s="68">
        <f t="shared" si="0"/>
        <v>36</v>
      </c>
      <c r="J18" s="69">
        <f t="shared" si="1"/>
        <v>360</v>
      </c>
    </row>
    <row r="19" spans="1:12" ht="15" thickBot="1">
      <c r="A19"/>
      <c r="B19" s="70" t="s">
        <v>134</v>
      </c>
      <c r="C19" s="71">
        <v>16915</v>
      </c>
      <c r="D19" s="72">
        <v>473688.34</v>
      </c>
      <c r="F19" s="71">
        <v>402</v>
      </c>
      <c r="G19" s="72">
        <v>27662.87</v>
      </c>
      <c r="I19" s="71">
        <f t="shared" si="0"/>
        <v>16513</v>
      </c>
      <c r="J19" s="72">
        <f t="shared" si="1"/>
        <v>446025.47000000003</v>
      </c>
    </row>
    <row r="20" spans="1:12" ht="15" thickTop="1">
      <c r="A20"/>
      <c r="B20" s="65" t="s">
        <v>135</v>
      </c>
      <c r="C20" s="59">
        <f>SUM(C7:C19)</f>
        <v>880773</v>
      </c>
      <c r="D20" s="60">
        <f>SUM(D7:D19)</f>
        <v>4895368.8199999994</v>
      </c>
      <c r="F20" s="59">
        <f>SUM(F7:F19)</f>
        <v>4948</v>
      </c>
      <c r="G20" s="60">
        <f>SUM(G7:G19)</f>
        <v>50955.34</v>
      </c>
      <c r="I20" s="59">
        <f>SUM(I7:I19)</f>
        <v>875825</v>
      </c>
      <c r="J20" s="60">
        <f>SUM(J7:J19)</f>
        <v>4844413.4799999995</v>
      </c>
      <c r="K20" s="73"/>
      <c r="L20" s="74"/>
    </row>
    <row r="21" spans="1:12">
      <c r="A21"/>
      <c r="B21" s="65" t="s">
        <v>153</v>
      </c>
      <c r="D21" s="60">
        <f>SUM(D11:D19)</f>
        <v>743877.23</v>
      </c>
      <c r="F21" s="59"/>
      <c r="G21" s="60"/>
      <c r="I21" s="59"/>
      <c r="J21" s="60"/>
      <c r="K21" s="73"/>
      <c r="L21" s="74"/>
    </row>
    <row r="22" spans="1:12">
      <c r="A22"/>
      <c r="B22" s="65" t="s">
        <v>149</v>
      </c>
      <c r="D22" s="60">
        <f>SUM(D13:D19)</f>
        <v>631909.71</v>
      </c>
      <c r="F22" s="59"/>
      <c r="G22" s="60"/>
      <c r="I22" s="59"/>
      <c r="J22" s="60"/>
      <c r="K22" s="73"/>
      <c r="L22" s="74"/>
    </row>
    <row r="23" spans="1:12">
      <c r="A23"/>
      <c r="B23" s="65" t="s">
        <v>150</v>
      </c>
      <c r="D23" s="60">
        <f>SUM(D15:D19)</f>
        <v>560197.55000000005</v>
      </c>
    </row>
    <row r="24" spans="1:12">
      <c r="A24"/>
      <c r="B24" s="65" t="s">
        <v>151</v>
      </c>
      <c r="D24" s="60">
        <f>SUM(D17:D19)</f>
        <v>510060.19</v>
      </c>
    </row>
    <row r="25" spans="1:12">
      <c r="A25"/>
      <c r="B25" s="65" t="s">
        <v>152</v>
      </c>
      <c r="D25" s="60">
        <f>D19</f>
        <v>473688.34</v>
      </c>
    </row>
    <row r="26" spans="1:12">
      <c r="A26" s="58" t="s">
        <v>175</v>
      </c>
      <c r="G26" s="58" t="s">
        <v>175</v>
      </c>
    </row>
    <row r="27" spans="1:12">
      <c r="I27" s="59"/>
      <c r="J27" s="60"/>
    </row>
    <row r="28" spans="1:12">
      <c r="A28"/>
      <c r="B28" s="221" t="s">
        <v>136</v>
      </c>
      <c r="C28" s="221"/>
      <c r="D28" s="221"/>
      <c r="F28" s="75"/>
      <c r="H28" s="221" t="s">
        <v>137</v>
      </c>
      <c r="I28" s="221"/>
      <c r="J28" s="221"/>
    </row>
    <row r="29" spans="1:12">
      <c r="A29" s="76" t="s">
        <v>138</v>
      </c>
      <c r="B29" s="65"/>
      <c r="C29" s="77"/>
      <c r="F29" s="75"/>
      <c r="G29" s="76" t="s">
        <v>138</v>
      </c>
      <c r="H29" s="65" t="s">
        <v>139</v>
      </c>
      <c r="I29" s="77">
        <f>I7</f>
        <v>0</v>
      </c>
      <c r="J29" s="60">
        <f>J7</f>
        <v>0</v>
      </c>
    </row>
    <row r="30" spans="1:12">
      <c r="A30" s="78">
        <v>5</v>
      </c>
      <c r="B30" s="65">
        <v>5</v>
      </c>
      <c r="C30" s="77">
        <f>C8</f>
        <v>791438</v>
      </c>
      <c r="D30" s="77">
        <f>D8</f>
        <v>3957190</v>
      </c>
      <c r="E30" s="77"/>
      <c r="F30" s="75"/>
      <c r="G30" s="78">
        <v>5</v>
      </c>
      <c r="H30" s="65">
        <v>5</v>
      </c>
      <c r="I30" s="212">
        <f>I8</f>
        <v>787223</v>
      </c>
      <c r="J30" s="79">
        <f>J8</f>
        <v>3936115</v>
      </c>
    </row>
    <row r="31" spans="1:12" ht="15" thickBot="1">
      <c r="B31" s="70" t="s">
        <v>140</v>
      </c>
      <c r="C31" s="80">
        <f>SUM(C9:C$19)</f>
        <v>89335</v>
      </c>
      <c r="D31" s="80">
        <f>SUM(D9:D$19)</f>
        <v>938178.82000000007</v>
      </c>
      <c r="E31" s="77"/>
      <c r="F31" s="75"/>
      <c r="G31" s="35"/>
      <c r="H31" s="70" t="s">
        <v>140</v>
      </c>
      <c r="I31" s="80">
        <f>SUM(I9:I$19)</f>
        <v>88602</v>
      </c>
      <c r="J31" s="213">
        <f>SUM(J9:J$19)</f>
        <v>908298.48</v>
      </c>
    </row>
    <row r="32" spans="1:12" ht="15" thickTop="1">
      <c r="B32" s="82" t="s">
        <v>141</v>
      </c>
      <c r="C32" s="59">
        <f>SUM(C29:C31)</f>
        <v>880773</v>
      </c>
      <c r="D32" s="60">
        <f>SUM(D29:D31)</f>
        <v>4895368.82</v>
      </c>
      <c r="F32" s="75"/>
      <c r="G32" s="35"/>
      <c r="H32" s="82" t="s">
        <v>141</v>
      </c>
      <c r="I32" s="214">
        <f>SUM(I29:I31)</f>
        <v>875825</v>
      </c>
      <c r="J32" s="79">
        <f>SUM(J29:J31)</f>
        <v>4844413.4800000004</v>
      </c>
    </row>
    <row r="33" spans="1:11">
      <c r="B33" s="83"/>
      <c r="C33" s="84" t="s">
        <v>31</v>
      </c>
      <c r="D33"/>
      <c r="F33" s="75"/>
      <c r="G33" s="35"/>
      <c r="H33" s="83"/>
      <c r="I33" s="84" t="s">
        <v>31</v>
      </c>
      <c r="J33" s="79"/>
    </row>
    <row r="34" spans="1:11">
      <c r="B34" s="65"/>
      <c r="C34" s="77"/>
      <c r="F34" s="75"/>
      <c r="G34" s="35"/>
      <c r="H34" s="65"/>
      <c r="I34" s="77"/>
      <c r="J34" s="79"/>
    </row>
    <row r="35" spans="1:11">
      <c r="A35" s="78">
        <v>6</v>
      </c>
      <c r="B35" s="65">
        <v>6</v>
      </c>
      <c r="C35" s="77">
        <f>SUM($C$8:C10)</f>
        <v>827124</v>
      </c>
      <c r="D35" s="60">
        <f>C35*A35</f>
        <v>4962744</v>
      </c>
      <c r="F35" s="75"/>
      <c r="G35" s="78">
        <v>6</v>
      </c>
      <c r="H35" s="65">
        <v>6</v>
      </c>
      <c r="I35" s="77">
        <f>SUM(I$8:I10)</f>
        <v>822772</v>
      </c>
      <c r="J35" s="79">
        <f>I35*G35</f>
        <v>4936632</v>
      </c>
      <c r="K35" s="77"/>
    </row>
    <row r="36" spans="1:11" ht="15" thickBot="1">
      <c r="B36" s="70" t="s">
        <v>142</v>
      </c>
      <c r="C36" s="80">
        <f>SUM(C11:C$19)</f>
        <v>53649</v>
      </c>
      <c r="D36" s="80">
        <f>SUM(D11:D$19)</f>
        <v>743877.23</v>
      </c>
      <c r="E36" s="77"/>
      <c r="F36" s="75"/>
      <c r="G36" s="35"/>
      <c r="H36" s="70" t="s">
        <v>142</v>
      </c>
      <c r="I36" s="80">
        <f>SUM(I11:I$19)</f>
        <v>53053</v>
      </c>
      <c r="J36" s="81">
        <f>SUM(J11:J$19)</f>
        <v>714745.02</v>
      </c>
    </row>
    <row r="37" spans="1:11" ht="15" thickTop="1">
      <c r="B37" s="82" t="s">
        <v>141</v>
      </c>
      <c r="C37" s="59">
        <f>SUM(C34:C36)</f>
        <v>880773</v>
      </c>
      <c r="D37" s="60">
        <f>SUM(D34:D36)</f>
        <v>5706621.2300000004</v>
      </c>
      <c r="F37" s="75"/>
      <c r="G37" s="35"/>
      <c r="H37" s="82" t="s">
        <v>141</v>
      </c>
      <c r="I37" s="59">
        <f>SUM(I34:I36)</f>
        <v>875825</v>
      </c>
      <c r="J37" s="79">
        <f>SUM(J34:J36)</f>
        <v>5651377.0199999996</v>
      </c>
    </row>
    <row r="38" spans="1:11">
      <c r="B38" s="83"/>
      <c r="C38"/>
      <c r="D38"/>
      <c r="F38" s="75"/>
      <c r="G38" s="35"/>
      <c r="H38" s="83"/>
      <c r="J38" s="79"/>
    </row>
    <row r="39" spans="1:11">
      <c r="B39" s="65"/>
      <c r="C39" s="77"/>
      <c r="F39" s="75"/>
      <c r="G39" s="35"/>
      <c r="H39" s="65"/>
      <c r="I39" s="77"/>
      <c r="J39" s="79"/>
    </row>
    <row r="40" spans="1:11">
      <c r="A40" s="78">
        <f>A35+1</f>
        <v>7</v>
      </c>
      <c r="B40" s="65">
        <v>7</v>
      </c>
      <c r="C40" s="77">
        <f>SUM($C$8:C12)</f>
        <v>844483</v>
      </c>
      <c r="D40" s="60">
        <f>C40*A40</f>
        <v>5911381</v>
      </c>
      <c r="F40" s="75"/>
      <c r="G40" s="78">
        <f>G35+1</f>
        <v>7</v>
      </c>
      <c r="H40" s="65">
        <v>7</v>
      </c>
      <c r="I40" s="77">
        <f>SUM(I$8:I12)</f>
        <v>840055</v>
      </c>
      <c r="J40" s="79">
        <f>I40*G40</f>
        <v>5880385</v>
      </c>
      <c r="K40" s="77"/>
    </row>
    <row r="41" spans="1:11" ht="15" thickBot="1">
      <c r="B41" s="70" t="s">
        <v>143</v>
      </c>
      <c r="C41" s="80">
        <f>SUM(C13:C$19)</f>
        <v>36290</v>
      </c>
      <c r="D41" s="80">
        <f>SUM(D13:D$19)</f>
        <v>631909.71</v>
      </c>
      <c r="E41" s="77"/>
      <c r="F41" s="75"/>
      <c r="G41" s="35"/>
      <c r="H41" s="70" t="s">
        <v>143</v>
      </c>
      <c r="I41" s="80">
        <f>SUM(I13:I$19)</f>
        <v>35770</v>
      </c>
      <c r="J41" s="81">
        <f>SUM(J13:J$19)</f>
        <v>603270.3600000001</v>
      </c>
    </row>
    <row r="42" spans="1:11" ht="15" thickTop="1">
      <c r="B42" s="82" t="s">
        <v>141</v>
      </c>
      <c r="C42" s="59">
        <f>SUM(C39:C41)</f>
        <v>880773</v>
      </c>
      <c r="D42" s="60">
        <f>SUM(D39:D41)</f>
        <v>6543290.71</v>
      </c>
      <c r="F42" s="75"/>
      <c r="G42" s="35"/>
      <c r="H42" s="82" t="s">
        <v>141</v>
      </c>
      <c r="I42" s="59">
        <f>SUM(I39:I41)</f>
        <v>875825</v>
      </c>
      <c r="J42" s="79">
        <f>SUM(J39:J41)</f>
        <v>6483655.3600000003</v>
      </c>
    </row>
    <row r="43" spans="1:11">
      <c r="B43" s="83"/>
      <c r="F43" s="75"/>
      <c r="G43" s="35"/>
      <c r="H43" s="83"/>
      <c r="I43" s="59"/>
      <c r="J43" s="79"/>
    </row>
    <row r="44" spans="1:11">
      <c r="B44" s="65"/>
      <c r="C44" s="77"/>
      <c r="F44" s="75"/>
      <c r="G44" s="35"/>
      <c r="H44" s="65"/>
      <c r="I44" s="77"/>
      <c r="J44" s="79"/>
    </row>
    <row r="45" spans="1:11">
      <c r="A45" s="78">
        <f>A40+1</f>
        <v>8</v>
      </c>
      <c r="B45" s="65">
        <v>8</v>
      </c>
      <c r="C45" s="77">
        <f>SUM($C$8:C14)</f>
        <v>854095</v>
      </c>
      <c r="D45" s="60">
        <f>C45*A45</f>
        <v>6832760</v>
      </c>
      <c r="F45" s="75"/>
      <c r="G45" s="78">
        <f>G40+1</f>
        <v>8</v>
      </c>
      <c r="H45" s="65">
        <v>8</v>
      </c>
      <c r="I45" s="77">
        <f>SUM(I$8:I14)</f>
        <v>849618</v>
      </c>
      <c r="J45" s="79">
        <f>I45*G45</f>
        <v>6796944</v>
      </c>
      <c r="K45" s="77"/>
    </row>
    <row r="46" spans="1:11" ht="15" thickBot="1">
      <c r="B46" s="70" t="s">
        <v>144</v>
      </c>
      <c r="C46" s="80">
        <f>SUM(C15:C$19)</f>
        <v>26678</v>
      </c>
      <c r="D46" s="80">
        <f>SUM(D15:D$19)</f>
        <v>560197.55000000005</v>
      </c>
      <c r="E46" s="77"/>
      <c r="F46" s="75"/>
      <c r="G46" s="35"/>
      <c r="H46" s="70" t="s">
        <v>144</v>
      </c>
      <c r="I46" s="80">
        <f>SUM(I15:I$19)</f>
        <v>26207</v>
      </c>
      <c r="J46" s="81">
        <f>SUM(J15:J$19)</f>
        <v>531925.82000000007</v>
      </c>
    </row>
    <row r="47" spans="1:11" ht="15" thickTop="1">
      <c r="B47" s="82" t="s">
        <v>141</v>
      </c>
      <c r="C47" s="59">
        <f>SUM(C44:C46)</f>
        <v>880773</v>
      </c>
      <c r="D47" s="60">
        <f>SUM(D44:D46)</f>
        <v>7392957.5499999998</v>
      </c>
      <c r="F47" s="75"/>
      <c r="G47" s="35"/>
      <c r="H47" s="82" t="s">
        <v>141</v>
      </c>
      <c r="I47" s="59">
        <f>SUM(I44:I46)</f>
        <v>875825</v>
      </c>
      <c r="J47" s="79">
        <f>SUM(J44:J46)</f>
        <v>7328869.8200000003</v>
      </c>
    </row>
    <row r="48" spans="1:11">
      <c r="B48" s="83"/>
      <c r="G48" s="35"/>
      <c r="H48" s="83"/>
      <c r="I48" s="59"/>
      <c r="J48" s="79"/>
    </row>
    <row r="49" spans="1:11">
      <c r="B49" s="65"/>
      <c r="C49" s="77"/>
      <c r="G49" s="35"/>
      <c r="H49" s="65"/>
      <c r="I49" s="77"/>
      <c r="J49" s="79"/>
    </row>
    <row r="50" spans="1:11">
      <c r="A50" s="78">
        <f>A45+1</f>
        <v>9</v>
      </c>
      <c r="B50" s="65">
        <v>9</v>
      </c>
      <c r="C50" s="77">
        <f>SUM($C$8:C16)</f>
        <v>860015</v>
      </c>
      <c r="D50" s="60">
        <f>C50*A50</f>
        <v>7740135</v>
      </c>
      <c r="G50" s="78">
        <f>G45+1</f>
        <v>9</v>
      </c>
      <c r="H50" s="65">
        <v>9</v>
      </c>
      <c r="I50" s="77">
        <f>SUM(I$8:I16)</f>
        <v>855494</v>
      </c>
      <c r="J50" s="79">
        <f>I50*G50</f>
        <v>7699446</v>
      </c>
      <c r="K50" s="77"/>
    </row>
    <row r="51" spans="1:11" ht="15" thickBot="1">
      <c r="B51" s="70" t="s">
        <v>145</v>
      </c>
      <c r="C51" s="80">
        <f>SUM(C17:C$19)</f>
        <v>20758</v>
      </c>
      <c r="D51" s="80">
        <f>SUM(D17:D$19)</f>
        <v>510060.19</v>
      </c>
      <c r="E51" s="77"/>
      <c r="G51" s="35"/>
      <c r="H51" s="70" t="s">
        <v>145</v>
      </c>
      <c r="I51" s="80">
        <f>SUM(I17:I$19)</f>
        <v>20331</v>
      </c>
      <c r="J51" s="81">
        <f>SUM(J17:J$19)</f>
        <v>482161.57</v>
      </c>
    </row>
    <row r="52" spans="1:11" ht="15" thickTop="1">
      <c r="B52" s="82" t="s">
        <v>141</v>
      </c>
      <c r="C52" s="59">
        <f>SUM(C49:C51)</f>
        <v>880773</v>
      </c>
      <c r="D52" s="60">
        <f>SUM(D49:D51)</f>
        <v>8250195.1900000004</v>
      </c>
      <c r="G52" s="35"/>
      <c r="H52" s="82" t="s">
        <v>141</v>
      </c>
      <c r="I52" s="59">
        <f>SUM(I49:I51)</f>
        <v>875825</v>
      </c>
      <c r="J52" s="79">
        <f>SUM(J49:J51)</f>
        <v>8181607.5700000003</v>
      </c>
    </row>
    <row r="53" spans="1:11">
      <c r="B53" s="83"/>
      <c r="G53" s="35"/>
      <c r="H53" s="83"/>
      <c r="I53" s="59"/>
      <c r="J53" s="79"/>
    </row>
    <row r="54" spans="1:11">
      <c r="B54" s="65"/>
      <c r="C54" s="77"/>
      <c r="G54" s="35"/>
      <c r="H54" s="65"/>
      <c r="I54" s="77"/>
      <c r="J54" s="79"/>
    </row>
    <row r="55" spans="1:11">
      <c r="A55" s="78">
        <f>A50+1</f>
        <v>10</v>
      </c>
      <c r="B55" s="65">
        <v>10</v>
      </c>
      <c r="C55" s="77">
        <f>SUM($C$8:C18)</f>
        <v>863858</v>
      </c>
      <c r="D55" s="60">
        <f>C55*A55</f>
        <v>8638580</v>
      </c>
      <c r="G55" s="78">
        <f>G50+1</f>
        <v>10</v>
      </c>
      <c r="H55" s="65">
        <v>10</v>
      </c>
      <c r="I55" s="77">
        <f>SUM(I$8:I18)</f>
        <v>859312</v>
      </c>
      <c r="J55" s="79">
        <f>I55*G55</f>
        <v>8593120</v>
      </c>
      <c r="K55" s="77"/>
    </row>
    <row r="56" spans="1:11" ht="15" thickBot="1">
      <c r="B56" s="70" t="s">
        <v>146</v>
      </c>
      <c r="C56" s="80">
        <f>SUM(C19:C$19)</f>
        <v>16915</v>
      </c>
      <c r="D56" s="80">
        <f>SUM(D19:D$19)</f>
        <v>473688.34</v>
      </c>
      <c r="E56" s="77"/>
      <c r="G56" s="35"/>
      <c r="H56" s="70" t="s">
        <v>146</v>
      </c>
      <c r="I56" s="80">
        <f>SUM(I19:I$19)</f>
        <v>16513</v>
      </c>
      <c r="J56" s="81">
        <f>SUM(J19:J$19)</f>
        <v>446025.47000000003</v>
      </c>
      <c r="K56" s="85"/>
    </row>
    <row r="57" spans="1:11" ht="15" thickTop="1">
      <c r="B57" s="82" t="s">
        <v>141</v>
      </c>
      <c r="C57" s="59">
        <f>SUM(C54:C56)</f>
        <v>880773</v>
      </c>
      <c r="D57" s="60">
        <f>SUM(D54:D56)</f>
        <v>9112268.3399999999</v>
      </c>
      <c r="G57" s="35"/>
      <c r="H57" s="82" t="s">
        <v>141</v>
      </c>
      <c r="I57" s="59">
        <f>SUM(I54:I56)</f>
        <v>875825</v>
      </c>
      <c r="J57" s="79">
        <f>SUM(J54:J56)</f>
        <v>9039145.4700000007</v>
      </c>
    </row>
  </sheetData>
  <mergeCells count="5">
    <mergeCell ref="C5:D5"/>
    <mergeCell ref="F5:G5"/>
    <mergeCell ref="I5:J5"/>
    <mergeCell ref="B28:D28"/>
    <mergeCell ref="H28:J28"/>
  </mergeCells>
  <pageMargins left="0.7" right="0.7" top="0.75" bottom="0.75" header="0.3" footer="0.3"/>
  <pageSetup scale="5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79998168889431442"/>
    <pageSetUpPr fitToPage="1"/>
  </sheetPr>
  <dimension ref="A1:L55"/>
  <sheetViews>
    <sheetView showGridLines="0" zoomScale="85" zoomScaleNormal="85" workbookViewId="0">
      <selection activeCell="A2" sqref="A1:A2"/>
    </sheetView>
  </sheetViews>
  <sheetFormatPr defaultColWidth="22.33203125" defaultRowHeight="14.4"/>
  <cols>
    <col min="1" max="1" width="22.33203125" style="35"/>
    <col min="3" max="3" width="16.33203125" style="59" customWidth="1"/>
    <col min="4" max="4" width="19.5546875" style="60" customWidth="1"/>
    <col min="5" max="5" width="9.6640625" customWidth="1"/>
    <col min="6" max="6" width="18.5546875" customWidth="1"/>
    <col min="8" max="8" width="13.5546875" customWidth="1"/>
  </cols>
  <sheetData>
    <row r="1" spans="1:10">
      <c r="A1" s="156" t="s">
        <v>314</v>
      </c>
    </row>
    <row r="2" spans="1:10">
      <c r="A2" s="156" t="s">
        <v>301</v>
      </c>
    </row>
    <row r="4" spans="1:10">
      <c r="A4" s="58" t="s">
        <v>192</v>
      </c>
    </row>
    <row r="5" spans="1:10" ht="15" customHeight="1">
      <c r="A5"/>
      <c r="B5" s="61"/>
      <c r="C5" s="219" t="s">
        <v>118</v>
      </c>
      <c r="D5" s="219"/>
      <c r="F5" s="220" t="s">
        <v>119</v>
      </c>
      <c r="G5" s="220"/>
      <c r="I5" s="220" t="s">
        <v>147</v>
      </c>
      <c r="J5" s="220"/>
    </row>
    <row r="6" spans="1:10" ht="15" thickBot="1">
      <c r="A6"/>
      <c r="B6" s="62" t="s">
        <v>120</v>
      </c>
      <c r="C6" s="63" t="s">
        <v>15</v>
      </c>
      <c r="D6" s="64" t="s">
        <v>121</v>
      </c>
      <c r="F6" s="63" t="s">
        <v>15</v>
      </c>
      <c r="G6" s="64" t="s">
        <v>121</v>
      </c>
      <c r="I6" s="63" t="s">
        <v>15</v>
      </c>
      <c r="J6" s="64" t="s">
        <v>121</v>
      </c>
    </row>
    <row r="7" spans="1:10" ht="15" thickTop="1">
      <c r="A7"/>
      <c r="B7" s="65" t="s">
        <v>122</v>
      </c>
      <c r="C7" s="66">
        <v>702</v>
      </c>
      <c r="D7" s="67">
        <v>467.26</v>
      </c>
      <c r="F7" s="66">
        <v>235</v>
      </c>
      <c r="G7" s="67">
        <v>245.67</v>
      </c>
      <c r="I7" s="66">
        <f>MAX(0,C7-F7)</f>
        <v>467</v>
      </c>
      <c r="J7" s="67">
        <f t="shared" ref="J7:J19" si="0">MAX(0,D7-G7)</f>
        <v>221.59</v>
      </c>
    </row>
    <row r="8" spans="1:10">
      <c r="A8"/>
      <c r="B8" s="65" t="s">
        <v>123</v>
      </c>
      <c r="C8" s="68">
        <v>789526</v>
      </c>
      <c r="D8" s="69">
        <v>3947630</v>
      </c>
      <c r="F8" s="68">
        <v>4303</v>
      </c>
      <c r="G8" s="69">
        <v>21515</v>
      </c>
      <c r="I8" s="68">
        <f t="shared" ref="I8:I19" si="1">MAX(0,C8-F8)</f>
        <v>785223</v>
      </c>
      <c r="J8" s="69">
        <f t="shared" si="0"/>
        <v>3926115</v>
      </c>
    </row>
    <row r="9" spans="1:10">
      <c r="A9"/>
      <c r="B9" s="65" t="s">
        <v>124</v>
      </c>
      <c r="C9" s="68">
        <v>44015</v>
      </c>
      <c r="D9" s="69">
        <v>239580.34</v>
      </c>
      <c r="F9" s="68">
        <v>140</v>
      </c>
      <c r="G9" s="69">
        <v>763.68</v>
      </c>
      <c r="I9" s="68">
        <f t="shared" si="1"/>
        <v>43875</v>
      </c>
      <c r="J9" s="69">
        <f t="shared" si="0"/>
        <v>238816.66</v>
      </c>
    </row>
    <row r="10" spans="1:10">
      <c r="A10"/>
      <c r="B10" s="65" t="s">
        <v>125</v>
      </c>
      <c r="C10" s="68">
        <v>382</v>
      </c>
      <c r="D10" s="69">
        <v>2292</v>
      </c>
      <c r="F10" s="68">
        <v>1</v>
      </c>
      <c r="G10" s="69">
        <v>6</v>
      </c>
      <c r="I10" s="68">
        <f t="shared" si="1"/>
        <v>381</v>
      </c>
      <c r="J10" s="69">
        <f t="shared" si="0"/>
        <v>2286</v>
      </c>
    </row>
    <row r="11" spans="1:10">
      <c r="A11"/>
      <c r="B11" s="65" t="s">
        <v>126</v>
      </c>
      <c r="C11" s="68">
        <v>22205</v>
      </c>
      <c r="D11" s="69">
        <v>143135.66</v>
      </c>
      <c r="F11" s="68">
        <v>91</v>
      </c>
      <c r="G11" s="69">
        <v>591.12</v>
      </c>
      <c r="I11" s="68">
        <f t="shared" si="1"/>
        <v>22114</v>
      </c>
      <c r="J11" s="69">
        <f t="shared" si="0"/>
        <v>142544.54</v>
      </c>
    </row>
    <row r="12" spans="1:10">
      <c r="A12"/>
      <c r="B12" s="65" t="s">
        <v>127</v>
      </c>
      <c r="C12" s="68">
        <v>150</v>
      </c>
      <c r="D12" s="69">
        <v>1050</v>
      </c>
      <c r="F12" s="68">
        <v>2</v>
      </c>
      <c r="G12" s="69">
        <v>14</v>
      </c>
      <c r="I12" s="68">
        <f t="shared" si="1"/>
        <v>148</v>
      </c>
      <c r="J12" s="69">
        <f t="shared" si="0"/>
        <v>1036</v>
      </c>
    </row>
    <row r="13" spans="1:10">
      <c r="A13"/>
      <c r="B13" s="65" t="s">
        <v>128</v>
      </c>
      <c r="C13" s="68">
        <v>11745</v>
      </c>
      <c r="D13" s="69">
        <v>87533.24</v>
      </c>
      <c r="F13" s="68">
        <v>81</v>
      </c>
      <c r="G13" s="69">
        <v>602.20000000000005</v>
      </c>
      <c r="I13" s="68">
        <f t="shared" si="1"/>
        <v>11664</v>
      </c>
      <c r="J13" s="69">
        <f t="shared" si="0"/>
        <v>86931.040000000008</v>
      </c>
    </row>
    <row r="14" spans="1:10">
      <c r="A14"/>
      <c r="B14" s="65" t="s">
        <v>129</v>
      </c>
      <c r="C14" s="68">
        <v>86</v>
      </c>
      <c r="D14" s="69">
        <v>688</v>
      </c>
      <c r="F14" s="68">
        <v>0</v>
      </c>
      <c r="G14" s="69">
        <v>0</v>
      </c>
      <c r="I14" s="68">
        <f t="shared" si="1"/>
        <v>86</v>
      </c>
      <c r="J14" s="69">
        <f t="shared" si="0"/>
        <v>688</v>
      </c>
    </row>
    <row r="15" spans="1:10">
      <c r="A15"/>
      <c r="B15" s="65" t="s">
        <v>130</v>
      </c>
      <c r="C15" s="68">
        <v>7134</v>
      </c>
      <c r="D15" s="69">
        <v>60367.54</v>
      </c>
      <c r="F15" s="68">
        <v>43</v>
      </c>
      <c r="G15" s="69">
        <v>363.67</v>
      </c>
      <c r="I15" s="68">
        <f t="shared" si="1"/>
        <v>7091</v>
      </c>
      <c r="J15" s="69">
        <f t="shared" si="0"/>
        <v>60003.87</v>
      </c>
    </row>
    <row r="16" spans="1:10">
      <c r="A16"/>
      <c r="B16" s="65" t="s">
        <v>131</v>
      </c>
      <c r="C16" s="68">
        <v>70</v>
      </c>
      <c r="D16" s="69">
        <v>630</v>
      </c>
      <c r="F16" s="68">
        <v>1</v>
      </c>
      <c r="G16" s="69">
        <v>9</v>
      </c>
      <c r="I16" s="68">
        <f t="shared" si="1"/>
        <v>69</v>
      </c>
      <c r="J16" s="69">
        <f t="shared" si="0"/>
        <v>621</v>
      </c>
    </row>
    <row r="17" spans="1:12">
      <c r="A17"/>
      <c r="B17" s="65" t="s">
        <v>132</v>
      </c>
      <c r="C17" s="68">
        <v>4588</v>
      </c>
      <c r="D17" s="69">
        <v>43414.77</v>
      </c>
      <c r="F17" s="68">
        <v>44</v>
      </c>
      <c r="G17" s="69">
        <v>420.38</v>
      </c>
      <c r="I17" s="68">
        <f t="shared" si="1"/>
        <v>4544</v>
      </c>
      <c r="J17" s="69">
        <f t="shared" si="0"/>
        <v>42994.39</v>
      </c>
    </row>
    <row r="18" spans="1:12">
      <c r="A18"/>
      <c r="B18" s="65" t="s">
        <v>133</v>
      </c>
      <c r="C18" s="68">
        <v>38</v>
      </c>
      <c r="D18" s="69">
        <v>380</v>
      </c>
      <c r="F18" s="68">
        <v>0</v>
      </c>
      <c r="G18" s="69">
        <v>0</v>
      </c>
      <c r="I18" s="68">
        <f t="shared" si="1"/>
        <v>38</v>
      </c>
      <c r="J18" s="69">
        <f t="shared" si="0"/>
        <v>380</v>
      </c>
    </row>
    <row r="19" spans="1:12" ht="15" thickBot="1">
      <c r="A19"/>
      <c r="B19" s="70" t="s">
        <v>134</v>
      </c>
      <c r="C19" s="71">
        <v>18344</v>
      </c>
      <c r="D19" s="72">
        <v>491483.02</v>
      </c>
      <c r="F19" s="71">
        <v>516</v>
      </c>
      <c r="G19" s="72">
        <v>28015.63</v>
      </c>
      <c r="I19" s="71">
        <f t="shared" si="1"/>
        <v>17828</v>
      </c>
      <c r="J19" s="72">
        <f t="shared" si="0"/>
        <v>463467.39</v>
      </c>
    </row>
    <row r="20" spans="1:12" ht="15" thickTop="1">
      <c r="A20"/>
      <c r="B20" s="65" t="s">
        <v>135</v>
      </c>
      <c r="C20" s="59">
        <f>SUM(C7:C19)</f>
        <v>898985</v>
      </c>
      <c r="D20" s="60">
        <f>SUM(D7:D19)</f>
        <v>5018651.83</v>
      </c>
      <c r="F20" s="59">
        <f>SUM(F7:F19)</f>
        <v>5457</v>
      </c>
      <c r="G20" s="60">
        <f>SUM(G7:G19)</f>
        <v>52546.35</v>
      </c>
      <c r="I20" s="59">
        <f>SUM(I7:I19)</f>
        <v>893528</v>
      </c>
      <c r="J20" s="60">
        <f>SUM(J7:J19)</f>
        <v>4966105.4799999995</v>
      </c>
      <c r="K20" s="73"/>
      <c r="L20" s="74"/>
    </row>
    <row r="21" spans="1:12">
      <c r="A21"/>
    </row>
    <row r="22" spans="1:12">
      <c r="A22"/>
    </row>
    <row r="23" spans="1:12">
      <c r="A23"/>
    </row>
    <row r="24" spans="1:12">
      <c r="A24" s="58" t="s">
        <v>193</v>
      </c>
      <c r="G24" s="58" t="s">
        <v>154</v>
      </c>
    </row>
    <row r="25" spans="1:12">
      <c r="I25" s="59"/>
      <c r="J25" s="60"/>
    </row>
    <row r="26" spans="1:12">
      <c r="A26"/>
      <c r="B26" s="221" t="s">
        <v>136</v>
      </c>
      <c r="C26" s="221"/>
      <c r="D26" s="221"/>
      <c r="F26" s="75"/>
      <c r="H26" s="221" t="s">
        <v>137</v>
      </c>
      <c r="I26" s="221"/>
      <c r="J26" s="221"/>
    </row>
    <row r="27" spans="1:12">
      <c r="A27" s="76" t="s">
        <v>138</v>
      </c>
      <c r="B27" s="65" t="s">
        <v>139</v>
      </c>
      <c r="C27" s="77">
        <f>$C$7</f>
        <v>702</v>
      </c>
      <c r="D27" s="60">
        <f>$D$7</f>
        <v>467.26</v>
      </c>
      <c r="F27" s="75"/>
      <c r="G27" s="76" t="s">
        <v>138</v>
      </c>
      <c r="H27" s="65"/>
      <c r="I27" s="77"/>
      <c r="J27" s="60"/>
    </row>
    <row r="28" spans="1:12">
      <c r="A28" s="78">
        <v>5</v>
      </c>
      <c r="B28" s="65">
        <v>5</v>
      </c>
      <c r="C28" s="77">
        <f>C8</f>
        <v>789526</v>
      </c>
      <c r="D28" s="77">
        <f>D8</f>
        <v>3947630</v>
      </c>
      <c r="E28" s="77"/>
      <c r="F28" s="75"/>
      <c r="G28" s="78">
        <v>5</v>
      </c>
      <c r="H28" s="65">
        <v>5</v>
      </c>
      <c r="I28" s="212">
        <f>I8</f>
        <v>785223</v>
      </c>
      <c r="J28" s="79">
        <f>J8</f>
        <v>3926115</v>
      </c>
    </row>
    <row r="29" spans="1:12" ht="15" thickBot="1">
      <c r="B29" s="70" t="s">
        <v>140</v>
      </c>
      <c r="C29" s="80">
        <f>SUM(C9:C$19)</f>
        <v>108757</v>
      </c>
      <c r="D29" s="80">
        <f>SUM(D9:D$19)</f>
        <v>1070554.57</v>
      </c>
      <c r="F29" s="75"/>
      <c r="G29" s="35"/>
      <c r="H29" s="70" t="s">
        <v>140</v>
      </c>
      <c r="I29" s="80">
        <f>SUM(I9:I$19)</f>
        <v>107838</v>
      </c>
      <c r="J29" s="213">
        <f>SUM(J9:J$19)</f>
        <v>1039768.89</v>
      </c>
    </row>
    <row r="30" spans="1:12" ht="15" thickTop="1">
      <c r="B30" s="82" t="s">
        <v>141</v>
      </c>
      <c r="C30" s="59">
        <f>SUM(C27:C29)</f>
        <v>898985</v>
      </c>
      <c r="D30" s="60">
        <f>SUM(D27:D29)</f>
        <v>5018651.83</v>
      </c>
      <c r="F30" s="75"/>
      <c r="G30" s="35"/>
      <c r="H30" s="82" t="s">
        <v>141</v>
      </c>
      <c r="I30" s="214">
        <f>SUM(I27:I29)</f>
        <v>893061</v>
      </c>
      <c r="J30" s="79">
        <f>SUM(J27:J29)</f>
        <v>4965883.8899999997</v>
      </c>
    </row>
    <row r="31" spans="1:12">
      <c r="B31" s="83"/>
      <c r="C31" s="84" t="s">
        <v>31</v>
      </c>
      <c r="D31"/>
      <c r="F31" s="75"/>
      <c r="G31" s="35"/>
      <c r="H31" s="83"/>
      <c r="I31" s="84" t="s">
        <v>31</v>
      </c>
      <c r="J31" s="79"/>
    </row>
    <row r="32" spans="1:12">
      <c r="B32" s="65" t="s">
        <v>139</v>
      </c>
      <c r="C32" s="77">
        <f>$C$7</f>
        <v>702</v>
      </c>
      <c r="D32" s="60">
        <f>$D$7</f>
        <v>467.26</v>
      </c>
      <c r="F32" s="75"/>
      <c r="G32" s="35"/>
      <c r="H32" s="65"/>
      <c r="I32" s="77"/>
      <c r="J32" s="79"/>
    </row>
    <row r="33" spans="1:11">
      <c r="A33" s="78">
        <v>6</v>
      </c>
      <c r="B33" s="65">
        <v>6</v>
      </c>
      <c r="C33" s="77">
        <f>SUM($C$8:C10)</f>
        <v>833923</v>
      </c>
      <c r="D33" s="60">
        <f>C33*A33</f>
        <v>5003538</v>
      </c>
      <c r="F33" s="75"/>
      <c r="G33" s="78">
        <v>6</v>
      </c>
      <c r="H33" s="65">
        <v>6</v>
      </c>
      <c r="I33" s="77">
        <f>SUM(I$8:I10)</f>
        <v>829479</v>
      </c>
      <c r="J33" s="79">
        <f>I33*G33</f>
        <v>4976874</v>
      </c>
      <c r="K33" s="77"/>
    </row>
    <row r="34" spans="1:11" ht="15" thickBot="1">
      <c r="B34" s="70" t="s">
        <v>142</v>
      </c>
      <c r="C34" s="80">
        <f>SUM(C11:C$19)</f>
        <v>64360</v>
      </c>
      <c r="D34" s="80">
        <f>SUM(D11:D$19)</f>
        <v>828682.23</v>
      </c>
      <c r="F34" s="75"/>
      <c r="G34" s="35"/>
      <c r="H34" s="70" t="s">
        <v>142</v>
      </c>
      <c r="I34" s="80">
        <f>SUM(I11:I$19)</f>
        <v>63582</v>
      </c>
      <c r="J34" s="81">
        <f>SUM(J11:J$19)</f>
        <v>798666.23</v>
      </c>
    </row>
    <row r="35" spans="1:11" ht="15" thickTop="1">
      <c r="B35" s="82" t="s">
        <v>141</v>
      </c>
      <c r="C35" s="59">
        <f>SUM(C32:C34)</f>
        <v>898985</v>
      </c>
      <c r="D35" s="60">
        <f>SUM(D32:D34)</f>
        <v>5832687.4900000002</v>
      </c>
      <c r="F35" s="75"/>
      <c r="G35" s="35"/>
      <c r="H35" s="82" t="s">
        <v>141</v>
      </c>
      <c r="I35" s="59">
        <f>SUM(I32:I34)</f>
        <v>893061</v>
      </c>
      <c r="J35" s="79">
        <f>SUM(J32:J34)</f>
        <v>5775540.2300000004</v>
      </c>
    </row>
    <row r="36" spans="1:11">
      <c r="B36" s="83"/>
      <c r="C36"/>
      <c r="D36"/>
      <c r="F36" s="75"/>
      <c r="G36" s="35"/>
      <c r="H36" s="83"/>
      <c r="J36" s="79"/>
    </row>
    <row r="37" spans="1:11">
      <c r="B37" s="65" t="s">
        <v>139</v>
      </c>
      <c r="C37" s="77">
        <f>$C$7</f>
        <v>702</v>
      </c>
      <c r="D37" s="60">
        <f>$D$7</f>
        <v>467.26</v>
      </c>
      <c r="F37" s="75"/>
      <c r="G37" s="35"/>
      <c r="H37" s="65"/>
      <c r="I37" s="77"/>
      <c r="J37" s="79"/>
    </row>
    <row r="38" spans="1:11">
      <c r="A38" s="78">
        <f>A33+1</f>
        <v>7</v>
      </c>
      <c r="B38" s="65">
        <v>7</v>
      </c>
      <c r="C38" s="77">
        <f>SUM($C$8:C12)</f>
        <v>856278</v>
      </c>
      <c r="D38" s="60">
        <f>C38*A38</f>
        <v>5993946</v>
      </c>
      <c r="F38" s="75"/>
      <c r="G38" s="78">
        <f>G33+1</f>
        <v>7</v>
      </c>
      <c r="H38" s="65">
        <v>7</v>
      </c>
      <c r="I38" s="77">
        <f>SUM(I$8:I12)</f>
        <v>851741</v>
      </c>
      <c r="J38" s="79">
        <f>I38*G38</f>
        <v>5962187</v>
      </c>
      <c r="K38" s="77"/>
    </row>
    <row r="39" spans="1:11" ht="15" thickBot="1">
      <c r="B39" s="70" t="s">
        <v>143</v>
      </c>
      <c r="C39" s="80">
        <f>SUM(C13:C$19)</f>
        <v>42005</v>
      </c>
      <c r="D39" s="80">
        <f>SUM(D13:D$19)</f>
        <v>684496.57000000007</v>
      </c>
      <c r="F39" s="75"/>
      <c r="G39" s="35"/>
      <c r="H39" s="70" t="s">
        <v>143</v>
      </c>
      <c r="I39" s="80">
        <f>SUM(I13:I$19)</f>
        <v>41320</v>
      </c>
      <c r="J39" s="81">
        <f>SUM(J13:J$19)</f>
        <v>655085.68999999994</v>
      </c>
    </row>
    <row r="40" spans="1:11" ht="15" thickTop="1">
      <c r="B40" s="82" t="s">
        <v>141</v>
      </c>
      <c r="C40" s="59">
        <f>SUM(C37:C39)</f>
        <v>898985</v>
      </c>
      <c r="D40" s="60">
        <f>SUM(D37:D39)</f>
        <v>6678909.8300000001</v>
      </c>
      <c r="F40" s="75"/>
      <c r="G40" s="35"/>
      <c r="H40" s="82" t="s">
        <v>141</v>
      </c>
      <c r="I40" s="59">
        <f>SUM(I37:I39)</f>
        <v>893061</v>
      </c>
      <c r="J40" s="79">
        <f>SUM(J37:J39)</f>
        <v>6617272.6899999995</v>
      </c>
    </row>
    <row r="41" spans="1:11">
      <c r="B41" s="83"/>
      <c r="F41" s="75"/>
      <c r="G41" s="35"/>
      <c r="H41" s="83"/>
      <c r="I41" s="59"/>
      <c r="J41" s="79"/>
    </row>
    <row r="42" spans="1:11">
      <c r="B42" s="65" t="s">
        <v>139</v>
      </c>
      <c r="C42" s="77">
        <f>$C$7</f>
        <v>702</v>
      </c>
      <c r="D42" s="60">
        <f>$D$7</f>
        <v>467.26</v>
      </c>
      <c r="F42" s="75"/>
      <c r="G42" s="35"/>
      <c r="H42" s="65"/>
      <c r="I42" s="77"/>
      <c r="J42" s="79"/>
    </row>
    <row r="43" spans="1:11">
      <c r="A43" s="78">
        <f>A38+1</f>
        <v>8</v>
      </c>
      <c r="B43" s="65">
        <v>8</v>
      </c>
      <c r="C43" s="77">
        <f>SUM($C$8:C14)</f>
        <v>868109</v>
      </c>
      <c r="D43" s="60">
        <f>C43*A43</f>
        <v>6944872</v>
      </c>
      <c r="F43" s="75"/>
      <c r="G43" s="78">
        <f>G38+1</f>
        <v>8</v>
      </c>
      <c r="H43" s="65">
        <v>8</v>
      </c>
      <c r="I43" s="77">
        <f>SUM(I$8:I14)</f>
        <v>863491</v>
      </c>
      <c r="J43" s="79">
        <f>I43*G43</f>
        <v>6907928</v>
      </c>
      <c r="K43" s="77"/>
    </row>
    <row r="44" spans="1:11" ht="15" thickBot="1">
      <c r="B44" s="70" t="s">
        <v>144</v>
      </c>
      <c r="C44" s="80">
        <f>SUM(C15:C$19)</f>
        <v>30174</v>
      </c>
      <c r="D44" s="80">
        <f>SUM(D15:D$19)</f>
        <v>596275.33000000007</v>
      </c>
      <c r="F44" s="75"/>
      <c r="G44" s="35"/>
      <c r="H44" s="70" t="s">
        <v>144</v>
      </c>
      <c r="I44" s="80">
        <f>SUM(I15:I$19)</f>
        <v>29570</v>
      </c>
      <c r="J44" s="81">
        <f>SUM(J15:J$19)</f>
        <v>567466.65</v>
      </c>
    </row>
    <row r="45" spans="1:11" ht="15" thickTop="1">
      <c r="B45" s="82" t="s">
        <v>141</v>
      </c>
      <c r="C45" s="59">
        <f>SUM(C42:C44)</f>
        <v>898985</v>
      </c>
      <c r="D45" s="60">
        <f>SUM(D42:D44)</f>
        <v>7541614.5899999999</v>
      </c>
      <c r="F45" s="75"/>
      <c r="G45" s="35"/>
      <c r="H45" s="82" t="s">
        <v>141</v>
      </c>
      <c r="I45" s="59">
        <f>SUM(I42:I44)</f>
        <v>893061</v>
      </c>
      <c r="J45" s="79">
        <f>SUM(J42:J44)</f>
        <v>7475394.6500000004</v>
      </c>
    </row>
    <row r="46" spans="1:11">
      <c r="B46" s="83"/>
      <c r="G46" s="35"/>
      <c r="H46" s="83"/>
      <c r="I46" s="59"/>
      <c r="J46" s="79"/>
    </row>
    <row r="47" spans="1:11">
      <c r="B47" s="65" t="s">
        <v>139</v>
      </c>
      <c r="C47" s="77">
        <f>$C$7</f>
        <v>702</v>
      </c>
      <c r="D47" s="60">
        <f>$D$7</f>
        <v>467.26</v>
      </c>
      <c r="G47" s="35"/>
      <c r="H47" s="65"/>
      <c r="I47" s="77"/>
      <c r="J47" s="79"/>
    </row>
    <row r="48" spans="1:11">
      <c r="A48" s="78">
        <f>A43+1</f>
        <v>9</v>
      </c>
      <c r="B48" s="65">
        <v>9</v>
      </c>
      <c r="C48" s="77">
        <f>SUM($C$8:C16)</f>
        <v>875313</v>
      </c>
      <c r="D48" s="60">
        <f>C48*A48</f>
        <v>7877817</v>
      </c>
      <c r="G48" s="78">
        <f>G43+1</f>
        <v>9</v>
      </c>
      <c r="H48" s="65">
        <v>9</v>
      </c>
      <c r="I48" s="77">
        <f>SUM(I$8:I16)</f>
        <v>870651</v>
      </c>
      <c r="J48" s="79">
        <f>I48*G48</f>
        <v>7835859</v>
      </c>
      <c r="K48" s="77"/>
    </row>
    <row r="49" spans="1:11" ht="15" thickBot="1">
      <c r="B49" s="70" t="s">
        <v>145</v>
      </c>
      <c r="C49" s="80">
        <f>SUM(C17:C$19)</f>
        <v>22970</v>
      </c>
      <c r="D49" s="80">
        <f>SUM(D17:D$19)</f>
        <v>535277.79</v>
      </c>
      <c r="G49" s="35"/>
      <c r="H49" s="70" t="s">
        <v>145</v>
      </c>
      <c r="I49" s="80">
        <f>SUM(I17:I$19)</f>
        <v>22410</v>
      </c>
      <c r="J49" s="81">
        <f>SUM(J17:J$19)</f>
        <v>506841.78</v>
      </c>
    </row>
    <row r="50" spans="1:11" ht="15" thickTop="1">
      <c r="B50" s="82" t="s">
        <v>141</v>
      </c>
      <c r="C50" s="59">
        <f>SUM(C47:C49)</f>
        <v>898985</v>
      </c>
      <c r="D50" s="60">
        <f>SUM(D47:D49)</f>
        <v>8413562.0500000007</v>
      </c>
      <c r="G50" s="35"/>
      <c r="H50" s="82" t="s">
        <v>141</v>
      </c>
      <c r="I50" s="59">
        <f>SUM(I47:I49)</f>
        <v>893061</v>
      </c>
      <c r="J50" s="79">
        <f>SUM(J47:J49)</f>
        <v>8342700.7800000003</v>
      </c>
    </row>
    <row r="51" spans="1:11">
      <c r="B51" s="83"/>
      <c r="G51" s="35"/>
      <c r="H51" s="83"/>
      <c r="I51" s="59"/>
      <c r="J51" s="79"/>
    </row>
    <row r="52" spans="1:11">
      <c r="B52" s="65" t="s">
        <v>139</v>
      </c>
      <c r="C52" s="77">
        <f>$C$7</f>
        <v>702</v>
      </c>
      <c r="D52" s="60">
        <f>$D$7</f>
        <v>467.26</v>
      </c>
      <c r="G52" s="35"/>
      <c r="H52" s="65"/>
      <c r="I52" s="77"/>
      <c r="J52" s="79"/>
    </row>
    <row r="53" spans="1:11" ht="409.6">
      <c r="A53" s="78">
        <f>A48+1</f>
        <v>10</v>
      </c>
      <c r="B53" s="65">
        <v>10</v>
      </c>
      <c r="C53" s="77">
        <f>SUM($C$8:C18)</f>
        <v>879939</v>
      </c>
      <c r="D53" s="60">
        <f>C53*A53</f>
        <v>8799390</v>
      </c>
      <c r="G53" s="78">
        <f>G48+1</f>
        <v>10</v>
      </c>
      <c r="H53" s="65">
        <v>10</v>
      </c>
      <c r="I53" s="77">
        <f>SUM(I$8:I18)</f>
        <v>875233</v>
      </c>
      <c r="J53" s="79">
        <f>I53*G53</f>
        <v>8752330</v>
      </c>
      <c r="K53" s="77"/>
    </row>
    <row r="54" spans="1:11" ht="15" thickBot="1">
      <c r="B54" s="70" t="s">
        <v>146</v>
      </c>
      <c r="C54" s="80">
        <f>SUM(C19:C$19)</f>
        <v>18344</v>
      </c>
      <c r="D54" s="80">
        <f>SUM(D19:D$19)</f>
        <v>491483.02</v>
      </c>
      <c r="G54" s="35"/>
      <c r="H54" s="70" t="s">
        <v>146</v>
      </c>
      <c r="I54" s="80">
        <f>SUM(I19:I$19)</f>
        <v>17828</v>
      </c>
      <c r="J54" s="81">
        <f>SUM(J19:J$19)</f>
        <v>463467.39</v>
      </c>
      <c r="K54" s="85"/>
    </row>
    <row r="55" spans="1:11" ht="15" thickTop="1">
      <c r="B55" s="82" t="s">
        <v>141</v>
      </c>
      <c r="C55" s="59">
        <f>SUM(C52:C54)</f>
        <v>898985</v>
      </c>
      <c r="D55" s="60">
        <f>SUM(D52:D54)</f>
        <v>9291340.2799999993</v>
      </c>
      <c r="G55" s="35"/>
      <c r="H55" s="82" t="s">
        <v>141</v>
      </c>
      <c r="I55" s="59">
        <f>SUM(I52:I54)</f>
        <v>893061</v>
      </c>
      <c r="J55" s="79">
        <f>SUM(J52:J54)</f>
        <v>9215797.3900000006</v>
      </c>
    </row>
  </sheetData>
  <mergeCells count="5">
    <mergeCell ref="C5:D5"/>
    <mergeCell ref="F5:G5"/>
    <mergeCell ref="I5:J5"/>
    <mergeCell ref="B26:D26"/>
    <mergeCell ref="H26:J26"/>
  </mergeCells>
  <pageMargins left="0.7" right="0.7" top="0.75" bottom="0.75" header="0.3" footer="0.3"/>
  <pageSetup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79998168889431442"/>
    <pageSetUpPr fitToPage="1"/>
  </sheetPr>
  <dimension ref="A1:L55"/>
  <sheetViews>
    <sheetView showGridLines="0" zoomScale="85" zoomScaleNormal="85" workbookViewId="0">
      <selection activeCell="A2" sqref="A1:A2"/>
    </sheetView>
  </sheetViews>
  <sheetFormatPr defaultColWidth="22.33203125" defaultRowHeight="14.4"/>
  <cols>
    <col min="1" max="1" width="22.33203125" style="35"/>
    <col min="3" max="3" width="16.33203125" style="59" customWidth="1"/>
    <col min="4" max="4" width="19.5546875" style="60" customWidth="1"/>
    <col min="5" max="5" width="9.6640625" customWidth="1"/>
    <col min="6" max="6" width="18.5546875" customWidth="1"/>
    <col min="8" max="8" width="13.5546875" customWidth="1"/>
  </cols>
  <sheetData>
    <row r="1" spans="1:10">
      <c r="A1" s="156" t="s">
        <v>315</v>
      </c>
    </row>
    <row r="2" spans="1:10">
      <c r="A2" s="156" t="s">
        <v>301</v>
      </c>
    </row>
    <row r="4" spans="1:10">
      <c r="A4" s="58" t="s">
        <v>194</v>
      </c>
    </row>
    <row r="5" spans="1:10" ht="15" customHeight="1">
      <c r="A5"/>
      <c r="B5" s="61"/>
      <c r="C5" s="219" t="s">
        <v>118</v>
      </c>
      <c r="D5" s="219"/>
      <c r="F5" s="220" t="s">
        <v>119</v>
      </c>
      <c r="G5" s="220"/>
      <c r="I5" s="220" t="s">
        <v>147</v>
      </c>
      <c r="J5" s="220"/>
    </row>
    <row r="6" spans="1:10" ht="15" thickBot="1">
      <c r="A6"/>
      <c r="B6" s="62" t="s">
        <v>120</v>
      </c>
      <c r="C6" s="63" t="s">
        <v>15</v>
      </c>
      <c r="D6" s="64" t="s">
        <v>121</v>
      </c>
      <c r="F6" s="63" t="s">
        <v>15</v>
      </c>
      <c r="G6" s="64" t="s">
        <v>121</v>
      </c>
      <c r="I6" s="63" t="s">
        <v>15</v>
      </c>
      <c r="J6" s="64" t="s">
        <v>121</v>
      </c>
    </row>
    <row r="7" spans="1:10" ht="15" thickTop="1">
      <c r="A7"/>
      <c r="B7" s="65" t="s">
        <v>122</v>
      </c>
      <c r="C7" s="66">
        <v>537</v>
      </c>
      <c r="D7" s="67">
        <v>348.68</v>
      </c>
      <c r="F7" s="66">
        <v>183</v>
      </c>
      <c r="G7" s="67">
        <v>193.49</v>
      </c>
      <c r="I7" s="66">
        <f>MAX(0,C7-F7)</f>
        <v>354</v>
      </c>
      <c r="J7" s="67">
        <f t="shared" ref="J7:J19" si="0">MAX(0,D7-G7)</f>
        <v>155.19</v>
      </c>
    </row>
    <row r="8" spans="1:10">
      <c r="A8"/>
      <c r="B8" s="65" t="s">
        <v>123</v>
      </c>
      <c r="C8" s="68">
        <v>808480</v>
      </c>
      <c r="D8" s="69">
        <v>4042400</v>
      </c>
      <c r="F8" s="68">
        <v>4208</v>
      </c>
      <c r="G8" s="69">
        <v>21040</v>
      </c>
      <c r="I8" s="68">
        <f t="shared" ref="I8:I19" si="1">MAX(0,C8-F8)</f>
        <v>804272</v>
      </c>
      <c r="J8" s="69">
        <f t="shared" si="0"/>
        <v>4021360</v>
      </c>
    </row>
    <row r="9" spans="1:10">
      <c r="A9"/>
      <c r="B9" s="65" t="s">
        <v>124</v>
      </c>
      <c r="C9" s="68">
        <v>41851</v>
      </c>
      <c r="D9" s="69">
        <v>227888</v>
      </c>
      <c r="F9" s="68">
        <v>128</v>
      </c>
      <c r="G9" s="69">
        <v>696.93</v>
      </c>
      <c r="I9" s="68">
        <f t="shared" si="1"/>
        <v>41723</v>
      </c>
      <c r="J9" s="69">
        <f t="shared" si="0"/>
        <v>227191.07</v>
      </c>
    </row>
    <row r="10" spans="1:10">
      <c r="A10"/>
      <c r="B10" s="65" t="s">
        <v>125</v>
      </c>
      <c r="C10" s="68">
        <v>343</v>
      </c>
      <c r="D10" s="69">
        <v>2058</v>
      </c>
      <c r="F10" s="68">
        <v>3</v>
      </c>
      <c r="G10" s="69">
        <v>18</v>
      </c>
      <c r="I10" s="68">
        <f t="shared" si="1"/>
        <v>340</v>
      </c>
      <c r="J10" s="69">
        <f t="shared" si="0"/>
        <v>2040</v>
      </c>
    </row>
    <row r="11" spans="1:10">
      <c r="A11"/>
      <c r="B11" s="65" t="s">
        <v>126</v>
      </c>
      <c r="C11" s="68">
        <v>21295</v>
      </c>
      <c r="D11" s="69">
        <v>137331.15</v>
      </c>
      <c r="F11" s="68">
        <v>102</v>
      </c>
      <c r="G11" s="69">
        <v>655.77</v>
      </c>
      <c r="I11" s="68">
        <f t="shared" si="1"/>
        <v>21193</v>
      </c>
      <c r="J11" s="69">
        <f t="shared" si="0"/>
        <v>136675.38</v>
      </c>
    </row>
    <row r="12" spans="1:10">
      <c r="A12"/>
      <c r="B12" s="65" t="s">
        <v>127</v>
      </c>
      <c r="C12" s="68">
        <v>129</v>
      </c>
      <c r="D12" s="69">
        <v>903</v>
      </c>
      <c r="F12" s="68">
        <v>2</v>
      </c>
      <c r="G12" s="69">
        <v>14</v>
      </c>
      <c r="I12" s="68">
        <f t="shared" si="1"/>
        <v>127</v>
      </c>
      <c r="J12" s="69">
        <f t="shared" si="0"/>
        <v>889</v>
      </c>
    </row>
    <row r="13" spans="1:10">
      <c r="A13"/>
      <c r="B13" s="65" t="s">
        <v>128</v>
      </c>
      <c r="C13" s="68">
        <v>11886</v>
      </c>
      <c r="D13" s="69">
        <v>88602.77</v>
      </c>
      <c r="F13" s="68">
        <v>67</v>
      </c>
      <c r="G13" s="69">
        <v>498.56</v>
      </c>
      <c r="I13" s="68">
        <f t="shared" si="1"/>
        <v>11819</v>
      </c>
      <c r="J13" s="69">
        <f t="shared" si="0"/>
        <v>88104.21</v>
      </c>
    </row>
    <row r="14" spans="1:10">
      <c r="A14"/>
      <c r="B14" s="65" t="s">
        <v>129</v>
      </c>
      <c r="C14" s="68">
        <v>88</v>
      </c>
      <c r="D14" s="69">
        <v>704</v>
      </c>
      <c r="F14" s="68">
        <v>1</v>
      </c>
      <c r="G14" s="69">
        <v>8</v>
      </c>
      <c r="I14" s="68">
        <f t="shared" si="1"/>
        <v>87</v>
      </c>
      <c r="J14" s="69">
        <f t="shared" si="0"/>
        <v>696</v>
      </c>
    </row>
    <row r="15" spans="1:10">
      <c r="A15"/>
      <c r="B15" s="65" t="s">
        <v>130</v>
      </c>
      <c r="C15" s="68">
        <v>7207</v>
      </c>
      <c r="D15" s="69">
        <v>60988.73</v>
      </c>
      <c r="F15" s="68">
        <v>58</v>
      </c>
      <c r="G15" s="69">
        <v>494.27</v>
      </c>
      <c r="I15" s="68">
        <f t="shared" si="1"/>
        <v>7149</v>
      </c>
      <c r="J15" s="69">
        <f t="shared" si="0"/>
        <v>60494.460000000006</v>
      </c>
    </row>
    <row r="16" spans="1:10">
      <c r="A16"/>
      <c r="B16" s="65" t="s">
        <v>131</v>
      </c>
      <c r="C16" s="68">
        <v>80</v>
      </c>
      <c r="D16" s="69">
        <v>720</v>
      </c>
      <c r="F16" s="68">
        <v>0</v>
      </c>
      <c r="G16" s="69">
        <v>0</v>
      </c>
      <c r="I16" s="68">
        <f t="shared" si="1"/>
        <v>80</v>
      </c>
      <c r="J16" s="69">
        <f t="shared" si="0"/>
        <v>720</v>
      </c>
    </row>
    <row r="17" spans="1:12">
      <c r="A17"/>
      <c r="B17" s="65" t="s">
        <v>132</v>
      </c>
      <c r="C17" s="68">
        <v>4699</v>
      </c>
      <c r="D17" s="69">
        <v>44531.75</v>
      </c>
      <c r="F17" s="68">
        <v>47</v>
      </c>
      <c r="G17" s="69">
        <v>443.38</v>
      </c>
      <c r="I17" s="68">
        <f t="shared" si="1"/>
        <v>4652</v>
      </c>
      <c r="J17" s="69">
        <f t="shared" si="0"/>
        <v>44088.37</v>
      </c>
    </row>
    <row r="18" spans="1:12">
      <c r="A18"/>
      <c r="B18" s="65" t="s">
        <v>133</v>
      </c>
      <c r="C18" s="68">
        <v>32</v>
      </c>
      <c r="D18" s="69">
        <v>320</v>
      </c>
      <c r="F18" s="68">
        <v>0</v>
      </c>
      <c r="G18" s="69">
        <v>0</v>
      </c>
      <c r="I18" s="68">
        <f t="shared" si="1"/>
        <v>32</v>
      </c>
      <c r="J18" s="69">
        <f t="shared" si="0"/>
        <v>320</v>
      </c>
    </row>
    <row r="19" spans="1:12" ht="15" thickBot="1">
      <c r="A19"/>
      <c r="B19" s="70" t="s">
        <v>134</v>
      </c>
      <c r="C19" s="71">
        <v>19356</v>
      </c>
      <c r="D19" s="72">
        <v>504995.94</v>
      </c>
      <c r="F19" s="71">
        <v>444</v>
      </c>
      <c r="G19" s="72">
        <v>19960.86</v>
      </c>
      <c r="I19" s="71">
        <f t="shared" si="1"/>
        <v>18912</v>
      </c>
      <c r="J19" s="72">
        <f t="shared" si="0"/>
        <v>485035.08</v>
      </c>
    </row>
    <row r="20" spans="1:12" ht="15" thickTop="1">
      <c r="A20"/>
      <c r="B20" s="65" t="s">
        <v>135</v>
      </c>
      <c r="C20" s="59">
        <f>SUM(C7:C19)</f>
        <v>915983</v>
      </c>
      <c r="D20" s="60">
        <f>SUM(D7:D19)</f>
        <v>5111792.0200000005</v>
      </c>
      <c r="F20" s="59">
        <f>SUM(F7:F19)</f>
        <v>5243</v>
      </c>
      <c r="G20" s="60">
        <f>SUM(G7:G19)</f>
        <v>44023.260000000009</v>
      </c>
      <c r="I20" s="59">
        <f>SUM(I7:I19)</f>
        <v>910740</v>
      </c>
      <c r="J20" s="60">
        <f>SUM(J7:J19)</f>
        <v>5067768.76</v>
      </c>
      <c r="K20" s="73"/>
      <c r="L20" s="74"/>
    </row>
    <row r="21" spans="1:12">
      <c r="A21"/>
    </row>
    <row r="22" spans="1:12">
      <c r="A22"/>
    </row>
    <row r="23" spans="1:12">
      <c r="A23"/>
    </row>
    <row r="24" spans="1:12">
      <c r="A24" s="58" t="s">
        <v>195</v>
      </c>
      <c r="G24" s="58" t="s">
        <v>155</v>
      </c>
    </row>
    <row r="25" spans="1:12">
      <c r="I25" s="59"/>
      <c r="J25" s="60"/>
    </row>
    <row r="26" spans="1:12">
      <c r="A26"/>
      <c r="B26" s="221" t="s">
        <v>136</v>
      </c>
      <c r="C26" s="221"/>
      <c r="D26" s="221"/>
      <c r="F26" s="75"/>
      <c r="H26" s="221" t="s">
        <v>137</v>
      </c>
      <c r="I26" s="221"/>
      <c r="J26" s="221"/>
    </row>
    <row r="27" spans="1:12">
      <c r="A27" s="76" t="s">
        <v>138</v>
      </c>
      <c r="B27" s="65" t="s">
        <v>139</v>
      </c>
      <c r="C27" s="77">
        <f>$C$7</f>
        <v>537</v>
      </c>
      <c r="D27" s="60">
        <f>$D$7</f>
        <v>348.68</v>
      </c>
      <c r="F27" s="75"/>
      <c r="G27" s="76" t="s">
        <v>138</v>
      </c>
      <c r="H27" s="65"/>
      <c r="I27" s="77"/>
      <c r="J27" s="60"/>
    </row>
    <row r="28" spans="1:12">
      <c r="A28" s="78">
        <v>5</v>
      </c>
      <c r="B28" s="65">
        <v>5</v>
      </c>
      <c r="C28" s="77">
        <f>C8</f>
        <v>808480</v>
      </c>
      <c r="D28" s="77">
        <f>D8</f>
        <v>4042400</v>
      </c>
      <c r="E28" s="77"/>
      <c r="F28" s="75"/>
      <c r="G28" s="78">
        <v>5</v>
      </c>
      <c r="H28" s="65">
        <v>5</v>
      </c>
      <c r="I28" s="212">
        <f>I8</f>
        <v>804272</v>
      </c>
      <c r="J28" s="79">
        <f>J8</f>
        <v>4021360</v>
      </c>
    </row>
    <row r="29" spans="1:12" ht="15" thickBot="1">
      <c r="B29" s="70" t="s">
        <v>140</v>
      </c>
      <c r="C29" s="80">
        <f>SUM(C9:C$19)</f>
        <v>106966</v>
      </c>
      <c r="D29" s="80">
        <f>SUM(D9:D$19)</f>
        <v>1069043.3400000001</v>
      </c>
      <c r="F29" s="75"/>
      <c r="G29" s="35"/>
      <c r="H29" s="70" t="s">
        <v>140</v>
      </c>
      <c r="I29" s="80">
        <f>SUM(I9:I$19)</f>
        <v>106114</v>
      </c>
      <c r="J29" s="213">
        <f>SUM(J9:J$19)</f>
        <v>1046253.5700000001</v>
      </c>
    </row>
    <row r="30" spans="1:12" ht="15" thickTop="1">
      <c r="B30" s="82" t="s">
        <v>141</v>
      </c>
      <c r="C30" s="59">
        <f>SUM(C27:C29)</f>
        <v>915983</v>
      </c>
      <c r="D30" s="60">
        <f>SUM(D27:D29)</f>
        <v>5111792.0200000005</v>
      </c>
      <c r="F30" s="75"/>
      <c r="G30" s="35"/>
      <c r="H30" s="82" t="s">
        <v>141</v>
      </c>
      <c r="I30" s="214">
        <f>SUM(I27:I29)</f>
        <v>910386</v>
      </c>
      <c r="J30" s="79">
        <f>SUM(J27:J29)</f>
        <v>5067613.57</v>
      </c>
    </row>
    <row r="31" spans="1:12">
      <c r="B31" s="83"/>
      <c r="C31" s="84" t="s">
        <v>31</v>
      </c>
      <c r="D31"/>
      <c r="F31" s="75"/>
      <c r="G31" s="35"/>
      <c r="H31" s="83"/>
      <c r="I31" s="84" t="s">
        <v>31</v>
      </c>
      <c r="J31" s="79"/>
    </row>
    <row r="32" spans="1:12">
      <c r="B32" s="65" t="s">
        <v>139</v>
      </c>
      <c r="C32" s="77">
        <f>$C$7</f>
        <v>537</v>
      </c>
      <c r="D32" s="60">
        <f>$D$7</f>
        <v>348.68</v>
      </c>
      <c r="F32" s="75"/>
      <c r="G32" s="35"/>
      <c r="H32" s="65"/>
      <c r="I32" s="77"/>
      <c r="J32" s="79"/>
    </row>
    <row r="33" spans="1:11">
      <c r="A33" s="78">
        <v>6</v>
      </c>
      <c r="B33" s="65">
        <v>6</v>
      </c>
      <c r="C33" s="77">
        <f>SUM($C$8:C10)</f>
        <v>850674</v>
      </c>
      <c r="D33" s="60">
        <f>C33*A33</f>
        <v>5104044</v>
      </c>
      <c r="F33" s="75"/>
      <c r="G33" s="78">
        <v>6</v>
      </c>
      <c r="H33" s="65">
        <v>6</v>
      </c>
      <c r="I33" s="77">
        <f>SUM(I$8:I10)</f>
        <v>846335</v>
      </c>
      <c r="J33" s="79">
        <f>I33*G33</f>
        <v>5078010</v>
      </c>
      <c r="K33" s="77"/>
    </row>
    <row r="34" spans="1:11" ht="15" thickBot="1">
      <c r="B34" s="70" t="s">
        <v>142</v>
      </c>
      <c r="C34" s="80">
        <f>SUM(C11:C$19)</f>
        <v>64772</v>
      </c>
      <c r="D34" s="80">
        <f>SUM(D11:D$19)</f>
        <v>839097.34</v>
      </c>
      <c r="F34" s="75"/>
      <c r="G34" s="35"/>
      <c r="H34" s="70" t="s">
        <v>142</v>
      </c>
      <c r="I34" s="80">
        <f>SUM(I11:I$19)</f>
        <v>64051</v>
      </c>
      <c r="J34" s="81">
        <f>SUM(J11:J$19)</f>
        <v>817022.5</v>
      </c>
    </row>
    <row r="35" spans="1:11" ht="15" thickTop="1">
      <c r="B35" s="82" t="s">
        <v>141</v>
      </c>
      <c r="C35" s="59">
        <f>SUM(C32:C34)</f>
        <v>915983</v>
      </c>
      <c r="D35" s="60">
        <f>SUM(D32:D34)</f>
        <v>5943490.0199999996</v>
      </c>
      <c r="F35" s="75"/>
      <c r="G35" s="35"/>
      <c r="H35" s="82" t="s">
        <v>141</v>
      </c>
      <c r="I35" s="59">
        <f>SUM(I32:I34)</f>
        <v>910386</v>
      </c>
      <c r="J35" s="79">
        <f>SUM(J32:J34)</f>
        <v>5895032.5</v>
      </c>
    </row>
    <row r="36" spans="1:11">
      <c r="B36" s="83"/>
      <c r="C36"/>
      <c r="D36"/>
      <c r="F36" s="75"/>
      <c r="G36" s="35"/>
      <c r="H36" s="83"/>
      <c r="J36" s="79"/>
    </row>
    <row r="37" spans="1:11">
      <c r="B37" s="65" t="s">
        <v>139</v>
      </c>
      <c r="C37" s="77">
        <f>$C$7</f>
        <v>537</v>
      </c>
      <c r="D37" s="60">
        <f>$D$7</f>
        <v>348.68</v>
      </c>
      <c r="F37" s="75"/>
      <c r="G37" s="35"/>
      <c r="H37" s="65"/>
      <c r="I37" s="77"/>
      <c r="J37" s="79"/>
    </row>
    <row r="38" spans="1:11">
      <c r="A38" s="78">
        <f>A33+1</f>
        <v>7</v>
      </c>
      <c r="B38" s="65">
        <v>7</v>
      </c>
      <c r="C38" s="77">
        <f>SUM($C$8:C12)</f>
        <v>872098</v>
      </c>
      <c r="D38" s="60">
        <f>C38*A38</f>
        <v>6104686</v>
      </c>
      <c r="F38" s="75"/>
      <c r="G38" s="78">
        <f>G33+1</f>
        <v>7</v>
      </c>
      <c r="H38" s="65">
        <v>7</v>
      </c>
      <c r="I38" s="77">
        <f>SUM(I$8:I12)</f>
        <v>867655</v>
      </c>
      <c r="J38" s="79">
        <f>I38*G38</f>
        <v>6073585</v>
      </c>
      <c r="K38" s="77"/>
    </row>
    <row r="39" spans="1:11" ht="15" thickBot="1">
      <c r="B39" s="70" t="s">
        <v>143</v>
      </c>
      <c r="C39" s="80">
        <f>SUM(C13:C$19)</f>
        <v>43348</v>
      </c>
      <c r="D39" s="80">
        <f>SUM(D13:D$19)</f>
        <v>700863.19</v>
      </c>
      <c r="F39" s="75"/>
      <c r="G39" s="35"/>
      <c r="H39" s="70" t="s">
        <v>143</v>
      </c>
      <c r="I39" s="80">
        <f>SUM(I13:I$19)</f>
        <v>42731</v>
      </c>
      <c r="J39" s="81">
        <f>SUM(J13:J$19)</f>
        <v>679458.12</v>
      </c>
    </row>
    <row r="40" spans="1:11" ht="15" thickTop="1">
      <c r="B40" s="82" t="s">
        <v>141</v>
      </c>
      <c r="C40" s="59">
        <f>SUM(C37:C39)</f>
        <v>915983</v>
      </c>
      <c r="D40" s="60">
        <f>SUM(D37:D39)</f>
        <v>6805897.8699999992</v>
      </c>
      <c r="F40" s="75"/>
      <c r="G40" s="35"/>
      <c r="H40" s="82" t="s">
        <v>141</v>
      </c>
      <c r="I40" s="59">
        <f>SUM(I37:I39)</f>
        <v>910386</v>
      </c>
      <c r="J40" s="79">
        <f>SUM(J37:J39)</f>
        <v>6753043.1200000001</v>
      </c>
    </row>
    <row r="41" spans="1:11">
      <c r="B41" s="83"/>
      <c r="F41" s="75"/>
      <c r="G41" s="35"/>
      <c r="H41" s="83"/>
      <c r="I41" s="59"/>
      <c r="J41" s="79"/>
    </row>
    <row r="42" spans="1:11">
      <c r="B42" s="65" t="s">
        <v>139</v>
      </c>
      <c r="C42" s="77">
        <f>$C$7</f>
        <v>537</v>
      </c>
      <c r="D42" s="60">
        <f>$D$7</f>
        <v>348.68</v>
      </c>
      <c r="F42" s="75"/>
      <c r="G42" s="35"/>
      <c r="H42" s="65"/>
      <c r="I42" s="77"/>
      <c r="J42" s="79"/>
    </row>
    <row r="43" spans="1:11">
      <c r="A43" s="78">
        <f>A38+1</f>
        <v>8</v>
      </c>
      <c r="B43" s="65">
        <v>8</v>
      </c>
      <c r="C43" s="77">
        <f>SUM($C$8:C14)</f>
        <v>884072</v>
      </c>
      <c r="D43" s="60">
        <f>C43*A43</f>
        <v>7072576</v>
      </c>
      <c r="F43" s="75"/>
      <c r="G43" s="78">
        <f>G38+1</f>
        <v>8</v>
      </c>
      <c r="H43" s="65">
        <v>8</v>
      </c>
      <c r="I43" s="77">
        <f>SUM(I$8:I14)</f>
        <v>879561</v>
      </c>
      <c r="J43" s="79">
        <f>I43*G43</f>
        <v>7036488</v>
      </c>
      <c r="K43" s="77"/>
    </row>
    <row r="44" spans="1:11" ht="15" thickBot="1">
      <c r="B44" s="70" t="s">
        <v>144</v>
      </c>
      <c r="C44" s="80">
        <f>SUM(C15:C$19)</f>
        <v>31374</v>
      </c>
      <c r="D44" s="80">
        <f>SUM(D15:D$19)</f>
        <v>611556.42000000004</v>
      </c>
      <c r="F44" s="75"/>
      <c r="G44" s="35"/>
      <c r="H44" s="70" t="s">
        <v>144</v>
      </c>
      <c r="I44" s="80">
        <f>SUM(I15:I$19)</f>
        <v>30825</v>
      </c>
      <c r="J44" s="81">
        <f>SUM(J15:J$19)</f>
        <v>590657.91</v>
      </c>
    </row>
    <row r="45" spans="1:11" ht="15" thickTop="1">
      <c r="B45" s="82" t="s">
        <v>141</v>
      </c>
      <c r="C45" s="59">
        <f>SUM(C42:C44)</f>
        <v>915983</v>
      </c>
      <c r="D45" s="60">
        <f>SUM(D42:D44)</f>
        <v>7684481.0999999996</v>
      </c>
      <c r="F45" s="75"/>
      <c r="G45" s="35"/>
      <c r="H45" s="82" t="s">
        <v>141</v>
      </c>
      <c r="I45" s="59">
        <f>SUM(I42:I44)</f>
        <v>910386</v>
      </c>
      <c r="J45" s="79">
        <f>SUM(J42:J44)</f>
        <v>7627145.9100000001</v>
      </c>
    </row>
    <row r="46" spans="1:11">
      <c r="B46" s="83"/>
      <c r="G46" s="35"/>
      <c r="H46" s="83"/>
      <c r="I46" s="59"/>
      <c r="J46" s="79"/>
    </row>
    <row r="47" spans="1:11">
      <c r="B47" s="65" t="s">
        <v>139</v>
      </c>
      <c r="C47" s="77">
        <f>$C$7</f>
        <v>537</v>
      </c>
      <c r="D47" s="60">
        <f>$D$7</f>
        <v>348.68</v>
      </c>
      <c r="G47" s="35"/>
      <c r="H47" s="65"/>
      <c r="I47" s="77"/>
      <c r="J47" s="79"/>
    </row>
    <row r="48" spans="1:11">
      <c r="A48" s="78">
        <f>A43+1</f>
        <v>9</v>
      </c>
      <c r="B48" s="65">
        <v>9</v>
      </c>
      <c r="C48" s="77">
        <f>SUM($C$8:C16)</f>
        <v>891359</v>
      </c>
      <c r="D48" s="60">
        <f>C48*A48</f>
        <v>8022231</v>
      </c>
      <c r="G48" s="78">
        <f>G43+1</f>
        <v>9</v>
      </c>
      <c r="H48" s="65">
        <v>9</v>
      </c>
      <c r="I48" s="77">
        <f>SUM(I$8:I16)</f>
        <v>886790</v>
      </c>
      <c r="J48" s="79">
        <f>I48*G48</f>
        <v>7981110</v>
      </c>
      <c r="K48" s="77"/>
    </row>
    <row r="49" spans="1:11" ht="15" thickBot="1">
      <c r="B49" s="70" t="s">
        <v>145</v>
      </c>
      <c r="C49" s="80">
        <f>SUM(C17:C$19)</f>
        <v>24087</v>
      </c>
      <c r="D49" s="80">
        <f>SUM(D17:D$19)</f>
        <v>549847.68999999994</v>
      </c>
      <c r="G49" s="35"/>
      <c r="H49" s="70" t="s">
        <v>145</v>
      </c>
      <c r="I49" s="80">
        <f>SUM(I17:I$19)</f>
        <v>23596</v>
      </c>
      <c r="J49" s="81">
        <f>SUM(J17:J$19)</f>
        <v>529443.45000000007</v>
      </c>
    </row>
    <row r="50" spans="1:11" ht="15" thickTop="1">
      <c r="B50" s="82" t="s">
        <v>141</v>
      </c>
      <c r="C50" s="59">
        <f>SUM(C47:C49)</f>
        <v>915983</v>
      </c>
      <c r="D50" s="60">
        <f>SUM(D47:D49)</f>
        <v>8572427.3699999992</v>
      </c>
      <c r="G50" s="35"/>
      <c r="H50" s="82" t="s">
        <v>141</v>
      </c>
      <c r="I50" s="59">
        <f>SUM(I47:I49)</f>
        <v>910386</v>
      </c>
      <c r="J50" s="79">
        <f>SUM(J47:J49)</f>
        <v>8510553.4499999993</v>
      </c>
    </row>
    <row r="51" spans="1:11">
      <c r="B51" s="83"/>
      <c r="G51" s="35"/>
      <c r="H51" s="83"/>
      <c r="I51" s="59"/>
      <c r="J51" s="79"/>
    </row>
    <row r="52" spans="1:11">
      <c r="B52" s="65" t="s">
        <v>139</v>
      </c>
      <c r="C52" s="77">
        <f>$C$7</f>
        <v>537</v>
      </c>
      <c r="D52" s="60">
        <f>$D$7</f>
        <v>348.68</v>
      </c>
      <c r="G52" s="35"/>
      <c r="H52" s="65"/>
      <c r="I52" s="77"/>
      <c r="J52" s="79"/>
    </row>
    <row r="53" spans="1:11" ht="409.6">
      <c r="A53" s="78">
        <f>A48+1</f>
        <v>10</v>
      </c>
      <c r="B53" s="65">
        <v>10</v>
      </c>
      <c r="C53" s="77">
        <f>SUM($C$8:C18)</f>
        <v>896090</v>
      </c>
      <c r="D53" s="60">
        <f>C53*A53</f>
        <v>8960900</v>
      </c>
      <c r="G53" s="78">
        <f>G48+1</f>
        <v>10</v>
      </c>
      <c r="H53" s="65">
        <v>10</v>
      </c>
      <c r="I53" s="77">
        <f>SUM(I$8:I18)</f>
        <v>891474</v>
      </c>
      <c r="J53" s="79">
        <f>I53*G53</f>
        <v>8914740</v>
      </c>
      <c r="K53" s="77"/>
    </row>
    <row r="54" spans="1:11" ht="15" thickBot="1">
      <c r="B54" s="70" t="s">
        <v>146</v>
      </c>
      <c r="C54" s="80">
        <f>SUM(C19:C$19)</f>
        <v>19356</v>
      </c>
      <c r="D54" s="80">
        <f>SUM(D19:D$19)</f>
        <v>504995.94</v>
      </c>
      <c r="G54" s="35"/>
      <c r="H54" s="70" t="s">
        <v>146</v>
      </c>
      <c r="I54" s="80">
        <f>SUM(I19:I$19)</f>
        <v>18912</v>
      </c>
      <c r="J54" s="81">
        <f>SUM(J19:J$19)</f>
        <v>485035.08</v>
      </c>
      <c r="K54" s="85"/>
    </row>
    <row r="55" spans="1:11" ht="15" thickTop="1">
      <c r="B55" s="82" t="s">
        <v>141</v>
      </c>
      <c r="C55" s="59">
        <f>SUM(C52:C54)</f>
        <v>915983</v>
      </c>
      <c r="D55" s="60">
        <f>SUM(D52:D54)</f>
        <v>9466244.6199999992</v>
      </c>
      <c r="G55" s="35"/>
      <c r="H55" s="82" t="s">
        <v>141</v>
      </c>
      <c r="I55" s="59">
        <f>SUM(I52:I54)</f>
        <v>910386</v>
      </c>
      <c r="J55" s="79">
        <f>SUM(J52:J54)</f>
        <v>9399775.0800000001</v>
      </c>
    </row>
  </sheetData>
  <mergeCells count="5">
    <mergeCell ref="C5:D5"/>
    <mergeCell ref="F5:G5"/>
    <mergeCell ref="I5:J5"/>
    <mergeCell ref="B26:D26"/>
    <mergeCell ref="H26:J26"/>
  </mergeCells>
  <pageMargins left="0.7" right="0.7" top="0.75" bottom="0.75" header="0.3" footer="0.3"/>
  <pageSetup scale="5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0000"/>
    <pageSetUpPr fitToPage="1"/>
  </sheetPr>
  <dimension ref="A1:N32"/>
  <sheetViews>
    <sheetView workbookViewId="0">
      <selection activeCell="A2" sqref="A1:A2"/>
    </sheetView>
  </sheetViews>
  <sheetFormatPr defaultRowHeight="14.4"/>
  <cols>
    <col min="1" max="1" width="54" bestFit="1" customWidth="1"/>
    <col min="2" max="2" width="13.6640625" bestFit="1" customWidth="1"/>
    <col min="3" max="3" width="13.6640625" customWidth="1"/>
    <col min="4" max="6" width="13.6640625" bestFit="1" customWidth="1"/>
    <col min="7" max="7" width="14.88671875" bestFit="1" customWidth="1"/>
    <col min="8" max="10" width="15.33203125" bestFit="1" customWidth="1"/>
    <col min="11" max="13" width="13.6640625" bestFit="1" customWidth="1"/>
    <col min="14" max="14" width="16.33203125" bestFit="1" customWidth="1"/>
  </cols>
  <sheetData>
    <row r="1" spans="1:14">
      <c r="A1" s="156" t="s">
        <v>316</v>
      </c>
    </row>
    <row r="2" spans="1:14">
      <c r="A2" s="156" t="s">
        <v>301</v>
      </c>
    </row>
    <row r="4" spans="1:14">
      <c r="A4" s="27" t="s">
        <v>30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4">
      <c r="A5" s="28" t="s">
        <v>31</v>
      </c>
      <c r="B5" s="29" t="s">
        <v>31</v>
      </c>
      <c r="C5" s="29" t="s">
        <v>31</v>
      </c>
      <c r="D5" s="29" t="s">
        <v>31</v>
      </c>
      <c r="E5" s="29" t="s">
        <v>31</v>
      </c>
      <c r="F5" s="29" t="s">
        <v>31</v>
      </c>
      <c r="G5" s="29" t="s">
        <v>31</v>
      </c>
      <c r="H5" s="29" t="s">
        <v>31</v>
      </c>
      <c r="I5" s="29" t="s">
        <v>31</v>
      </c>
      <c r="J5" s="29" t="s">
        <v>31</v>
      </c>
      <c r="K5" s="29" t="s">
        <v>31</v>
      </c>
      <c r="L5" s="29" t="s">
        <v>31</v>
      </c>
      <c r="M5" s="29" t="s">
        <v>31</v>
      </c>
      <c r="N5" s="29"/>
    </row>
    <row r="6" spans="1:14">
      <c r="A6" s="28" t="s">
        <v>32</v>
      </c>
      <c r="B6" s="30" t="s">
        <v>33</v>
      </c>
      <c r="C6" s="30" t="s">
        <v>34</v>
      </c>
      <c r="D6" s="30" t="s">
        <v>35</v>
      </c>
      <c r="E6" s="30" t="s">
        <v>36</v>
      </c>
      <c r="F6" s="30" t="s">
        <v>37</v>
      </c>
      <c r="G6" s="30" t="s">
        <v>38</v>
      </c>
      <c r="H6" s="30" t="s">
        <v>39</v>
      </c>
      <c r="I6" s="30" t="s">
        <v>40</v>
      </c>
      <c r="J6" s="30" t="s">
        <v>41</v>
      </c>
      <c r="K6" s="30" t="s">
        <v>42</v>
      </c>
      <c r="L6" s="30" t="s">
        <v>43</v>
      </c>
      <c r="M6" s="30" t="s">
        <v>44</v>
      </c>
      <c r="N6" s="31">
        <v>2014</v>
      </c>
    </row>
    <row r="7" spans="1:14">
      <c r="A7" s="28" t="s">
        <v>45</v>
      </c>
      <c r="B7" s="30" t="s">
        <v>46</v>
      </c>
      <c r="C7" s="30" t="s">
        <v>47</v>
      </c>
      <c r="D7" s="30" t="s">
        <v>48</v>
      </c>
      <c r="E7" s="30" t="s">
        <v>49</v>
      </c>
      <c r="F7" s="30" t="s">
        <v>50</v>
      </c>
      <c r="G7" s="30" t="s">
        <v>51</v>
      </c>
      <c r="H7" s="30" t="s">
        <v>52</v>
      </c>
      <c r="I7" s="30" t="s">
        <v>53</v>
      </c>
      <c r="J7" s="30" t="s">
        <v>54</v>
      </c>
      <c r="K7" s="30" t="s">
        <v>55</v>
      </c>
      <c r="L7" s="30" t="s">
        <v>56</v>
      </c>
      <c r="M7" s="30" t="s">
        <v>57</v>
      </c>
      <c r="N7" s="31" t="s">
        <v>58</v>
      </c>
    </row>
    <row r="8" spans="1:14">
      <c r="A8" s="32" t="s">
        <v>59</v>
      </c>
      <c r="B8" s="33">
        <v>466967492.07999998</v>
      </c>
      <c r="C8" s="33">
        <v>421095551.79000002</v>
      </c>
      <c r="D8" s="33">
        <v>398388391.75</v>
      </c>
      <c r="E8" s="33">
        <v>429713237.04000002</v>
      </c>
      <c r="F8" s="33">
        <v>531668063.30000001</v>
      </c>
      <c r="G8" s="33">
        <v>568297455.25999999</v>
      </c>
      <c r="H8" s="33">
        <v>611745145.74000001</v>
      </c>
      <c r="I8" s="33">
        <v>661310658.38</v>
      </c>
      <c r="J8" s="33">
        <v>659545164.25</v>
      </c>
      <c r="K8" s="33">
        <v>542463745.14999998</v>
      </c>
      <c r="L8" s="33">
        <v>436716782.57999998</v>
      </c>
      <c r="M8" s="33">
        <v>417707403.88</v>
      </c>
      <c r="N8" s="33">
        <f>SUM(B8:M8)</f>
        <v>6145619091.1999998</v>
      </c>
    </row>
    <row r="9" spans="1:14">
      <c r="A9" s="32" t="s">
        <v>60</v>
      </c>
      <c r="B9" s="33">
        <v>327418405.11000001</v>
      </c>
      <c r="C9" s="33">
        <v>311458780.12</v>
      </c>
      <c r="D9" s="33">
        <v>312448350.30000001</v>
      </c>
      <c r="E9" s="33">
        <v>325471936.55000001</v>
      </c>
      <c r="F9" s="33">
        <v>357405221.43000001</v>
      </c>
      <c r="G9" s="33">
        <v>358083882.83999997</v>
      </c>
      <c r="H9" s="33">
        <v>367707520.06</v>
      </c>
      <c r="I9" s="33">
        <v>381584156.01999998</v>
      </c>
      <c r="J9" s="33">
        <v>385981635.77999997</v>
      </c>
      <c r="K9" s="33">
        <v>359998491.56</v>
      </c>
      <c r="L9" s="33">
        <v>335734439.49000001</v>
      </c>
      <c r="M9" s="33">
        <v>321975118.60000002</v>
      </c>
      <c r="N9" s="33">
        <f t="shared" ref="N9:N26" si="0">SUM(B9:M9)</f>
        <v>4145267937.8600001</v>
      </c>
    </row>
    <row r="10" spans="1:14">
      <c r="A10" s="32" t="s">
        <v>61</v>
      </c>
      <c r="B10" s="33">
        <v>16709924.060000001</v>
      </c>
      <c r="C10" s="33">
        <v>16229351.82</v>
      </c>
      <c r="D10" s="33">
        <v>15844437.310000001</v>
      </c>
      <c r="E10" s="33">
        <v>17022341.100000001</v>
      </c>
      <c r="F10" s="33">
        <v>17752841.859999999</v>
      </c>
      <c r="G10" s="33">
        <v>18001570.530000001</v>
      </c>
      <c r="H10" s="33">
        <v>17268069.289999999</v>
      </c>
      <c r="I10" s="33">
        <v>17904101.629999999</v>
      </c>
      <c r="J10" s="33">
        <v>17677265.84</v>
      </c>
      <c r="K10" s="33">
        <v>17229575.43</v>
      </c>
      <c r="L10" s="33">
        <v>16669330.310000001</v>
      </c>
      <c r="M10" s="33">
        <v>16205786.859999999</v>
      </c>
      <c r="N10" s="33">
        <f t="shared" si="0"/>
        <v>204514596.04000002</v>
      </c>
    </row>
    <row r="11" spans="1:14">
      <c r="A11" s="32" t="s">
        <v>62</v>
      </c>
      <c r="B11" s="33">
        <v>6699068.6699999999</v>
      </c>
      <c r="C11" s="33">
        <v>5798354.3200000003</v>
      </c>
      <c r="D11" s="33">
        <v>7643284.2599999998</v>
      </c>
      <c r="E11" s="33">
        <v>6638664.3600000003</v>
      </c>
      <c r="F11" s="33">
        <v>6736351.1900000004</v>
      </c>
      <c r="G11" s="33">
        <v>5221044.8</v>
      </c>
      <c r="H11" s="33">
        <v>8020088.2800000003</v>
      </c>
      <c r="I11" s="33">
        <v>6659611.3899999997</v>
      </c>
      <c r="J11" s="33">
        <v>6598154.9900000002</v>
      </c>
      <c r="K11" s="33">
        <v>5983375.4299999997</v>
      </c>
      <c r="L11" s="33">
        <v>6415368.7800000003</v>
      </c>
      <c r="M11" s="33">
        <v>7474318.9900000002</v>
      </c>
      <c r="N11" s="33">
        <f t="shared" si="0"/>
        <v>79887685.459999993</v>
      </c>
    </row>
    <row r="12" spans="1:14">
      <c r="A12" s="32" t="s">
        <v>63</v>
      </c>
      <c r="B12" s="33">
        <v>185640</v>
      </c>
      <c r="C12" s="33">
        <v>199332.94</v>
      </c>
      <c r="D12" s="33">
        <v>207838.66</v>
      </c>
      <c r="E12" s="33">
        <v>204895.2</v>
      </c>
      <c r="F12" s="33">
        <v>259692.85</v>
      </c>
      <c r="G12" s="33">
        <v>227365.38</v>
      </c>
      <c r="H12" s="33">
        <v>203305.92</v>
      </c>
      <c r="I12" s="33">
        <v>198380.78</v>
      </c>
      <c r="J12" s="33">
        <v>224938.45</v>
      </c>
      <c r="K12" s="33">
        <v>219020.37</v>
      </c>
      <c r="L12" s="33">
        <v>225128.4</v>
      </c>
      <c r="M12" s="33">
        <v>203219.41</v>
      </c>
      <c r="N12" s="33">
        <f t="shared" si="0"/>
        <v>2558758.3600000003</v>
      </c>
    </row>
    <row r="13" spans="1:14">
      <c r="A13" s="32" t="s">
        <v>64</v>
      </c>
      <c r="B13" s="33">
        <v>704006.4</v>
      </c>
      <c r="C13" s="33">
        <v>685087.41</v>
      </c>
      <c r="D13" s="33">
        <v>638824.39</v>
      </c>
      <c r="E13" s="33">
        <v>680263.48</v>
      </c>
      <c r="F13" s="33">
        <v>748033</v>
      </c>
      <c r="G13" s="33">
        <v>724708.05</v>
      </c>
      <c r="H13" s="33">
        <v>741766.83</v>
      </c>
      <c r="I13" s="33">
        <v>736385.04</v>
      </c>
      <c r="J13" s="33">
        <v>728908.88</v>
      </c>
      <c r="K13" s="33">
        <v>727023.96</v>
      </c>
      <c r="L13" s="33">
        <v>688176.62</v>
      </c>
      <c r="M13" s="33">
        <v>668673.29</v>
      </c>
      <c r="N13" s="33">
        <f t="shared" si="0"/>
        <v>8471857.3500000015</v>
      </c>
    </row>
    <row r="14" spans="1:14">
      <c r="A14" s="32" t="s">
        <v>65</v>
      </c>
      <c r="B14" s="33">
        <v>9621066.6199999992</v>
      </c>
      <c r="C14" s="33">
        <v>19745869.579999998</v>
      </c>
      <c r="D14" s="33">
        <v>28792789.100000001</v>
      </c>
      <c r="E14" s="33">
        <v>24660663.27</v>
      </c>
      <c r="F14" s="33">
        <v>27636940.489999998</v>
      </c>
      <c r="G14" s="33">
        <v>40512376.130000003</v>
      </c>
      <c r="H14" s="33">
        <v>39296006.289999999</v>
      </c>
      <c r="I14" s="33">
        <v>40015041.950000003</v>
      </c>
      <c r="J14" s="33">
        <v>41381915.630000003</v>
      </c>
      <c r="K14" s="33">
        <v>37103103.119999997</v>
      </c>
      <c r="L14" s="33">
        <v>34590457.119999997</v>
      </c>
      <c r="M14" s="33">
        <v>27371348.84</v>
      </c>
      <c r="N14" s="33">
        <f t="shared" si="0"/>
        <v>370727578.13999999</v>
      </c>
    </row>
    <row r="15" spans="1:14">
      <c r="A15" s="32" t="s">
        <v>66</v>
      </c>
      <c r="B15" s="34"/>
      <c r="C15" s="34"/>
      <c r="D15" s="34"/>
      <c r="E15" s="34"/>
      <c r="F15" s="34"/>
      <c r="G15" s="33">
        <v>-755361.53</v>
      </c>
      <c r="H15" s="33">
        <v>-53242.17</v>
      </c>
      <c r="I15" s="33">
        <v>-84652.89</v>
      </c>
      <c r="J15" s="33">
        <v>-91717.7</v>
      </c>
      <c r="K15" s="33">
        <v>-87937.919999999998</v>
      </c>
      <c r="L15" s="33">
        <v>-89606.05</v>
      </c>
      <c r="M15" s="33">
        <v>1120722.26</v>
      </c>
      <c r="N15" s="33">
        <f t="shared" si="0"/>
        <v>-41796</v>
      </c>
    </row>
    <row r="16" spans="1:14" s="35" customFormat="1">
      <c r="A16" s="215" t="s">
        <v>67</v>
      </c>
      <c r="B16" s="216">
        <v>828305602.94000006</v>
      </c>
      <c r="C16" s="216">
        <v>775212327.98000002</v>
      </c>
      <c r="D16" s="216">
        <v>763963915.76999998</v>
      </c>
      <c r="E16" s="216">
        <v>804392001</v>
      </c>
      <c r="F16" s="216">
        <v>942207144.12</v>
      </c>
      <c r="G16" s="216">
        <v>990313041.46000004</v>
      </c>
      <c r="H16" s="216">
        <v>1044928660.24</v>
      </c>
      <c r="I16" s="216">
        <v>1108323682.3</v>
      </c>
      <c r="J16" s="216">
        <v>1112046266.1199999</v>
      </c>
      <c r="K16" s="216">
        <v>963636397.10000002</v>
      </c>
      <c r="L16" s="216">
        <v>830950077.25</v>
      </c>
      <c r="M16" s="216">
        <v>792726592.13</v>
      </c>
      <c r="N16" s="216">
        <f t="shared" si="0"/>
        <v>10957005708.41</v>
      </c>
    </row>
    <row r="17" spans="1:14">
      <c r="A17" s="36" t="s">
        <v>68</v>
      </c>
      <c r="B17" s="33">
        <v>46246892.469999999</v>
      </c>
      <c r="C17" s="33">
        <v>17167162.140000001</v>
      </c>
      <c r="D17" s="33">
        <v>14258069.060000001</v>
      </c>
      <c r="E17" s="33">
        <v>3990189.89</v>
      </c>
      <c r="F17" s="33">
        <v>4513845.83</v>
      </c>
      <c r="G17" s="33">
        <v>4605822.66</v>
      </c>
      <c r="H17" s="33">
        <v>3709640.83</v>
      </c>
      <c r="I17" s="33">
        <v>2876995</v>
      </c>
      <c r="J17" s="33">
        <v>4045372.5</v>
      </c>
      <c r="K17" s="33">
        <v>5603902.6100000003</v>
      </c>
      <c r="L17" s="33">
        <v>16679135.18</v>
      </c>
      <c r="M17" s="33">
        <v>10158627.17</v>
      </c>
      <c r="N17" s="33">
        <f t="shared" si="0"/>
        <v>133855655.33999999</v>
      </c>
    </row>
    <row r="18" spans="1:14">
      <c r="A18" s="37" t="s">
        <v>69</v>
      </c>
      <c r="B18" s="33">
        <v>874552495.40999997</v>
      </c>
      <c r="C18" s="33">
        <v>792379490.12</v>
      </c>
      <c r="D18" s="33">
        <v>778221984.83000004</v>
      </c>
      <c r="E18" s="33">
        <v>808382190.88999999</v>
      </c>
      <c r="F18" s="33">
        <v>946720989.95000005</v>
      </c>
      <c r="G18" s="33">
        <v>994918864.12</v>
      </c>
      <c r="H18" s="33">
        <v>1048638301.0700001</v>
      </c>
      <c r="I18" s="33">
        <v>1111200677.3</v>
      </c>
      <c r="J18" s="33">
        <v>1116091638.6199999</v>
      </c>
      <c r="K18" s="33">
        <v>969240299.71000004</v>
      </c>
      <c r="L18" s="33">
        <v>847629212.42999995</v>
      </c>
      <c r="M18" s="33">
        <v>802885219.29999995</v>
      </c>
      <c r="N18" s="33">
        <f t="shared" si="0"/>
        <v>11090861363.75</v>
      </c>
    </row>
    <row r="19" spans="1:14">
      <c r="A19" s="36" t="s">
        <v>70</v>
      </c>
      <c r="B19" s="33">
        <v>3892190.96</v>
      </c>
      <c r="C19" s="33">
        <v>3918006.95</v>
      </c>
      <c r="D19" s="33">
        <v>3953913.02</v>
      </c>
      <c r="E19" s="33">
        <v>4114955.93</v>
      </c>
      <c r="F19" s="33">
        <v>3976280.62</v>
      </c>
      <c r="G19" s="33">
        <v>4157196.3</v>
      </c>
      <c r="H19" s="33">
        <v>4030894.49</v>
      </c>
      <c r="I19" s="33">
        <v>4078497.29</v>
      </c>
      <c r="J19" s="33">
        <v>4133992.25</v>
      </c>
      <c r="K19" s="33">
        <v>4136182.4</v>
      </c>
      <c r="L19" s="33">
        <v>4024391.43</v>
      </c>
      <c r="M19" s="33">
        <v>4350889.26</v>
      </c>
      <c r="N19" s="33">
        <f t="shared" si="0"/>
        <v>48767390.899999999</v>
      </c>
    </row>
    <row r="20" spans="1:14">
      <c r="A20" s="36" t="s">
        <v>71</v>
      </c>
      <c r="B20" s="33">
        <v>3401843.32</v>
      </c>
      <c r="C20" s="33">
        <v>3072764.44</v>
      </c>
      <c r="D20" s="33">
        <v>3198339.05</v>
      </c>
      <c r="E20" s="33">
        <v>3051943.57</v>
      </c>
      <c r="F20" s="33">
        <v>3421860.57</v>
      </c>
      <c r="G20" s="33">
        <v>3566050.6</v>
      </c>
      <c r="H20" s="33">
        <v>3770145.57</v>
      </c>
      <c r="I20" s="33">
        <v>3887660.54</v>
      </c>
      <c r="J20" s="33">
        <v>3836413.06</v>
      </c>
      <c r="K20" s="33">
        <v>3970867.52</v>
      </c>
      <c r="L20" s="33">
        <v>3528742.91</v>
      </c>
      <c r="M20" s="33">
        <v>3205611.44</v>
      </c>
      <c r="N20" s="33">
        <f t="shared" si="0"/>
        <v>41912242.590000004</v>
      </c>
    </row>
    <row r="21" spans="1:14">
      <c r="A21" s="36" t="s">
        <v>72</v>
      </c>
      <c r="B21" s="33">
        <v>5162463.43</v>
      </c>
      <c r="C21" s="33">
        <v>4254656.34</v>
      </c>
      <c r="D21" s="33">
        <v>4525995.45</v>
      </c>
      <c r="E21" s="33">
        <v>4811183.93</v>
      </c>
      <c r="F21" s="33">
        <v>4831760.7300000004</v>
      </c>
      <c r="G21" s="33">
        <v>4707613.4400000004</v>
      </c>
      <c r="H21" s="33">
        <v>5292605.46</v>
      </c>
      <c r="I21" s="33">
        <v>4929883.4400000004</v>
      </c>
      <c r="J21" s="33">
        <v>5255605.58</v>
      </c>
      <c r="K21" s="33">
        <v>5454590.7800000003</v>
      </c>
      <c r="L21" s="33">
        <v>4873732.46</v>
      </c>
      <c r="M21" s="33">
        <v>5792097.6900000004</v>
      </c>
      <c r="N21" s="33">
        <f t="shared" si="0"/>
        <v>59892188.729999997</v>
      </c>
    </row>
    <row r="22" spans="1:14">
      <c r="A22" s="36" t="s">
        <v>73</v>
      </c>
      <c r="B22" s="33">
        <v>296904.90000000002</v>
      </c>
      <c r="C22" s="33">
        <v>-55347.05</v>
      </c>
      <c r="D22" s="33">
        <v>55347.05</v>
      </c>
      <c r="E22" s="34"/>
      <c r="F22" s="34"/>
      <c r="G22" s="34"/>
      <c r="H22" s="34"/>
      <c r="I22" s="33">
        <v>-8351275.8700000001</v>
      </c>
      <c r="J22" s="33">
        <v>-13259931.289999999</v>
      </c>
      <c r="K22" s="33">
        <v>-9332866.75</v>
      </c>
      <c r="L22" s="33">
        <v>1041065.33</v>
      </c>
      <c r="M22" s="33">
        <v>22611411.510000002</v>
      </c>
      <c r="N22" s="33">
        <f t="shared" si="0"/>
        <v>-6994692.1699999981</v>
      </c>
    </row>
    <row r="23" spans="1:14">
      <c r="A23" s="36" t="s">
        <v>74</v>
      </c>
      <c r="B23" s="33">
        <v>-12857406.720000001</v>
      </c>
      <c r="C23" s="33">
        <v>-7011053.1799999997</v>
      </c>
      <c r="D23" s="33">
        <v>22143822.890000001</v>
      </c>
      <c r="E23" s="33">
        <v>35623635.159999996</v>
      </c>
      <c r="F23" s="33">
        <v>18419506.940000001</v>
      </c>
      <c r="G23" s="33">
        <v>4161341.24</v>
      </c>
      <c r="H23" s="33">
        <v>19184946.309999999</v>
      </c>
      <c r="I23" s="33">
        <v>20645074.93</v>
      </c>
      <c r="J23" s="33">
        <v>-51755169.049999997</v>
      </c>
      <c r="K23" s="33">
        <v>-4432712.46</v>
      </c>
      <c r="L23" s="33">
        <v>-28856608</v>
      </c>
      <c r="M23" s="33">
        <v>8337331.0199999996</v>
      </c>
      <c r="N23" s="33">
        <f t="shared" si="0"/>
        <v>23602709.079999994</v>
      </c>
    </row>
    <row r="24" spans="1:14">
      <c r="A24" s="36" t="s">
        <v>75</v>
      </c>
      <c r="B24" s="33">
        <v>953259.24</v>
      </c>
      <c r="C24" s="33">
        <v>-729536.73</v>
      </c>
      <c r="D24" s="33">
        <v>-213554.3</v>
      </c>
      <c r="E24" s="33">
        <v>76739.19</v>
      </c>
      <c r="F24" s="33">
        <v>513505.98</v>
      </c>
      <c r="G24" s="33">
        <v>341928.67</v>
      </c>
      <c r="H24" s="33">
        <v>1634519.25</v>
      </c>
      <c r="I24" s="33">
        <v>2188295.65</v>
      </c>
      <c r="J24" s="33">
        <v>979572.54</v>
      </c>
      <c r="K24" s="33">
        <v>2895524.23</v>
      </c>
      <c r="L24" s="33">
        <v>2042049.66</v>
      </c>
      <c r="M24" s="33">
        <v>2357560.56</v>
      </c>
      <c r="N24" s="33">
        <f t="shared" si="0"/>
        <v>13039863.939999999</v>
      </c>
    </row>
    <row r="25" spans="1:14">
      <c r="A25" s="37" t="s">
        <v>76</v>
      </c>
      <c r="B25" s="33">
        <v>849255.13</v>
      </c>
      <c r="C25" s="33">
        <v>3449490.77</v>
      </c>
      <c r="D25" s="33">
        <v>33663863.159999996</v>
      </c>
      <c r="E25" s="33">
        <v>47678457.780000001</v>
      </c>
      <c r="F25" s="33">
        <v>31162914.84</v>
      </c>
      <c r="G25" s="33">
        <v>16934130.25</v>
      </c>
      <c r="H25" s="33">
        <v>33913111.079999998</v>
      </c>
      <c r="I25" s="33">
        <v>27378135.98</v>
      </c>
      <c r="J25" s="33">
        <v>-50809516.909999996</v>
      </c>
      <c r="K25" s="33">
        <v>2691585.72</v>
      </c>
      <c r="L25" s="33">
        <v>-13346626.210000001</v>
      </c>
      <c r="M25" s="33">
        <v>46654901.479999997</v>
      </c>
      <c r="N25" s="33">
        <f t="shared" si="0"/>
        <v>180219703.06999996</v>
      </c>
    </row>
    <row r="26" spans="1:14">
      <c r="A26" s="38" t="s">
        <v>77</v>
      </c>
      <c r="B26" s="33">
        <v>875401750.53999996</v>
      </c>
      <c r="C26" s="33">
        <v>795828980.88999999</v>
      </c>
      <c r="D26" s="33">
        <v>811885847.99000001</v>
      </c>
      <c r="E26" s="33">
        <v>856060648.66999996</v>
      </c>
      <c r="F26" s="33">
        <v>977883904.78999996</v>
      </c>
      <c r="G26" s="33">
        <v>1011852994.37</v>
      </c>
      <c r="H26" s="33">
        <v>1082551412.1500001</v>
      </c>
      <c r="I26" s="33">
        <v>1138578813.28</v>
      </c>
      <c r="J26" s="33">
        <v>1065282121.71</v>
      </c>
      <c r="K26" s="33">
        <v>971931885.42999995</v>
      </c>
      <c r="L26" s="33">
        <v>834282586.22000003</v>
      </c>
      <c r="M26" s="33">
        <v>849540120.77999997</v>
      </c>
      <c r="N26" s="33">
        <f t="shared" si="0"/>
        <v>11271081066.82</v>
      </c>
    </row>
    <row r="28" spans="1:14">
      <c r="A28" s="39" t="s">
        <v>78</v>
      </c>
      <c r="B28" s="40">
        <f>B16-B14</f>
        <v>818684536.32000005</v>
      </c>
      <c r="C28" s="40">
        <f t="shared" ref="C28:N28" si="1">C16-C14</f>
        <v>755466458.39999998</v>
      </c>
      <c r="D28" s="40">
        <f t="shared" si="1"/>
        <v>735171126.66999996</v>
      </c>
      <c r="E28" s="40">
        <f t="shared" si="1"/>
        <v>779731337.73000002</v>
      </c>
      <c r="F28" s="40">
        <f t="shared" si="1"/>
        <v>914570203.63</v>
      </c>
      <c r="G28" s="40">
        <f t="shared" si="1"/>
        <v>949800665.33000004</v>
      </c>
      <c r="H28" s="40">
        <f t="shared" si="1"/>
        <v>1005632653.95</v>
      </c>
      <c r="I28" s="40">
        <f t="shared" si="1"/>
        <v>1068308640.3499999</v>
      </c>
      <c r="J28" s="40">
        <f t="shared" si="1"/>
        <v>1070664350.4899999</v>
      </c>
      <c r="K28" s="40">
        <f t="shared" si="1"/>
        <v>926533293.98000002</v>
      </c>
      <c r="L28" s="40">
        <f t="shared" si="1"/>
        <v>796359620.13</v>
      </c>
      <c r="M28" s="40">
        <f t="shared" si="1"/>
        <v>765355243.28999996</v>
      </c>
      <c r="N28" s="40">
        <f t="shared" si="1"/>
        <v>10586278130.27</v>
      </c>
    </row>
    <row r="30" spans="1:14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>
        <f>N16-N14</f>
        <v>10586278130.27</v>
      </c>
    </row>
    <row r="32" spans="1:14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</sheetData>
  <pageMargins left="0.35" right="0.56000000000000005" top="0.75" bottom="0.75" header="0.3" footer="0.3"/>
  <pageSetup scale="5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00"/>
    <pageSetUpPr fitToPage="1"/>
  </sheetPr>
  <dimension ref="B1:L37"/>
  <sheetViews>
    <sheetView workbookViewId="0">
      <selection activeCell="B2" sqref="B1:B2"/>
    </sheetView>
  </sheetViews>
  <sheetFormatPr defaultRowHeight="14.4"/>
  <cols>
    <col min="2" max="2" width="17.5546875" customWidth="1"/>
    <col min="3" max="3" width="24.5546875" customWidth="1"/>
    <col min="4" max="4" width="13.5546875" bestFit="1" customWidth="1"/>
    <col min="5" max="5" width="14.44140625" customWidth="1"/>
    <col min="6" max="7" width="13.33203125" customWidth="1"/>
    <col min="8" max="8" width="13.6640625" customWidth="1"/>
    <col min="9" max="9" width="14.44140625" customWidth="1"/>
    <col min="10" max="11" width="14.6640625" bestFit="1" customWidth="1"/>
    <col min="12" max="12" width="14.6640625" customWidth="1"/>
  </cols>
  <sheetData>
    <row r="1" spans="2:12">
      <c r="B1" s="156" t="s">
        <v>317</v>
      </c>
    </row>
    <row r="2" spans="2:12">
      <c r="B2" s="156" t="s">
        <v>301</v>
      </c>
    </row>
    <row r="5" spans="2:12" ht="17.399999999999999">
      <c r="B5" s="46" t="s">
        <v>95</v>
      </c>
      <c r="C5" s="45"/>
      <c r="D5" s="45"/>
      <c r="E5" s="45"/>
      <c r="F5" s="45"/>
      <c r="G5" s="45"/>
    </row>
    <row r="6" spans="2:12">
      <c r="B6" s="48"/>
      <c r="C6" s="48"/>
      <c r="D6" s="47"/>
      <c r="E6" s="47"/>
      <c r="F6" s="47"/>
      <c r="G6" s="47"/>
    </row>
    <row r="7" spans="2:12">
      <c r="B7" s="47"/>
      <c r="C7" s="47"/>
      <c r="D7" s="47"/>
      <c r="E7" s="47"/>
      <c r="F7" s="47"/>
      <c r="G7" s="47"/>
    </row>
    <row r="11" spans="2:12">
      <c r="B11" s="43" t="s">
        <v>96</v>
      </c>
      <c r="C11" s="49" t="s">
        <v>79</v>
      </c>
      <c r="D11" s="49"/>
      <c r="E11" s="49"/>
      <c r="F11" s="49"/>
      <c r="G11" s="43"/>
    </row>
    <row r="12" spans="2:12">
      <c r="B12" s="43" t="s">
        <v>96</v>
      </c>
      <c r="C12" s="56" t="s">
        <v>31</v>
      </c>
      <c r="D12" s="57" t="s">
        <v>31</v>
      </c>
      <c r="E12" s="57" t="s">
        <v>31</v>
      </c>
      <c r="F12" s="57" t="s">
        <v>31</v>
      </c>
      <c r="G12" s="43"/>
    </row>
    <row r="13" spans="2:12">
      <c r="B13" s="43" t="s">
        <v>96</v>
      </c>
      <c r="C13" s="56" t="s">
        <v>32</v>
      </c>
      <c r="D13" s="57" t="s">
        <v>97</v>
      </c>
      <c r="E13" s="57" t="s">
        <v>98</v>
      </c>
      <c r="F13" s="57" t="s">
        <v>99</v>
      </c>
      <c r="G13" s="57" t="s">
        <v>115</v>
      </c>
      <c r="H13" s="57" t="s">
        <v>176</v>
      </c>
      <c r="I13" s="57" t="s">
        <v>178</v>
      </c>
      <c r="J13" s="57" t="s">
        <v>179</v>
      </c>
      <c r="K13" s="57" t="s">
        <v>196</v>
      </c>
      <c r="L13" s="57" t="s">
        <v>198</v>
      </c>
    </row>
    <row r="14" spans="2:12">
      <c r="B14" s="43" t="s">
        <v>96</v>
      </c>
      <c r="C14" s="56" t="s">
        <v>45</v>
      </c>
      <c r="D14" s="57" t="s">
        <v>100</v>
      </c>
      <c r="E14" s="57" t="s">
        <v>101</v>
      </c>
      <c r="F14" s="57" t="s">
        <v>102</v>
      </c>
      <c r="G14" s="57" t="s">
        <v>116</v>
      </c>
      <c r="H14" s="57" t="s">
        <v>177</v>
      </c>
      <c r="I14" s="57" t="s">
        <v>181</v>
      </c>
      <c r="J14" s="57" t="s">
        <v>180</v>
      </c>
      <c r="K14" s="57" t="s">
        <v>197</v>
      </c>
      <c r="L14" s="57" t="s">
        <v>199</v>
      </c>
    </row>
    <row r="15" spans="2:12">
      <c r="B15" s="43" t="s">
        <v>96</v>
      </c>
      <c r="C15" s="54" t="s">
        <v>59</v>
      </c>
      <c r="D15" s="50">
        <v>443323993.54000002</v>
      </c>
      <c r="E15" s="50">
        <v>391254347.88999999</v>
      </c>
      <c r="F15" s="50">
        <v>438193325.47000003</v>
      </c>
      <c r="G15" s="50">
        <v>493568591.11000001</v>
      </c>
      <c r="H15" s="87">
        <v>535364151.74000001</v>
      </c>
      <c r="I15" s="87">
        <v>592727357.98000002</v>
      </c>
      <c r="J15" s="87">
        <v>658731246.26999998</v>
      </c>
      <c r="K15" s="133">
        <v>641823989.23000002</v>
      </c>
      <c r="L15" s="135">
        <v>624290850</v>
      </c>
    </row>
    <row r="16" spans="2:12">
      <c r="B16" s="43" t="s">
        <v>96</v>
      </c>
      <c r="C16" s="54" t="s">
        <v>60</v>
      </c>
      <c r="D16" s="50">
        <v>323365110.63</v>
      </c>
      <c r="E16" s="50">
        <v>300246069.85000002</v>
      </c>
      <c r="F16" s="50">
        <v>320114586.83999997</v>
      </c>
      <c r="G16" s="50">
        <v>345423059.58999997</v>
      </c>
      <c r="H16" s="87">
        <v>350514867.08999997</v>
      </c>
      <c r="I16" s="87">
        <v>356774297.67000002</v>
      </c>
      <c r="J16" s="87">
        <v>369330669.36000001</v>
      </c>
      <c r="K16" s="133">
        <v>372428365.69</v>
      </c>
      <c r="L16" s="135">
        <v>370136124.72000003</v>
      </c>
    </row>
    <row r="17" spans="2:12">
      <c r="B17" s="43" t="s">
        <v>96</v>
      </c>
      <c r="C17" s="54" t="s">
        <v>61</v>
      </c>
      <c r="D17" s="50">
        <v>16689682.42</v>
      </c>
      <c r="E17" s="50">
        <v>16137303.58</v>
      </c>
      <c r="F17" s="50">
        <v>16766296.390000001</v>
      </c>
      <c r="G17" s="50">
        <v>17450821.620000001</v>
      </c>
      <c r="H17" s="87">
        <v>17543812.789999999</v>
      </c>
      <c r="I17" s="87">
        <v>17187173.039999999</v>
      </c>
      <c r="J17" s="87">
        <v>17120939.25</v>
      </c>
      <c r="K17" s="133">
        <v>17178266.359999999</v>
      </c>
      <c r="L17" s="135">
        <v>17061957.43</v>
      </c>
    </row>
    <row r="18" spans="2:12">
      <c r="B18" s="43" t="s">
        <v>96</v>
      </c>
      <c r="C18" s="54" t="s">
        <v>62</v>
      </c>
      <c r="D18" s="50">
        <v>7097957.9400000004</v>
      </c>
      <c r="E18" s="50">
        <v>6604930.79</v>
      </c>
      <c r="F18" s="50">
        <v>6425006.8700000001</v>
      </c>
      <c r="G18" s="50">
        <v>7291677.6399999997</v>
      </c>
      <c r="H18" s="87">
        <v>6465123.1399999997</v>
      </c>
      <c r="I18" s="87">
        <v>6545358.9100000001</v>
      </c>
      <c r="J18" s="87">
        <v>6781252.7599999998</v>
      </c>
      <c r="K18" s="133">
        <v>6523069.9199999999</v>
      </c>
      <c r="L18" s="135">
        <v>5805149.1100000003</v>
      </c>
    </row>
    <row r="19" spans="2:12">
      <c r="B19" s="43" t="s">
        <v>96</v>
      </c>
      <c r="C19" s="54" t="s">
        <v>63</v>
      </c>
      <c r="D19" s="50">
        <v>185118.26</v>
      </c>
      <c r="E19" s="50">
        <v>198950.74</v>
      </c>
      <c r="F19" s="50">
        <v>219676.28</v>
      </c>
      <c r="G19" s="50">
        <v>213654.75</v>
      </c>
      <c r="H19" s="87">
        <v>200290.41</v>
      </c>
      <c r="I19" s="87">
        <v>202722.87</v>
      </c>
      <c r="J19" s="87">
        <v>192255.47</v>
      </c>
      <c r="K19" s="133">
        <v>194742.14</v>
      </c>
      <c r="L19" s="135">
        <v>200730.74</v>
      </c>
    </row>
    <row r="20" spans="2:12">
      <c r="B20" s="43" t="s">
        <v>96</v>
      </c>
      <c r="C20" s="54" t="s">
        <v>64</v>
      </c>
      <c r="D20" s="50">
        <v>694276.68</v>
      </c>
      <c r="E20" s="50">
        <v>648887.19999999995</v>
      </c>
      <c r="F20" s="50">
        <v>634858.09</v>
      </c>
      <c r="G20" s="50">
        <v>718203.09</v>
      </c>
      <c r="H20" s="87">
        <v>673380.86</v>
      </c>
      <c r="I20" s="87">
        <v>668820.93000000005</v>
      </c>
      <c r="J20" s="87">
        <v>721253.12</v>
      </c>
      <c r="K20" s="133">
        <v>707714.63</v>
      </c>
      <c r="L20" s="135">
        <v>725867.09</v>
      </c>
    </row>
    <row r="21" spans="2:12">
      <c r="B21" s="43" t="s">
        <v>96</v>
      </c>
      <c r="C21" s="54" t="s">
        <v>65</v>
      </c>
      <c r="D21" s="50">
        <v>26709894.469999999</v>
      </c>
      <c r="E21" s="50">
        <v>28654697.969999999</v>
      </c>
      <c r="F21" s="50">
        <v>33543628.800000001</v>
      </c>
      <c r="G21" s="50">
        <v>32084949.649999999</v>
      </c>
      <c r="H21" s="87">
        <v>36230252.299999997</v>
      </c>
      <c r="I21" s="87">
        <v>35762381.979999997</v>
      </c>
      <c r="J21" s="87">
        <v>37891243.380000003</v>
      </c>
      <c r="K21" s="133">
        <v>37515570.920000002</v>
      </c>
      <c r="L21" s="135">
        <v>40873228.560000002</v>
      </c>
    </row>
    <row r="22" spans="2:12">
      <c r="B22" s="43" t="s">
        <v>96</v>
      </c>
      <c r="C22" s="54" t="s">
        <v>66</v>
      </c>
      <c r="D22" s="50">
        <v>41796</v>
      </c>
      <c r="E22" s="55"/>
      <c r="F22" s="55"/>
      <c r="G22" s="55"/>
      <c r="H22" s="87"/>
      <c r="I22" s="87"/>
      <c r="J22" s="87"/>
      <c r="K22" s="134"/>
      <c r="L22" s="136"/>
    </row>
    <row r="23" spans="2:12">
      <c r="B23" s="43" t="s">
        <v>96</v>
      </c>
      <c r="C23" s="215" t="s">
        <v>67</v>
      </c>
      <c r="D23" s="216">
        <v>818107829.94000006</v>
      </c>
      <c r="E23" s="216">
        <v>743745188.01999998</v>
      </c>
      <c r="F23" s="216">
        <v>815897378.74000001</v>
      </c>
      <c r="G23" s="216">
        <v>896750957.45000005</v>
      </c>
      <c r="H23" s="216">
        <v>946991878.33000004</v>
      </c>
      <c r="I23" s="216">
        <v>1009868113.38</v>
      </c>
      <c r="J23" s="216">
        <v>1090768859.6099999</v>
      </c>
      <c r="K23" s="216">
        <v>1076371718.8900001</v>
      </c>
      <c r="L23" s="216">
        <v>1059093907.65</v>
      </c>
    </row>
    <row r="24" spans="2:12">
      <c r="B24" s="43" t="s">
        <v>96</v>
      </c>
      <c r="C24" s="53" t="s">
        <v>68</v>
      </c>
      <c r="D24" s="50">
        <v>25697705.100000001</v>
      </c>
      <c r="E24" s="50">
        <v>26969781.57</v>
      </c>
      <c r="F24" s="50">
        <v>10590230.51</v>
      </c>
      <c r="G24" s="86">
        <v>1233876.3999999999</v>
      </c>
      <c r="H24" s="87">
        <v>3226629</v>
      </c>
      <c r="I24" s="87">
        <v>2420880.7400000002</v>
      </c>
      <c r="J24" s="87">
        <v>2567112.2400000002</v>
      </c>
      <c r="K24" s="133">
        <v>2534922.16</v>
      </c>
      <c r="L24" s="135">
        <v>1811657.71</v>
      </c>
    </row>
    <row r="25" spans="2:12">
      <c r="B25" s="43" t="s">
        <v>96</v>
      </c>
      <c r="C25" s="51" t="s">
        <v>69</v>
      </c>
      <c r="D25" s="50">
        <v>843805535.03999996</v>
      </c>
      <c r="E25" s="50">
        <v>770714969.59000003</v>
      </c>
      <c r="F25" s="50">
        <v>826487609.25</v>
      </c>
      <c r="G25" s="87">
        <v>897984833.85000002</v>
      </c>
      <c r="H25" s="87">
        <v>950218507.33000004</v>
      </c>
      <c r="I25" s="87">
        <v>1012288994.12</v>
      </c>
      <c r="J25" s="87">
        <v>1093335971.8499999</v>
      </c>
      <c r="K25" s="133">
        <v>1078906641.05</v>
      </c>
      <c r="L25" s="135">
        <v>1060905565.36</v>
      </c>
    </row>
    <row r="26" spans="2:12">
      <c r="B26" s="43" t="s">
        <v>96</v>
      </c>
      <c r="C26" s="53" t="s">
        <v>70</v>
      </c>
      <c r="D26" s="50">
        <v>3783783.4</v>
      </c>
      <c r="E26" s="50">
        <v>3774734.93</v>
      </c>
      <c r="F26" s="50">
        <v>3793073.02</v>
      </c>
      <c r="G26" s="50">
        <v>3720000.43</v>
      </c>
      <c r="H26" s="87">
        <v>4015044.07</v>
      </c>
      <c r="I26" s="87">
        <v>4026757.52</v>
      </c>
      <c r="J26" s="87">
        <v>3878043.03</v>
      </c>
      <c r="K26" s="133">
        <v>5031852.2300000004</v>
      </c>
      <c r="L26" s="135">
        <v>4348968.62</v>
      </c>
    </row>
    <row r="27" spans="2:12">
      <c r="B27" s="43" t="s">
        <v>96</v>
      </c>
      <c r="C27" s="53" t="s">
        <v>71</v>
      </c>
      <c r="D27" s="50">
        <v>3476941.24</v>
      </c>
      <c r="E27" s="50">
        <v>2839594.16</v>
      </c>
      <c r="F27" s="50">
        <v>3708419.81</v>
      </c>
      <c r="G27" s="50">
        <v>3328951.08</v>
      </c>
      <c r="H27" s="87">
        <v>2794159.86</v>
      </c>
      <c r="I27" s="87">
        <v>3449940.09</v>
      </c>
      <c r="J27" s="87">
        <v>3396634.17</v>
      </c>
      <c r="K27" s="133">
        <v>3581139.05</v>
      </c>
      <c r="L27" s="135">
        <v>3652584.13</v>
      </c>
    </row>
    <row r="28" spans="2:12">
      <c r="B28" s="43" t="s">
        <v>96</v>
      </c>
      <c r="C28" s="53" t="s">
        <v>72</v>
      </c>
      <c r="D28" s="50">
        <v>5083016.66</v>
      </c>
      <c r="E28" s="50">
        <v>4281068.3099999996</v>
      </c>
      <c r="F28" s="50">
        <v>4629242.01</v>
      </c>
      <c r="G28" s="50">
        <v>4504078.51</v>
      </c>
      <c r="H28" s="87">
        <v>4692047.03</v>
      </c>
      <c r="I28" s="87">
        <v>4515483.6900000004</v>
      </c>
      <c r="J28" s="87">
        <v>4858220.5599999996</v>
      </c>
      <c r="K28" s="133">
        <v>4975817.12</v>
      </c>
      <c r="L28" s="135">
        <v>5079758.2</v>
      </c>
    </row>
    <row r="29" spans="2:12">
      <c r="B29" s="43" t="s">
        <v>96</v>
      </c>
      <c r="C29" s="53" t="s">
        <v>73</v>
      </c>
      <c r="D29" s="50">
        <v>4158264.24</v>
      </c>
      <c r="E29" s="50">
        <v>5559959.5300000003</v>
      </c>
      <c r="F29" s="50">
        <v>5580348.2599999998</v>
      </c>
      <c r="G29" s="50">
        <v>-951564.54</v>
      </c>
      <c r="H29" s="87">
        <v>-633065.11</v>
      </c>
      <c r="I29" s="87">
        <v>-1468398.36</v>
      </c>
      <c r="J29" s="87">
        <v>-7055512.0499999998</v>
      </c>
      <c r="K29" s="133">
        <v>-7546834.1500000004</v>
      </c>
      <c r="L29" s="135">
        <v>-2100778.75</v>
      </c>
    </row>
    <row r="30" spans="2:12">
      <c r="B30" s="43" t="s">
        <v>96</v>
      </c>
      <c r="C30" s="53" t="s">
        <v>74</v>
      </c>
      <c r="D30" s="50">
        <v>-22573278.329999998</v>
      </c>
      <c r="E30" s="50">
        <v>-7933967.0300000003</v>
      </c>
      <c r="F30" s="50">
        <v>33488359.5</v>
      </c>
      <c r="G30" s="50">
        <v>23870285.59</v>
      </c>
      <c r="H30" s="87">
        <v>17515347.34</v>
      </c>
      <c r="I30" s="87">
        <v>13878675.48</v>
      </c>
      <c r="J30" s="87">
        <v>-5145413.58</v>
      </c>
      <c r="K30" s="133">
        <v>3950361.15</v>
      </c>
      <c r="L30" s="135">
        <v>-18244640</v>
      </c>
    </row>
    <row r="31" spans="2:12">
      <c r="B31" s="43" t="s">
        <v>96</v>
      </c>
      <c r="C31" s="53" t="s">
        <v>75</v>
      </c>
      <c r="D31" s="50">
        <v>4662381.1100000003</v>
      </c>
      <c r="E31" s="50">
        <v>8989666.4900000002</v>
      </c>
      <c r="F31" s="50">
        <v>7429034.8799999999</v>
      </c>
      <c r="G31" s="50">
        <v>5937260.4299999997</v>
      </c>
      <c r="H31" s="87">
        <v>5964161.0800000001</v>
      </c>
      <c r="I31" s="87">
        <v>12141161.300000001</v>
      </c>
      <c r="J31" s="87">
        <v>8780362.5</v>
      </c>
      <c r="K31" s="133">
        <v>9245523.25</v>
      </c>
      <c r="L31" s="135">
        <v>8118942.5899999999</v>
      </c>
    </row>
    <row r="32" spans="2:12">
      <c r="B32" s="43" t="s">
        <v>96</v>
      </c>
      <c r="C32" s="51" t="s">
        <v>76</v>
      </c>
      <c r="D32" s="50">
        <v>-1408891.68</v>
      </c>
      <c r="E32" s="50">
        <v>17511056.390000001</v>
      </c>
      <c r="F32" s="50">
        <v>58628477.479999997</v>
      </c>
      <c r="G32" s="50">
        <v>40409011.5</v>
      </c>
      <c r="H32" s="87">
        <v>34347694.270000003</v>
      </c>
      <c r="I32" s="87">
        <v>36543619.719999999</v>
      </c>
      <c r="J32" s="87">
        <v>8712334.6300000008</v>
      </c>
      <c r="K32" s="133">
        <v>19237858.649999999</v>
      </c>
      <c r="L32" s="135">
        <v>854834.79</v>
      </c>
    </row>
    <row r="33" spans="2:12">
      <c r="B33" s="43" t="s">
        <v>96</v>
      </c>
      <c r="C33" s="52" t="s">
        <v>77</v>
      </c>
      <c r="D33" s="50">
        <v>842396643.36000001</v>
      </c>
      <c r="E33" s="50">
        <v>788226025.98000002</v>
      </c>
      <c r="F33" s="50">
        <v>885116086.73000002</v>
      </c>
      <c r="G33" s="50">
        <v>938393845.35000002</v>
      </c>
      <c r="H33" s="87">
        <v>984566201.60000002</v>
      </c>
      <c r="I33" s="87">
        <v>1048832613.84</v>
      </c>
      <c r="J33" s="87">
        <v>1102048306.48</v>
      </c>
      <c r="K33" s="133">
        <v>1098144499.7</v>
      </c>
      <c r="L33" s="135">
        <v>1061760400.15</v>
      </c>
    </row>
    <row r="34" spans="2:12">
      <c r="B34" s="43" t="s">
        <v>96</v>
      </c>
      <c r="C34" s="43"/>
      <c r="D34" s="43"/>
      <c r="E34" s="43"/>
      <c r="F34" s="43"/>
      <c r="G34" s="43"/>
    </row>
    <row r="35" spans="2:12">
      <c r="B35" s="43" t="s">
        <v>96</v>
      </c>
      <c r="C35" s="43" t="s">
        <v>103</v>
      </c>
      <c r="D35" s="44">
        <f>D23-D21</f>
        <v>791397935.47000003</v>
      </c>
      <c r="E35" s="44">
        <f t="shared" ref="E35:I35" si="0">E23-E21</f>
        <v>715090490.04999995</v>
      </c>
      <c r="F35" s="44">
        <f t="shared" si="0"/>
        <v>782353749.94000006</v>
      </c>
      <c r="G35" s="44">
        <f t="shared" si="0"/>
        <v>864666007.80000007</v>
      </c>
      <c r="H35" s="44">
        <f t="shared" si="0"/>
        <v>910761626.03000009</v>
      </c>
      <c r="I35" s="44">
        <f t="shared" si="0"/>
        <v>974105731.39999998</v>
      </c>
      <c r="J35" s="44">
        <f>J23-J21</f>
        <v>1052877616.2299999</v>
      </c>
      <c r="K35" s="44">
        <f>K23-K21</f>
        <v>1038856147.9700001</v>
      </c>
      <c r="L35" s="44">
        <f>L23-L21</f>
        <v>1018220679.0899999</v>
      </c>
    </row>
    <row r="36" spans="2:12" ht="409.6">
      <c r="B36" s="43" t="s">
        <v>96</v>
      </c>
      <c r="C36" s="43"/>
      <c r="D36" s="43"/>
      <c r="E36" s="43"/>
      <c r="F36" s="43"/>
      <c r="G36" s="43"/>
    </row>
    <row r="37" spans="2:12">
      <c r="H37" s="44"/>
      <c r="I37" s="44"/>
      <c r="J37" s="44"/>
    </row>
  </sheetData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</sheetPr>
  <dimension ref="A1:BQ174"/>
  <sheetViews>
    <sheetView zoomScaleNormal="100" workbookViewId="0">
      <selection activeCell="A2" sqref="A1:A2"/>
    </sheetView>
  </sheetViews>
  <sheetFormatPr defaultRowHeight="14.4"/>
  <cols>
    <col min="1" max="1" width="38.109375" style="195" bestFit="1" customWidth="1"/>
    <col min="2" max="10" width="11.33203125" style="195" bestFit="1" customWidth="1"/>
    <col min="11" max="13" width="12.109375" style="195" bestFit="1" customWidth="1"/>
    <col min="14" max="16" width="11.33203125" style="195" bestFit="1" customWidth="1"/>
    <col min="17" max="17" width="13.109375" style="195" bestFit="1" customWidth="1"/>
    <col min="18" max="23" width="11.33203125" style="195" bestFit="1" customWidth="1"/>
    <col min="24" max="26" width="12.109375" style="195" bestFit="1" customWidth="1"/>
    <col min="27" max="29" width="11.33203125" style="195" bestFit="1" customWidth="1"/>
    <col min="30" max="30" width="13.109375" style="195" bestFit="1" customWidth="1"/>
    <col min="31" max="36" width="11.33203125" style="195" bestFit="1" customWidth="1"/>
    <col min="37" max="39" width="12.109375" style="195" bestFit="1" customWidth="1"/>
    <col min="40" max="42" width="11.33203125" style="195" bestFit="1" customWidth="1"/>
    <col min="43" max="43" width="13.109375" style="195" bestFit="1" customWidth="1"/>
    <col min="44" max="49" width="11.33203125" style="195" bestFit="1" customWidth="1"/>
    <col min="50" max="52" width="12.109375" style="195" bestFit="1" customWidth="1"/>
    <col min="53" max="55" width="11.33203125" style="195" bestFit="1" customWidth="1"/>
    <col min="56" max="56" width="13.109375" style="195" bestFit="1" customWidth="1"/>
    <col min="57" max="62" width="11.33203125" style="195" bestFit="1" customWidth="1"/>
    <col min="63" max="65" width="12.109375" style="195" bestFit="1" customWidth="1"/>
    <col min="66" max="68" width="11.33203125" style="195" bestFit="1" customWidth="1"/>
    <col min="69" max="69" width="13.109375" style="195" bestFit="1" customWidth="1"/>
    <col min="70" max="256" width="8.88671875" style="195"/>
    <col min="257" max="257" width="34.6640625" style="195" bestFit="1" customWidth="1"/>
    <col min="258" max="260" width="10" style="195" bestFit="1" customWidth="1"/>
    <col min="261" max="266" width="10" style="195" customWidth="1"/>
    <col min="267" max="269" width="10.6640625" style="195" customWidth="1"/>
    <col min="270" max="272" width="10" style="195" customWidth="1"/>
    <col min="273" max="273" width="11.5546875" style="195" bestFit="1" customWidth="1"/>
    <col min="274" max="279" width="10" style="195" customWidth="1"/>
    <col min="280" max="282" width="10.6640625" style="195" customWidth="1"/>
    <col min="283" max="285" width="10" style="195" customWidth="1"/>
    <col min="286" max="286" width="11.5546875" style="195" bestFit="1" customWidth="1"/>
    <col min="287" max="292" width="10" style="195" customWidth="1"/>
    <col min="293" max="295" width="10.6640625" style="195" customWidth="1"/>
    <col min="296" max="298" width="10" style="195" customWidth="1"/>
    <col min="299" max="299" width="11.5546875" style="195" bestFit="1" customWidth="1"/>
    <col min="300" max="305" width="10" style="195" customWidth="1"/>
    <col min="306" max="308" width="10.6640625" style="195" customWidth="1"/>
    <col min="309" max="311" width="10" style="195" customWidth="1"/>
    <col min="312" max="312" width="11.5546875" style="195" bestFit="1" customWidth="1"/>
    <col min="313" max="318" width="10" style="195" customWidth="1"/>
    <col min="319" max="321" width="10.6640625" style="195" customWidth="1"/>
    <col min="322" max="324" width="10" style="195" customWidth="1"/>
    <col min="325" max="325" width="11.5546875" style="195" bestFit="1" customWidth="1"/>
    <col min="326" max="512" width="8.88671875" style="195"/>
    <col min="513" max="513" width="34.6640625" style="195" bestFit="1" customWidth="1"/>
    <col min="514" max="516" width="10" style="195" bestFit="1" customWidth="1"/>
    <col min="517" max="522" width="10" style="195" customWidth="1"/>
    <col min="523" max="525" width="10.6640625" style="195" customWidth="1"/>
    <col min="526" max="528" width="10" style="195" customWidth="1"/>
    <col min="529" max="529" width="11.5546875" style="195" bestFit="1" customWidth="1"/>
    <col min="530" max="535" width="10" style="195" customWidth="1"/>
    <col min="536" max="538" width="10.6640625" style="195" customWidth="1"/>
    <col min="539" max="541" width="10" style="195" customWidth="1"/>
    <col min="542" max="542" width="11.5546875" style="195" bestFit="1" customWidth="1"/>
    <col min="543" max="548" width="10" style="195" customWidth="1"/>
    <col min="549" max="551" width="10.6640625" style="195" customWidth="1"/>
    <col min="552" max="554" width="10" style="195" customWidth="1"/>
    <col min="555" max="555" width="11.5546875" style="195" bestFit="1" customWidth="1"/>
    <col min="556" max="561" width="10" style="195" customWidth="1"/>
    <col min="562" max="564" width="10.6640625" style="195" customWidth="1"/>
    <col min="565" max="567" width="10" style="195" customWidth="1"/>
    <col min="568" max="568" width="11.5546875" style="195" bestFit="1" customWidth="1"/>
    <col min="569" max="574" width="10" style="195" customWidth="1"/>
    <col min="575" max="577" width="10.6640625" style="195" customWidth="1"/>
    <col min="578" max="580" width="10" style="195" customWidth="1"/>
    <col min="581" max="581" width="11.5546875" style="195" bestFit="1" customWidth="1"/>
    <col min="582" max="768" width="8.88671875" style="195"/>
    <col min="769" max="769" width="34.6640625" style="195" bestFit="1" customWidth="1"/>
    <col min="770" max="772" width="10" style="195" bestFit="1" customWidth="1"/>
    <col min="773" max="778" width="10" style="195" customWidth="1"/>
    <col min="779" max="781" width="10.6640625" style="195" customWidth="1"/>
    <col min="782" max="784" width="10" style="195" customWidth="1"/>
    <col min="785" max="785" width="11.5546875" style="195" bestFit="1" customWidth="1"/>
    <col min="786" max="791" width="10" style="195" customWidth="1"/>
    <col min="792" max="794" width="10.6640625" style="195" customWidth="1"/>
    <col min="795" max="797" width="10" style="195" customWidth="1"/>
    <col min="798" max="798" width="11.5546875" style="195" bestFit="1" customWidth="1"/>
    <col min="799" max="804" width="10" style="195" customWidth="1"/>
    <col min="805" max="807" width="10.6640625" style="195" customWidth="1"/>
    <col min="808" max="810" width="10" style="195" customWidth="1"/>
    <col min="811" max="811" width="11.5546875" style="195" bestFit="1" customWidth="1"/>
    <col min="812" max="817" width="10" style="195" customWidth="1"/>
    <col min="818" max="820" width="10.6640625" style="195" customWidth="1"/>
    <col min="821" max="823" width="10" style="195" customWidth="1"/>
    <col min="824" max="824" width="11.5546875" style="195" bestFit="1" customWidth="1"/>
    <col min="825" max="830" width="10" style="195" customWidth="1"/>
    <col min="831" max="833" width="10.6640625" style="195" customWidth="1"/>
    <col min="834" max="836" width="10" style="195" customWidth="1"/>
    <col min="837" max="837" width="11.5546875" style="195" bestFit="1" customWidth="1"/>
    <col min="838" max="1024" width="8.88671875" style="195"/>
    <col min="1025" max="1025" width="34.6640625" style="195" bestFit="1" customWidth="1"/>
    <col min="1026" max="1028" width="10" style="195" bestFit="1" customWidth="1"/>
    <col min="1029" max="1034" width="10" style="195" customWidth="1"/>
    <col min="1035" max="1037" width="10.6640625" style="195" customWidth="1"/>
    <col min="1038" max="1040" width="10" style="195" customWidth="1"/>
    <col min="1041" max="1041" width="11.5546875" style="195" bestFit="1" customWidth="1"/>
    <col min="1042" max="1047" width="10" style="195" customWidth="1"/>
    <col min="1048" max="1050" width="10.6640625" style="195" customWidth="1"/>
    <col min="1051" max="1053" width="10" style="195" customWidth="1"/>
    <col min="1054" max="1054" width="11.5546875" style="195" bestFit="1" customWidth="1"/>
    <col min="1055" max="1060" width="10" style="195" customWidth="1"/>
    <col min="1061" max="1063" width="10.6640625" style="195" customWidth="1"/>
    <col min="1064" max="1066" width="10" style="195" customWidth="1"/>
    <col min="1067" max="1067" width="11.5546875" style="195" bestFit="1" customWidth="1"/>
    <col min="1068" max="1073" width="10" style="195" customWidth="1"/>
    <col min="1074" max="1076" width="10.6640625" style="195" customWidth="1"/>
    <col min="1077" max="1079" width="10" style="195" customWidth="1"/>
    <col min="1080" max="1080" width="11.5546875" style="195" bestFit="1" customWidth="1"/>
    <col min="1081" max="1086" width="10" style="195" customWidth="1"/>
    <col min="1087" max="1089" width="10.6640625" style="195" customWidth="1"/>
    <col min="1090" max="1092" width="10" style="195" customWidth="1"/>
    <col min="1093" max="1093" width="11.5546875" style="195" bestFit="1" customWidth="1"/>
    <col min="1094" max="1280" width="8.88671875" style="195"/>
    <col min="1281" max="1281" width="34.6640625" style="195" bestFit="1" customWidth="1"/>
    <col min="1282" max="1284" width="10" style="195" bestFit="1" customWidth="1"/>
    <col min="1285" max="1290" width="10" style="195" customWidth="1"/>
    <col min="1291" max="1293" width="10.6640625" style="195" customWidth="1"/>
    <col min="1294" max="1296" width="10" style="195" customWidth="1"/>
    <col min="1297" max="1297" width="11.5546875" style="195" bestFit="1" customWidth="1"/>
    <col min="1298" max="1303" width="10" style="195" customWidth="1"/>
    <col min="1304" max="1306" width="10.6640625" style="195" customWidth="1"/>
    <col min="1307" max="1309" width="10" style="195" customWidth="1"/>
    <col min="1310" max="1310" width="11.5546875" style="195" bestFit="1" customWidth="1"/>
    <col min="1311" max="1316" width="10" style="195" customWidth="1"/>
    <col min="1317" max="1319" width="10.6640625" style="195" customWidth="1"/>
    <col min="1320" max="1322" width="10" style="195" customWidth="1"/>
    <col min="1323" max="1323" width="11.5546875" style="195" bestFit="1" customWidth="1"/>
    <col min="1324" max="1329" width="10" style="195" customWidth="1"/>
    <col min="1330" max="1332" width="10.6640625" style="195" customWidth="1"/>
    <col min="1333" max="1335" width="10" style="195" customWidth="1"/>
    <col min="1336" max="1336" width="11.5546875" style="195" bestFit="1" customWidth="1"/>
    <col min="1337" max="1342" width="10" style="195" customWidth="1"/>
    <col min="1343" max="1345" width="10.6640625" style="195" customWidth="1"/>
    <col min="1346" max="1348" width="10" style="195" customWidth="1"/>
    <col min="1349" max="1349" width="11.5546875" style="195" bestFit="1" customWidth="1"/>
    <col min="1350" max="1536" width="8.88671875" style="195"/>
    <col min="1537" max="1537" width="34.6640625" style="195" bestFit="1" customWidth="1"/>
    <col min="1538" max="1540" width="10" style="195" bestFit="1" customWidth="1"/>
    <col min="1541" max="1546" width="10" style="195" customWidth="1"/>
    <col min="1547" max="1549" width="10.6640625" style="195" customWidth="1"/>
    <col min="1550" max="1552" width="10" style="195" customWidth="1"/>
    <col min="1553" max="1553" width="11.5546875" style="195" bestFit="1" customWidth="1"/>
    <col min="1554" max="1559" width="10" style="195" customWidth="1"/>
    <col min="1560" max="1562" width="10.6640625" style="195" customWidth="1"/>
    <col min="1563" max="1565" width="10" style="195" customWidth="1"/>
    <col min="1566" max="1566" width="11.5546875" style="195" bestFit="1" customWidth="1"/>
    <col min="1567" max="1572" width="10" style="195" customWidth="1"/>
    <col min="1573" max="1575" width="10.6640625" style="195" customWidth="1"/>
    <col min="1576" max="1578" width="10" style="195" customWidth="1"/>
    <col min="1579" max="1579" width="11.5546875" style="195" bestFit="1" customWidth="1"/>
    <col min="1580" max="1585" width="10" style="195" customWidth="1"/>
    <col min="1586" max="1588" width="10.6640625" style="195" customWidth="1"/>
    <col min="1589" max="1591" width="10" style="195" customWidth="1"/>
    <col min="1592" max="1592" width="11.5546875" style="195" bestFit="1" customWidth="1"/>
    <col min="1593" max="1598" width="10" style="195" customWidth="1"/>
    <col min="1599" max="1601" width="10.6640625" style="195" customWidth="1"/>
    <col min="1602" max="1604" width="10" style="195" customWidth="1"/>
    <col min="1605" max="1605" width="11.5546875" style="195" bestFit="1" customWidth="1"/>
    <col min="1606" max="1792" width="8.88671875" style="195"/>
    <col min="1793" max="1793" width="34.6640625" style="195" bestFit="1" customWidth="1"/>
    <col min="1794" max="1796" width="10" style="195" bestFit="1" customWidth="1"/>
    <col min="1797" max="1802" width="10" style="195" customWidth="1"/>
    <col min="1803" max="1805" width="10.6640625" style="195" customWidth="1"/>
    <col min="1806" max="1808" width="10" style="195" customWidth="1"/>
    <col min="1809" max="1809" width="11.5546875" style="195" bestFit="1" customWidth="1"/>
    <col min="1810" max="1815" width="10" style="195" customWidth="1"/>
    <col min="1816" max="1818" width="10.6640625" style="195" customWidth="1"/>
    <col min="1819" max="1821" width="10" style="195" customWidth="1"/>
    <col min="1822" max="1822" width="11.5546875" style="195" bestFit="1" customWidth="1"/>
    <col min="1823" max="1828" width="10" style="195" customWidth="1"/>
    <col min="1829" max="1831" width="10.6640625" style="195" customWidth="1"/>
    <col min="1832" max="1834" width="10" style="195" customWidth="1"/>
    <col min="1835" max="1835" width="11.5546875" style="195" bestFit="1" customWidth="1"/>
    <col min="1836" max="1841" width="10" style="195" customWidth="1"/>
    <col min="1842" max="1844" width="10.6640625" style="195" customWidth="1"/>
    <col min="1845" max="1847" width="10" style="195" customWidth="1"/>
    <col min="1848" max="1848" width="11.5546875" style="195" bestFit="1" customWidth="1"/>
    <col min="1849" max="1854" width="10" style="195" customWidth="1"/>
    <col min="1855" max="1857" width="10.6640625" style="195" customWidth="1"/>
    <col min="1858" max="1860" width="10" style="195" customWidth="1"/>
    <col min="1861" max="1861" width="11.5546875" style="195" bestFit="1" customWidth="1"/>
    <col min="1862" max="2048" width="8.88671875" style="195"/>
    <col min="2049" max="2049" width="34.6640625" style="195" bestFit="1" customWidth="1"/>
    <col min="2050" max="2052" width="10" style="195" bestFit="1" customWidth="1"/>
    <col min="2053" max="2058" width="10" style="195" customWidth="1"/>
    <col min="2059" max="2061" width="10.6640625" style="195" customWidth="1"/>
    <col min="2062" max="2064" width="10" style="195" customWidth="1"/>
    <col min="2065" max="2065" width="11.5546875" style="195" bestFit="1" customWidth="1"/>
    <col min="2066" max="2071" width="10" style="195" customWidth="1"/>
    <col min="2072" max="2074" width="10.6640625" style="195" customWidth="1"/>
    <col min="2075" max="2077" width="10" style="195" customWidth="1"/>
    <col min="2078" max="2078" width="11.5546875" style="195" bestFit="1" customWidth="1"/>
    <col min="2079" max="2084" width="10" style="195" customWidth="1"/>
    <col min="2085" max="2087" width="10.6640625" style="195" customWidth="1"/>
    <col min="2088" max="2090" width="10" style="195" customWidth="1"/>
    <col min="2091" max="2091" width="11.5546875" style="195" bestFit="1" customWidth="1"/>
    <col min="2092" max="2097" width="10" style="195" customWidth="1"/>
    <col min="2098" max="2100" width="10.6640625" style="195" customWidth="1"/>
    <col min="2101" max="2103" width="10" style="195" customWidth="1"/>
    <col min="2104" max="2104" width="11.5546875" style="195" bestFit="1" customWidth="1"/>
    <col min="2105" max="2110" width="10" style="195" customWidth="1"/>
    <col min="2111" max="2113" width="10.6640625" style="195" customWidth="1"/>
    <col min="2114" max="2116" width="10" style="195" customWidth="1"/>
    <col min="2117" max="2117" width="11.5546875" style="195" bestFit="1" customWidth="1"/>
    <col min="2118" max="2304" width="8.88671875" style="195"/>
    <col min="2305" max="2305" width="34.6640625" style="195" bestFit="1" customWidth="1"/>
    <col min="2306" max="2308" width="10" style="195" bestFit="1" customWidth="1"/>
    <col min="2309" max="2314" width="10" style="195" customWidth="1"/>
    <col min="2315" max="2317" width="10.6640625" style="195" customWidth="1"/>
    <col min="2318" max="2320" width="10" style="195" customWidth="1"/>
    <col min="2321" max="2321" width="11.5546875" style="195" bestFit="1" customWidth="1"/>
    <col min="2322" max="2327" width="10" style="195" customWidth="1"/>
    <col min="2328" max="2330" width="10.6640625" style="195" customWidth="1"/>
    <col min="2331" max="2333" width="10" style="195" customWidth="1"/>
    <col min="2334" max="2334" width="11.5546875" style="195" bestFit="1" customWidth="1"/>
    <col min="2335" max="2340" width="10" style="195" customWidth="1"/>
    <col min="2341" max="2343" width="10.6640625" style="195" customWidth="1"/>
    <col min="2344" max="2346" width="10" style="195" customWidth="1"/>
    <col min="2347" max="2347" width="11.5546875" style="195" bestFit="1" customWidth="1"/>
    <col min="2348" max="2353" width="10" style="195" customWidth="1"/>
    <col min="2354" max="2356" width="10.6640625" style="195" customWidth="1"/>
    <col min="2357" max="2359" width="10" style="195" customWidth="1"/>
    <col min="2360" max="2360" width="11.5546875" style="195" bestFit="1" customWidth="1"/>
    <col min="2361" max="2366" width="10" style="195" customWidth="1"/>
    <col min="2367" max="2369" width="10.6640625" style="195" customWidth="1"/>
    <col min="2370" max="2372" width="10" style="195" customWidth="1"/>
    <col min="2373" max="2373" width="11.5546875" style="195" bestFit="1" customWidth="1"/>
    <col min="2374" max="2560" width="8.88671875" style="195"/>
    <col min="2561" max="2561" width="34.6640625" style="195" bestFit="1" customWidth="1"/>
    <col min="2562" max="2564" width="10" style="195" bestFit="1" customWidth="1"/>
    <col min="2565" max="2570" width="10" style="195" customWidth="1"/>
    <col min="2571" max="2573" width="10.6640625" style="195" customWidth="1"/>
    <col min="2574" max="2576" width="10" style="195" customWidth="1"/>
    <col min="2577" max="2577" width="11.5546875" style="195" bestFit="1" customWidth="1"/>
    <col min="2578" max="2583" width="10" style="195" customWidth="1"/>
    <col min="2584" max="2586" width="10.6640625" style="195" customWidth="1"/>
    <col min="2587" max="2589" width="10" style="195" customWidth="1"/>
    <col min="2590" max="2590" width="11.5546875" style="195" bestFit="1" customWidth="1"/>
    <col min="2591" max="2596" width="10" style="195" customWidth="1"/>
    <col min="2597" max="2599" width="10.6640625" style="195" customWidth="1"/>
    <col min="2600" max="2602" width="10" style="195" customWidth="1"/>
    <col min="2603" max="2603" width="11.5546875" style="195" bestFit="1" customWidth="1"/>
    <col min="2604" max="2609" width="10" style="195" customWidth="1"/>
    <col min="2610" max="2612" width="10.6640625" style="195" customWidth="1"/>
    <col min="2613" max="2615" width="10" style="195" customWidth="1"/>
    <col min="2616" max="2616" width="11.5546875" style="195" bestFit="1" customWidth="1"/>
    <col min="2617" max="2622" width="10" style="195" customWidth="1"/>
    <col min="2623" max="2625" width="10.6640625" style="195" customWidth="1"/>
    <col min="2626" max="2628" width="10" style="195" customWidth="1"/>
    <col min="2629" max="2629" width="11.5546875" style="195" bestFit="1" customWidth="1"/>
    <col min="2630" max="2816" width="8.88671875" style="195"/>
    <col min="2817" max="2817" width="34.6640625" style="195" bestFit="1" customWidth="1"/>
    <col min="2818" max="2820" width="10" style="195" bestFit="1" customWidth="1"/>
    <col min="2821" max="2826" width="10" style="195" customWidth="1"/>
    <col min="2827" max="2829" width="10.6640625" style="195" customWidth="1"/>
    <col min="2830" max="2832" width="10" style="195" customWidth="1"/>
    <col min="2833" max="2833" width="11.5546875" style="195" bestFit="1" customWidth="1"/>
    <col min="2834" max="2839" width="10" style="195" customWidth="1"/>
    <col min="2840" max="2842" width="10.6640625" style="195" customWidth="1"/>
    <col min="2843" max="2845" width="10" style="195" customWidth="1"/>
    <col min="2846" max="2846" width="11.5546875" style="195" bestFit="1" customWidth="1"/>
    <col min="2847" max="2852" width="10" style="195" customWidth="1"/>
    <col min="2853" max="2855" width="10.6640625" style="195" customWidth="1"/>
    <col min="2856" max="2858" width="10" style="195" customWidth="1"/>
    <col min="2859" max="2859" width="11.5546875" style="195" bestFit="1" customWidth="1"/>
    <col min="2860" max="2865" width="10" style="195" customWidth="1"/>
    <col min="2866" max="2868" width="10.6640625" style="195" customWidth="1"/>
    <col min="2869" max="2871" width="10" style="195" customWidth="1"/>
    <col min="2872" max="2872" width="11.5546875" style="195" bestFit="1" customWidth="1"/>
    <col min="2873" max="2878" width="10" style="195" customWidth="1"/>
    <col min="2879" max="2881" width="10.6640625" style="195" customWidth="1"/>
    <col min="2882" max="2884" width="10" style="195" customWidth="1"/>
    <col min="2885" max="2885" width="11.5546875" style="195" bestFit="1" customWidth="1"/>
    <col min="2886" max="3072" width="8.88671875" style="195"/>
    <col min="3073" max="3073" width="34.6640625" style="195" bestFit="1" customWidth="1"/>
    <col min="3074" max="3076" width="10" style="195" bestFit="1" customWidth="1"/>
    <col min="3077" max="3082" width="10" style="195" customWidth="1"/>
    <col min="3083" max="3085" width="10.6640625" style="195" customWidth="1"/>
    <col min="3086" max="3088" width="10" style="195" customWidth="1"/>
    <col min="3089" max="3089" width="11.5546875" style="195" bestFit="1" customWidth="1"/>
    <col min="3090" max="3095" width="10" style="195" customWidth="1"/>
    <col min="3096" max="3098" width="10.6640625" style="195" customWidth="1"/>
    <col min="3099" max="3101" width="10" style="195" customWidth="1"/>
    <col min="3102" max="3102" width="11.5546875" style="195" bestFit="1" customWidth="1"/>
    <col min="3103" max="3108" width="10" style="195" customWidth="1"/>
    <col min="3109" max="3111" width="10.6640625" style="195" customWidth="1"/>
    <col min="3112" max="3114" width="10" style="195" customWidth="1"/>
    <col min="3115" max="3115" width="11.5546875" style="195" bestFit="1" customWidth="1"/>
    <col min="3116" max="3121" width="10" style="195" customWidth="1"/>
    <col min="3122" max="3124" width="10.6640625" style="195" customWidth="1"/>
    <col min="3125" max="3127" width="10" style="195" customWidth="1"/>
    <col min="3128" max="3128" width="11.5546875" style="195" bestFit="1" customWidth="1"/>
    <col min="3129" max="3134" width="10" style="195" customWidth="1"/>
    <col min="3135" max="3137" width="10.6640625" style="195" customWidth="1"/>
    <col min="3138" max="3140" width="10" style="195" customWidth="1"/>
    <col min="3141" max="3141" width="11.5546875" style="195" bestFit="1" customWidth="1"/>
    <col min="3142" max="3328" width="8.88671875" style="195"/>
    <col min="3329" max="3329" width="34.6640625" style="195" bestFit="1" customWidth="1"/>
    <col min="3330" max="3332" width="10" style="195" bestFit="1" customWidth="1"/>
    <col min="3333" max="3338" width="10" style="195" customWidth="1"/>
    <col min="3339" max="3341" width="10.6640625" style="195" customWidth="1"/>
    <col min="3342" max="3344" width="10" style="195" customWidth="1"/>
    <col min="3345" max="3345" width="11.5546875" style="195" bestFit="1" customWidth="1"/>
    <col min="3346" max="3351" width="10" style="195" customWidth="1"/>
    <col min="3352" max="3354" width="10.6640625" style="195" customWidth="1"/>
    <col min="3355" max="3357" width="10" style="195" customWidth="1"/>
    <col min="3358" max="3358" width="11.5546875" style="195" bestFit="1" customWidth="1"/>
    <col min="3359" max="3364" width="10" style="195" customWidth="1"/>
    <col min="3365" max="3367" width="10.6640625" style="195" customWidth="1"/>
    <col min="3368" max="3370" width="10" style="195" customWidth="1"/>
    <col min="3371" max="3371" width="11.5546875" style="195" bestFit="1" customWidth="1"/>
    <col min="3372" max="3377" width="10" style="195" customWidth="1"/>
    <col min="3378" max="3380" width="10.6640625" style="195" customWidth="1"/>
    <col min="3381" max="3383" width="10" style="195" customWidth="1"/>
    <col min="3384" max="3384" width="11.5546875" style="195" bestFit="1" customWidth="1"/>
    <col min="3385" max="3390" width="10" style="195" customWidth="1"/>
    <col min="3391" max="3393" width="10.6640625" style="195" customWidth="1"/>
    <col min="3394" max="3396" width="10" style="195" customWidth="1"/>
    <col min="3397" max="3397" width="11.5546875" style="195" bestFit="1" customWidth="1"/>
    <col min="3398" max="3584" width="8.88671875" style="195"/>
    <col min="3585" max="3585" width="34.6640625" style="195" bestFit="1" customWidth="1"/>
    <col min="3586" max="3588" width="10" style="195" bestFit="1" customWidth="1"/>
    <col min="3589" max="3594" width="10" style="195" customWidth="1"/>
    <col min="3595" max="3597" width="10.6640625" style="195" customWidth="1"/>
    <col min="3598" max="3600" width="10" style="195" customWidth="1"/>
    <col min="3601" max="3601" width="11.5546875" style="195" bestFit="1" customWidth="1"/>
    <col min="3602" max="3607" width="10" style="195" customWidth="1"/>
    <col min="3608" max="3610" width="10.6640625" style="195" customWidth="1"/>
    <col min="3611" max="3613" width="10" style="195" customWidth="1"/>
    <col min="3614" max="3614" width="11.5546875" style="195" bestFit="1" customWidth="1"/>
    <col min="3615" max="3620" width="10" style="195" customWidth="1"/>
    <col min="3621" max="3623" width="10.6640625" style="195" customWidth="1"/>
    <col min="3624" max="3626" width="10" style="195" customWidth="1"/>
    <col min="3627" max="3627" width="11.5546875" style="195" bestFit="1" customWidth="1"/>
    <col min="3628" max="3633" width="10" style="195" customWidth="1"/>
    <col min="3634" max="3636" width="10.6640625" style="195" customWidth="1"/>
    <col min="3637" max="3639" width="10" style="195" customWidth="1"/>
    <col min="3640" max="3640" width="11.5546875" style="195" bestFit="1" customWidth="1"/>
    <col min="3641" max="3646" width="10" style="195" customWidth="1"/>
    <col min="3647" max="3649" width="10.6640625" style="195" customWidth="1"/>
    <col min="3650" max="3652" width="10" style="195" customWidth="1"/>
    <col min="3653" max="3653" width="11.5546875" style="195" bestFit="1" customWidth="1"/>
    <col min="3654" max="3840" width="8.88671875" style="195"/>
    <col min="3841" max="3841" width="34.6640625" style="195" bestFit="1" customWidth="1"/>
    <col min="3842" max="3844" width="10" style="195" bestFit="1" customWidth="1"/>
    <col min="3845" max="3850" width="10" style="195" customWidth="1"/>
    <col min="3851" max="3853" width="10.6640625" style="195" customWidth="1"/>
    <col min="3854" max="3856" width="10" style="195" customWidth="1"/>
    <col min="3857" max="3857" width="11.5546875" style="195" bestFit="1" customWidth="1"/>
    <col min="3858" max="3863" width="10" style="195" customWidth="1"/>
    <col min="3864" max="3866" width="10.6640625" style="195" customWidth="1"/>
    <col min="3867" max="3869" width="10" style="195" customWidth="1"/>
    <col min="3870" max="3870" width="11.5546875" style="195" bestFit="1" customWidth="1"/>
    <col min="3871" max="3876" width="10" style="195" customWidth="1"/>
    <col min="3877" max="3879" width="10.6640625" style="195" customWidth="1"/>
    <col min="3880" max="3882" width="10" style="195" customWidth="1"/>
    <col min="3883" max="3883" width="11.5546875" style="195" bestFit="1" customWidth="1"/>
    <col min="3884" max="3889" width="10" style="195" customWidth="1"/>
    <col min="3890" max="3892" width="10.6640625" style="195" customWidth="1"/>
    <col min="3893" max="3895" width="10" style="195" customWidth="1"/>
    <col min="3896" max="3896" width="11.5546875" style="195" bestFit="1" customWidth="1"/>
    <col min="3897" max="3902" width="10" style="195" customWidth="1"/>
    <col min="3903" max="3905" width="10.6640625" style="195" customWidth="1"/>
    <col min="3906" max="3908" width="10" style="195" customWidth="1"/>
    <col min="3909" max="3909" width="11.5546875" style="195" bestFit="1" customWidth="1"/>
    <col min="3910" max="4096" width="8.88671875" style="195"/>
    <col min="4097" max="4097" width="34.6640625" style="195" bestFit="1" customWidth="1"/>
    <col min="4098" max="4100" width="10" style="195" bestFit="1" customWidth="1"/>
    <col min="4101" max="4106" width="10" style="195" customWidth="1"/>
    <col min="4107" max="4109" width="10.6640625" style="195" customWidth="1"/>
    <col min="4110" max="4112" width="10" style="195" customWidth="1"/>
    <col min="4113" max="4113" width="11.5546875" style="195" bestFit="1" customWidth="1"/>
    <col min="4114" max="4119" width="10" style="195" customWidth="1"/>
    <col min="4120" max="4122" width="10.6640625" style="195" customWidth="1"/>
    <col min="4123" max="4125" width="10" style="195" customWidth="1"/>
    <col min="4126" max="4126" width="11.5546875" style="195" bestFit="1" customWidth="1"/>
    <col min="4127" max="4132" width="10" style="195" customWidth="1"/>
    <col min="4133" max="4135" width="10.6640625" style="195" customWidth="1"/>
    <col min="4136" max="4138" width="10" style="195" customWidth="1"/>
    <col min="4139" max="4139" width="11.5546875" style="195" bestFit="1" customWidth="1"/>
    <col min="4140" max="4145" width="10" style="195" customWidth="1"/>
    <col min="4146" max="4148" width="10.6640625" style="195" customWidth="1"/>
    <col min="4149" max="4151" width="10" style="195" customWidth="1"/>
    <col min="4152" max="4152" width="11.5546875" style="195" bestFit="1" customWidth="1"/>
    <col min="4153" max="4158" width="10" style="195" customWidth="1"/>
    <col min="4159" max="4161" width="10.6640625" style="195" customWidth="1"/>
    <col min="4162" max="4164" width="10" style="195" customWidth="1"/>
    <col min="4165" max="4165" width="11.5546875" style="195" bestFit="1" customWidth="1"/>
    <col min="4166" max="4352" width="8.88671875" style="195"/>
    <col min="4353" max="4353" width="34.6640625" style="195" bestFit="1" customWidth="1"/>
    <col min="4354" max="4356" width="10" style="195" bestFit="1" customWidth="1"/>
    <col min="4357" max="4362" width="10" style="195" customWidth="1"/>
    <col min="4363" max="4365" width="10.6640625" style="195" customWidth="1"/>
    <col min="4366" max="4368" width="10" style="195" customWidth="1"/>
    <col min="4369" max="4369" width="11.5546875" style="195" bestFit="1" customWidth="1"/>
    <col min="4370" max="4375" width="10" style="195" customWidth="1"/>
    <col min="4376" max="4378" width="10.6640625" style="195" customWidth="1"/>
    <col min="4379" max="4381" width="10" style="195" customWidth="1"/>
    <col min="4382" max="4382" width="11.5546875" style="195" bestFit="1" customWidth="1"/>
    <col min="4383" max="4388" width="10" style="195" customWidth="1"/>
    <col min="4389" max="4391" width="10.6640625" style="195" customWidth="1"/>
    <col min="4392" max="4394" width="10" style="195" customWidth="1"/>
    <col min="4395" max="4395" width="11.5546875" style="195" bestFit="1" customWidth="1"/>
    <col min="4396" max="4401" width="10" style="195" customWidth="1"/>
    <col min="4402" max="4404" width="10.6640625" style="195" customWidth="1"/>
    <col min="4405" max="4407" width="10" style="195" customWidth="1"/>
    <col min="4408" max="4408" width="11.5546875" style="195" bestFit="1" customWidth="1"/>
    <col min="4409" max="4414" width="10" style="195" customWidth="1"/>
    <col min="4415" max="4417" width="10.6640625" style="195" customWidth="1"/>
    <col min="4418" max="4420" width="10" style="195" customWidth="1"/>
    <col min="4421" max="4421" width="11.5546875" style="195" bestFit="1" customWidth="1"/>
    <col min="4422" max="4608" width="8.88671875" style="195"/>
    <col min="4609" max="4609" width="34.6640625" style="195" bestFit="1" customWidth="1"/>
    <col min="4610" max="4612" width="10" style="195" bestFit="1" customWidth="1"/>
    <col min="4613" max="4618" width="10" style="195" customWidth="1"/>
    <col min="4619" max="4621" width="10.6640625" style="195" customWidth="1"/>
    <col min="4622" max="4624" width="10" style="195" customWidth="1"/>
    <col min="4625" max="4625" width="11.5546875" style="195" bestFit="1" customWidth="1"/>
    <col min="4626" max="4631" width="10" style="195" customWidth="1"/>
    <col min="4632" max="4634" width="10.6640625" style="195" customWidth="1"/>
    <col min="4635" max="4637" width="10" style="195" customWidth="1"/>
    <col min="4638" max="4638" width="11.5546875" style="195" bestFit="1" customWidth="1"/>
    <col min="4639" max="4644" width="10" style="195" customWidth="1"/>
    <col min="4645" max="4647" width="10.6640625" style="195" customWidth="1"/>
    <col min="4648" max="4650" width="10" style="195" customWidth="1"/>
    <col min="4651" max="4651" width="11.5546875" style="195" bestFit="1" customWidth="1"/>
    <col min="4652" max="4657" width="10" style="195" customWidth="1"/>
    <col min="4658" max="4660" width="10.6640625" style="195" customWidth="1"/>
    <col min="4661" max="4663" width="10" style="195" customWidth="1"/>
    <col min="4664" max="4664" width="11.5546875" style="195" bestFit="1" customWidth="1"/>
    <col min="4665" max="4670" width="10" style="195" customWidth="1"/>
    <col min="4671" max="4673" width="10.6640625" style="195" customWidth="1"/>
    <col min="4674" max="4676" width="10" style="195" customWidth="1"/>
    <col min="4677" max="4677" width="11.5546875" style="195" bestFit="1" customWidth="1"/>
    <col min="4678" max="4864" width="8.88671875" style="195"/>
    <col min="4865" max="4865" width="34.6640625" style="195" bestFit="1" customWidth="1"/>
    <col min="4866" max="4868" width="10" style="195" bestFit="1" customWidth="1"/>
    <col min="4869" max="4874" width="10" style="195" customWidth="1"/>
    <col min="4875" max="4877" width="10.6640625" style="195" customWidth="1"/>
    <col min="4878" max="4880" width="10" style="195" customWidth="1"/>
    <col min="4881" max="4881" width="11.5546875" style="195" bestFit="1" customWidth="1"/>
    <col min="4882" max="4887" width="10" style="195" customWidth="1"/>
    <col min="4888" max="4890" width="10.6640625" style="195" customWidth="1"/>
    <col min="4891" max="4893" width="10" style="195" customWidth="1"/>
    <col min="4894" max="4894" width="11.5546875" style="195" bestFit="1" customWidth="1"/>
    <col min="4895" max="4900" width="10" style="195" customWidth="1"/>
    <col min="4901" max="4903" width="10.6640625" style="195" customWidth="1"/>
    <col min="4904" max="4906" width="10" style="195" customWidth="1"/>
    <col min="4907" max="4907" width="11.5546875" style="195" bestFit="1" customWidth="1"/>
    <col min="4908" max="4913" width="10" style="195" customWidth="1"/>
    <col min="4914" max="4916" width="10.6640625" style="195" customWidth="1"/>
    <col min="4917" max="4919" width="10" style="195" customWidth="1"/>
    <col min="4920" max="4920" width="11.5546875" style="195" bestFit="1" customWidth="1"/>
    <col min="4921" max="4926" width="10" style="195" customWidth="1"/>
    <col min="4927" max="4929" width="10.6640625" style="195" customWidth="1"/>
    <col min="4930" max="4932" width="10" style="195" customWidth="1"/>
    <col min="4933" max="4933" width="11.5546875" style="195" bestFit="1" customWidth="1"/>
    <col min="4934" max="5120" width="8.88671875" style="195"/>
    <col min="5121" max="5121" width="34.6640625" style="195" bestFit="1" customWidth="1"/>
    <col min="5122" max="5124" width="10" style="195" bestFit="1" customWidth="1"/>
    <col min="5125" max="5130" width="10" style="195" customWidth="1"/>
    <col min="5131" max="5133" width="10.6640625" style="195" customWidth="1"/>
    <col min="5134" max="5136" width="10" style="195" customWidth="1"/>
    <col min="5137" max="5137" width="11.5546875" style="195" bestFit="1" customWidth="1"/>
    <col min="5138" max="5143" width="10" style="195" customWidth="1"/>
    <col min="5144" max="5146" width="10.6640625" style="195" customWidth="1"/>
    <col min="5147" max="5149" width="10" style="195" customWidth="1"/>
    <col min="5150" max="5150" width="11.5546875" style="195" bestFit="1" customWidth="1"/>
    <col min="5151" max="5156" width="10" style="195" customWidth="1"/>
    <col min="5157" max="5159" width="10.6640625" style="195" customWidth="1"/>
    <col min="5160" max="5162" width="10" style="195" customWidth="1"/>
    <col min="5163" max="5163" width="11.5546875" style="195" bestFit="1" customWidth="1"/>
    <col min="5164" max="5169" width="10" style="195" customWidth="1"/>
    <col min="5170" max="5172" width="10.6640625" style="195" customWidth="1"/>
    <col min="5173" max="5175" width="10" style="195" customWidth="1"/>
    <col min="5176" max="5176" width="11.5546875" style="195" bestFit="1" customWidth="1"/>
    <col min="5177" max="5182" width="10" style="195" customWidth="1"/>
    <col min="5183" max="5185" width="10.6640625" style="195" customWidth="1"/>
    <col min="5186" max="5188" width="10" style="195" customWidth="1"/>
    <col min="5189" max="5189" width="11.5546875" style="195" bestFit="1" customWidth="1"/>
    <col min="5190" max="5376" width="8.88671875" style="195"/>
    <col min="5377" max="5377" width="34.6640625" style="195" bestFit="1" customWidth="1"/>
    <col min="5378" max="5380" width="10" style="195" bestFit="1" customWidth="1"/>
    <col min="5381" max="5386" width="10" style="195" customWidth="1"/>
    <col min="5387" max="5389" width="10.6640625" style="195" customWidth="1"/>
    <col min="5390" max="5392" width="10" style="195" customWidth="1"/>
    <col min="5393" max="5393" width="11.5546875" style="195" bestFit="1" customWidth="1"/>
    <col min="5394" max="5399" width="10" style="195" customWidth="1"/>
    <col min="5400" max="5402" width="10.6640625" style="195" customWidth="1"/>
    <col min="5403" max="5405" width="10" style="195" customWidth="1"/>
    <col min="5406" max="5406" width="11.5546875" style="195" bestFit="1" customWidth="1"/>
    <col min="5407" max="5412" width="10" style="195" customWidth="1"/>
    <col min="5413" max="5415" width="10.6640625" style="195" customWidth="1"/>
    <col min="5416" max="5418" width="10" style="195" customWidth="1"/>
    <col min="5419" max="5419" width="11.5546875" style="195" bestFit="1" customWidth="1"/>
    <col min="5420" max="5425" width="10" style="195" customWidth="1"/>
    <col min="5426" max="5428" width="10.6640625" style="195" customWidth="1"/>
    <col min="5429" max="5431" width="10" style="195" customWidth="1"/>
    <col min="5432" max="5432" width="11.5546875" style="195" bestFit="1" customWidth="1"/>
    <col min="5433" max="5438" width="10" style="195" customWidth="1"/>
    <col min="5439" max="5441" width="10.6640625" style="195" customWidth="1"/>
    <col min="5442" max="5444" width="10" style="195" customWidth="1"/>
    <col min="5445" max="5445" width="11.5546875" style="195" bestFit="1" customWidth="1"/>
    <col min="5446" max="5632" width="8.88671875" style="195"/>
    <col min="5633" max="5633" width="34.6640625" style="195" bestFit="1" customWidth="1"/>
    <col min="5634" max="5636" width="10" style="195" bestFit="1" customWidth="1"/>
    <col min="5637" max="5642" width="10" style="195" customWidth="1"/>
    <col min="5643" max="5645" width="10.6640625" style="195" customWidth="1"/>
    <col min="5646" max="5648" width="10" style="195" customWidth="1"/>
    <col min="5649" max="5649" width="11.5546875" style="195" bestFit="1" customWidth="1"/>
    <col min="5650" max="5655" width="10" style="195" customWidth="1"/>
    <col min="5656" max="5658" width="10.6640625" style="195" customWidth="1"/>
    <col min="5659" max="5661" width="10" style="195" customWidth="1"/>
    <col min="5662" max="5662" width="11.5546875" style="195" bestFit="1" customWidth="1"/>
    <col min="5663" max="5668" width="10" style="195" customWidth="1"/>
    <col min="5669" max="5671" width="10.6640625" style="195" customWidth="1"/>
    <col min="5672" max="5674" width="10" style="195" customWidth="1"/>
    <col min="5675" max="5675" width="11.5546875" style="195" bestFit="1" customWidth="1"/>
    <col min="5676" max="5681" width="10" style="195" customWidth="1"/>
    <col min="5682" max="5684" width="10.6640625" style="195" customWidth="1"/>
    <col min="5685" max="5687" width="10" style="195" customWidth="1"/>
    <col min="5688" max="5688" width="11.5546875" style="195" bestFit="1" customWidth="1"/>
    <col min="5689" max="5694" width="10" style="195" customWidth="1"/>
    <col min="5695" max="5697" width="10.6640625" style="195" customWidth="1"/>
    <col min="5698" max="5700" width="10" style="195" customWidth="1"/>
    <col min="5701" max="5701" width="11.5546875" style="195" bestFit="1" customWidth="1"/>
    <col min="5702" max="5888" width="8.88671875" style="195"/>
    <col min="5889" max="5889" width="34.6640625" style="195" bestFit="1" customWidth="1"/>
    <col min="5890" max="5892" width="10" style="195" bestFit="1" customWidth="1"/>
    <col min="5893" max="5898" width="10" style="195" customWidth="1"/>
    <col min="5899" max="5901" width="10.6640625" style="195" customWidth="1"/>
    <col min="5902" max="5904" width="10" style="195" customWidth="1"/>
    <col min="5905" max="5905" width="11.5546875" style="195" bestFit="1" customWidth="1"/>
    <col min="5906" max="5911" width="10" style="195" customWidth="1"/>
    <col min="5912" max="5914" width="10.6640625" style="195" customWidth="1"/>
    <col min="5915" max="5917" width="10" style="195" customWidth="1"/>
    <col min="5918" max="5918" width="11.5546875" style="195" bestFit="1" customWidth="1"/>
    <col min="5919" max="5924" width="10" style="195" customWidth="1"/>
    <col min="5925" max="5927" width="10.6640625" style="195" customWidth="1"/>
    <col min="5928" max="5930" width="10" style="195" customWidth="1"/>
    <col min="5931" max="5931" width="11.5546875" style="195" bestFit="1" customWidth="1"/>
    <col min="5932" max="5937" width="10" style="195" customWidth="1"/>
    <col min="5938" max="5940" width="10.6640625" style="195" customWidth="1"/>
    <col min="5941" max="5943" width="10" style="195" customWidth="1"/>
    <col min="5944" max="5944" width="11.5546875" style="195" bestFit="1" customWidth="1"/>
    <col min="5945" max="5950" width="10" style="195" customWidth="1"/>
    <col min="5951" max="5953" width="10.6640625" style="195" customWidth="1"/>
    <col min="5954" max="5956" width="10" style="195" customWidth="1"/>
    <col min="5957" max="5957" width="11.5546875" style="195" bestFit="1" customWidth="1"/>
    <col min="5958" max="6144" width="8.88671875" style="195"/>
    <col min="6145" max="6145" width="34.6640625" style="195" bestFit="1" customWidth="1"/>
    <col min="6146" max="6148" width="10" style="195" bestFit="1" customWidth="1"/>
    <col min="6149" max="6154" width="10" style="195" customWidth="1"/>
    <col min="6155" max="6157" width="10.6640625" style="195" customWidth="1"/>
    <col min="6158" max="6160" width="10" style="195" customWidth="1"/>
    <col min="6161" max="6161" width="11.5546875" style="195" bestFit="1" customWidth="1"/>
    <col min="6162" max="6167" width="10" style="195" customWidth="1"/>
    <col min="6168" max="6170" width="10.6640625" style="195" customWidth="1"/>
    <col min="6171" max="6173" width="10" style="195" customWidth="1"/>
    <col min="6174" max="6174" width="11.5546875" style="195" bestFit="1" customWidth="1"/>
    <col min="6175" max="6180" width="10" style="195" customWidth="1"/>
    <col min="6181" max="6183" width="10.6640625" style="195" customWidth="1"/>
    <col min="6184" max="6186" width="10" style="195" customWidth="1"/>
    <col min="6187" max="6187" width="11.5546875" style="195" bestFit="1" customWidth="1"/>
    <col min="6188" max="6193" width="10" style="195" customWidth="1"/>
    <col min="6194" max="6196" width="10.6640625" style="195" customWidth="1"/>
    <col min="6197" max="6199" width="10" style="195" customWidth="1"/>
    <col min="6200" max="6200" width="11.5546875" style="195" bestFit="1" customWidth="1"/>
    <col min="6201" max="6206" width="10" style="195" customWidth="1"/>
    <col min="6207" max="6209" width="10.6640625" style="195" customWidth="1"/>
    <col min="6210" max="6212" width="10" style="195" customWidth="1"/>
    <col min="6213" max="6213" width="11.5546875" style="195" bestFit="1" customWidth="1"/>
    <col min="6214" max="6400" width="8.88671875" style="195"/>
    <col min="6401" max="6401" width="34.6640625" style="195" bestFit="1" customWidth="1"/>
    <col min="6402" max="6404" width="10" style="195" bestFit="1" customWidth="1"/>
    <col min="6405" max="6410" width="10" style="195" customWidth="1"/>
    <col min="6411" max="6413" width="10.6640625" style="195" customWidth="1"/>
    <col min="6414" max="6416" width="10" style="195" customWidth="1"/>
    <col min="6417" max="6417" width="11.5546875" style="195" bestFit="1" customWidth="1"/>
    <col min="6418" max="6423" width="10" style="195" customWidth="1"/>
    <col min="6424" max="6426" width="10.6640625" style="195" customWidth="1"/>
    <col min="6427" max="6429" width="10" style="195" customWidth="1"/>
    <col min="6430" max="6430" width="11.5546875" style="195" bestFit="1" customWidth="1"/>
    <col min="6431" max="6436" width="10" style="195" customWidth="1"/>
    <col min="6437" max="6439" width="10.6640625" style="195" customWidth="1"/>
    <col min="6440" max="6442" width="10" style="195" customWidth="1"/>
    <col min="6443" max="6443" width="11.5546875" style="195" bestFit="1" customWidth="1"/>
    <col min="6444" max="6449" width="10" style="195" customWidth="1"/>
    <col min="6450" max="6452" width="10.6640625" style="195" customWidth="1"/>
    <col min="6453" max="6455" width="10" style="195" customWidth="1"/>
    <col min="6456" max="6456" width="11.5546875" style="195" bestFit="1" customWidth="1"/>
    <col min="6457" max="6462" width="10" style="195" customWidth="1"/>
    <col min="6463" max="6465" width="10.6640625" style="195" customWidth="1"/>
    <col min="6466" max="6468" width="10" style="195" customWidth="1"/>
    <col min="6469" max="6469" width="11.5546875" style="195" bestFit="1" customWidth="1"/>
    <col min="6470" max="6656" width="8.88671875" style="195"/>
    <col min="6657" max="6657" width="34.6640625" style="195" bestFit="1" customWidth="1"/>
    <col min="6658" max="6660" width="10" style="195" bestFit="1" customWidth="1"/>
    <col min="6661" max="6666" width="10" style="195" customWidth="1"/>
    <col min="6667" max="6669" width="10.6640625" style="195" customWidth="1"/>
    <col min="6670" max="6672" width="10" style="195" customWidth="1"/>
    <col min="6673" max="6673" width="11.5546875" style="195" bestFit="1" customWidth="1"/>
    <col min="6674" max="6679" width="10" style="195" customWidth="1"/>
    <col min="6680" max="6682" width="10.6640625" style="195" customWidth="1"/>
    <col min="6683" max="6685" width="10" style="195" customWidth="1"/>
    <col min="6686" max="6686" width="11.5546875" style="195" bestFit="1" customWidth="1"/>
    <col min="6687" max="6692" width="10" style="195" customWidth="1"/>
    <col min="6693" max="6695" width="10.6640625" style="195" customWidth="1"/>
    <col min="6696" max="6698" width="10" style="195" customWidth="1"/>
    <col min="6699" max="6699" width="11.5546875" style="195" bestFit="1" customWidth="1"/>
    <col min="6700" max="6705" width="10" style="195" customWidth="1"/>
    <col min="6706" max="6708" width="10.6640625" style="195" customWidth="1"/>
    <col min="6709" max="6711" width="10" style="195" customWidth="1"/>
    <col min="6712" max="6712" width="11.5546875" style="195" bestFit="1" customWidth="1"/>
    <col min="6713" max="6718" width="10" style="195" customWidth="1"/>
    <col min="6719" max="6721" width="10.6640625" style="195" customWidth="1"/>
    <col min="6722" max="6724" width="10" style="195" customWidth="1"/>
    <col min="6725" max="6725" width="11.5546875" style="195" bestFit="1" customWidth="1"/>
    <col min="6726" max="6912" width="8.88671875" style="195"/>
    <col min="6913" max="6913" width="34.6640625" style="195" bestFit="1" customWidth="1"/>
    <col min="6914" max="6916" width="10" style="195" bestFit="1" customWidth="1"/>
    <col min="6917" max="6922" width="10" style="195" customWidth="1"/>
    <col min="6923" max="6925" width="10.6640625" style="195" customWidth="1"/>
    <col min="6926" max="6928" width="10" style="195" customWidth="1"/>
    <col min="6929" max="6929" width="11.5546875" style="195" bestFit="1" customWidth="1"/>
    <col min="6930" max="6935" width="10" style="195" customWidth="1"/>
    <col min="6936" max="6938" width="10.6640625" style="195" customWidth="1"/>
    <col min="6939" max="6941" width="10" style="195" customWidth="1"/>
    <col min="6942" max="6942" width="11.5546875" style="195" bestFit="1" customWidth="1"/>
    <col min="6943" max="6948" width="10" style="195" customWidth="1"/>
    <col min="6949" max="6951" width="10.6640625" style="195" customWidth="1"/>
    <col min="6952" max="6954" width="10" style="195" customWidth="1"/>
    <col min="6955" max="6955" width="11.5546875" style="195" bestFit="1" customWidth="1"/>
    <col min="6956" max="6961" width="10" style="195" customWidth="1"/>
    <col min="6962" max="6964" width="10.6640625" style="195" customWidth="1"/>
    <col min="6965" max="6967" width="10" style="195" customWidth="1"/>
    <col min="6968" max="6968" width="11.5546875" style="195" bestFit="1" customWidth="1"/>
    <col min="6969" max="6974" width="10" style="195" customWidth="1"/>
    <col min="6975" max="6977" width="10.6640625" style="195" customWidth="1"/>
    <col min="6978" max="6980" width="10" style="195" customWidth="1"/>
    <col min="6981" max="6981" width="11.5546875" style="195" bestFit="1" customWidth="1"/>
    <col min="6982" max="7168" width="8.88671875" style="195"/>
    <col min="7169" max="7169" width="34.6640625" style="195" bestFit="1" customWidth="1"/>
    <col min="7170" max="7172" width="10" style="195" bestFit="1" customWidth="1"/>
    <col min="7173" max="7178" width="10" style="195" customWidth="1"/>
    <col min="7179" max="7181" width="10.6640625" style="195" customWidth="1"/>
    <col min="7182" max="7184" width="10" style="195" customWidth="1"/>
    <col min="7185" max="7185" width="11.5546875" style="195" bestFit="1" customWidth="1"/>
    <col min="7186" max="7191" width="10" style="195" customWidth="1"/>
    <col min="7192" max="7194" width="10.6640625" style="195" customWidth="1"/>
    <col min="7195" max="7197" width="10" style="195" customWidth="1"/>
    <col min="7198" max="7198" width="11.5546875" style="195" bestFit="1" customWidth="1"/>
    <col min="7199" max="7204" width="10" style="195" customWidth="1"/>
    <col min="7205" max="7207" width="10.6640625" style="195" customWidth="1"/>
    <col min="7208" max="7210" width="10" style="195" customWidth="1"/>
    <col min="7211" max="7211" width="11.5546875" style="195" bestFit="1" customWidth="1"/>
    <col min="7212" max="7217" width="10" style="195" customWidth="1"/>
    <col min="7218" max="7220" width="10.6640625" style="195" customWidth="1"/>
    <col min="7221" max="7223" width="10" style="195" customWidth="1"/>
    <col min="7224" max="7224" width="11.5546875" style="195" bestFit="1" customWidth="1"/>
    <col min="7225" max="7230" width="10" style="195" customWidth="1"/>
    <col min="7231" max="7233" width="10.6640625" style="195" customWidth="1"/>
    <col min="7234" max="7236" width="10" style="195" customWidth="1"/>
    <col min="7237" max="7237" width="11.5546875" style="195" bestFit="1" customWidth="1"/>
    <col min="7238" max="7424" width="8.88671875" style="195"/>
    <col min="7425" max="7425" width="34.6640625" style="195" bestFit="1" customWidth="1"/>
    <col min="7426" max="7428" width="10" style="195" bestFit="1" customWidth="1"/>
    <col min="7429" max="7434" width="10" style="195" customWidth="1"/>
    <col min="7435" max="7437" width="10.6640625" style="195" customWidth="1"/>
    <col min="7438" max="7440" width="10" style="195" customWidth="1"/>
    <col min="7441" max="7441" width="11.5546875" style="195" bestFit="1" customWidth="1"/>
    <col min="7442" max="7447" width="10" style="195" customWidth="1"/>
    <col min="7448" max="7450" width="10.6640625" style="195" customWidth="1"/>
    <col min="7451" max="7453" width="10" style="195" customWidth="1"/>
    <col min="7454" max="7454" width="11.5546875" style="195" bestFit="1" customWidth="1"/>
    <col min="7455" max="7460" width="10" style="195" customWidth="1"/>
    <col min="7461" max="7463" width="10.6640625" style="195" customWidth="1"/>
    <col min="7464" max="7466" width="10" style="195" customWidth="1"/>
    <col min="7467" max="7467" width="11.5546875" style="195" bestFit="1" customWidth="1"/>
    <col min="7468" max="7473" width="10" style="195" customWidth="1"/>
    <col min="7474" max="7476" width="10.6640625" style="195" customWidth="1"/>
    <col min="7477" max="7479" width="10" style="195" customWidth="1"/>
    <col min="7480" max="7480" width="11.5546875" style="195" bestFit="1" customWidth="1"/>
    <col min="7481" max="7486" width="10" style="195" customWidth="1"/>
    <col min="7487" max="7489" width="10.6640625" style="195" customWidth="1"/>
    <col min="7490" max="7492" width="10" style="195" customWidth="1"/>
    <col min="7493" max="7493" width="11.5546875" style="195" bestFit="1" customWidth="1"/>
    <col min="7494" max="7680" width="8.88671875" style="195"/>
    <col min="7681" max="7681" width="34.6640625" style="195" bestFit="1" customWidth="1"/>
    <col min="7682" max="7684" width="10" style="195" bestFit="1" customWidth="1"/>
    <col min="7685" max="7690" width="10" style="195" customWidth="1"/>
    <col min="7691" max="7693" width="10.6640625" style="195" customWidth="1"/>
    <col min="7694" max="7696" width="10" style="195" customWidth="1"/>
    <col min="7697" max="7697" width="11.5546875" style="195" bestFit="1" customWidth="1"/>
    <col min="7698" max="7703" width="10" style="195" customWidth="1"/>
    <col min="7704" max="7706" width="10.6640625" style="195" customWidth="1"/>
    <col min="7707" max="7709" width="10" style="195" customWidth="1"/>
    <col min="7710" max="7710" width="11.5546875" style="195" bestFit="1" customWidth="1"/>
    <col min="7711" max="7716" width="10" style="195" customWidth="1"/>
    <col min="7717" max="7719" width="10.6640625" style="195" customWidth="1"/>
    <col min="7720" max="7722" width="10" style="195" customWidth="1"/>
    <col min="7723" max="7723" width="11.5546875" style="195" bestFit="1" customWidth="1"/>
    <col min="7724" max="7729" width="10" style="195" customWidth="1"/>
    <col min="7730" max="7732" width="10.6640625" style="195" customWidth="1"/>
    <col min="7733" max="7735" width="10" style="195" customWidth="1"/>
    <col min="7736" max="7736" width="11.5546875" style="195" bestFit="1" customWidth="1"/>
    <col min="7737" max="7742" width="10" style="195" customWidth="1"/>
    <col min="7743" max="7745" width="10.6640625" style="195" customWidth="1"/>
    <col min="7746" max="7748" width="10" style="195" customWidth="1"/>
    <col min="7749" max="7749" width="11.5546875" style="195" bestFit="1" customWidth="1"/>
    <col min="7750" max="7936" width="8.88671875" style="195"/>
    <col min="7937" max="7937" width="34.6640625" style="195" bestFit="1" customWidth="1"/>
    <col min="7938" max="7940" width="10" style="195" bestFit="1" customWidth="1"/>
    <col min="7941" max="7946" width="10" style="195" customWidth="1"/>
    <col min="7947" max="7949" width="10.6640625" style="195" customWidth="1"/>
    <col min="7950" max="7952" width="10" style="195" customWidth="1"/>
    <col min="7953" max="7953" width="11.5546875" style="195" bestFit="1" customWidth="1"/>
    <col min="7954" max="7959" width="10" style="195" customWidth="1"/>
    <col min="7960" max="7962" width="10.6640625" style="195" customWidth="1"/>
    <col min="7963" max="7965" width="10" style="195" customWidth="1"/>
    <col min="7966" max="7966" width="11.5546875" style="195" bestFit="1" customWidth="1"/>
    <col min="7967" max="7972" width="10" style="195" customWidth="1"/>
    <col min="7973" max="7975" width="10.6640625" style="195" customWidth="1"/>
    <col min="7976" max="7978" width="10" style="195" customWidth="1"/>
    <col min="7979" max="7979" width="11.5546875" style="195" bestFit="1" customWidth="1"/>
    <col min="7980" max="7985" width="10" style="195" customWidth="1"/>
    <col min="7986" max="7988" width="10.6640625" style="195" customWidth="1"/>
    <col min="7989" max="7991" width="10" style="195" customWidth="1"/>
    <col min="7992" max="7992" width="11.5546875" style="195" bestFit="1" customWidth="1"/>
    <col min="7993" max="7998" width="10" style="195" customWidth="1"/>
    <col min="7999" max="8001" width="10.6640625" style="195" customWidth="1"/>
    <col min="8002" max="8004" width="10" style="195" customWidth="1"/>
    <col min="8005" max="8005" width="11.5546875" style="195" bestFit="1" customWidth="1"/>
    <col min="8006" max="8192" width="8.88671875" style="195"/>
    <col min="8193" max="8193" width="34.6640625" style="195" bestFit="1" customWidth="1"/>
    <col min="8194" max="8196" width="10" style="195" bestFit="1" customWidth="1"/>
    <col min="8197" max="8202" width="10" style="195" customWidth="1"/>
    <col min="8203" max="8205" width="10.6640625" style="195" customWidth="1"/>
    <col min="8206" max="8208" width="10" style="195" customWidth="1"/>
    <col min="8209" max="8209" width="11.5546875" style="195" bestFit="1" customWidth="1"/>
    <col min="8210" max="8215" width="10" style="195" customWidth="1"/>
    <col min="8216" max="8218" width="10.6640625" style="195" customWidth="1"/>
    <col min="8219" max="8221" width="10" style="195" customWidth="1"/>
    <col min="8222" max="8222" width="11.5546875" style="195" bestFit="1" customWidth="1"/>
    <col min="8223" max="8228" width="10" style="195" customWidth="1"/>
    <col min="8229" max="8231" width="10.6640625" style="195" customWidth="1"/>
    <col min="8232" max="8234" width="10" style="195" customWidth="1"/>
    <col min="8235" max="8235" width="11.5546875" style="195" bestFit="1" customWidth="1"/>
    <col min="8236" max="8241" width="10" style="195" customWidth="1"/>
    <col min="8242" max="8244" width="10.6640625" style="195" customWidth="1"/>
    <col min="8245" max="8247" width="10" style="195" customWidth="1"/>
    <col min="8248" max="8248" width="11.5546875" style="195" bestFit="1" customWidth="1"/>
    <col min="8249" max="8254" width="10" style="195" customWidth="1"/>
    <col min="8255" max="8257" width="10.6640625" style="195" customWidth="1"/>
    <col min="8258" max="8260" width="10" style="195" customWidth="1"/>
    <col min="8261" max="8261" width="11.5546875" style="195" bestFit="1" customWidth="1"/>
    <col min="8262" max="8448" width="8.88671875" style="195"/>
    <col min="8449" max="8449" width="34.6640625" style="195" bestFit="1" customWidth="1"/>
    <col min="8450" max="8452" width="10" style="195" bestFit="1" customWidth="1"/>
    <col min="8453" max="8458" width="10" style="195" customWidth="1"/>
    <col min="8459" max="8461" width="10.6640625" style="195" customWidth="1"/>
    <col min="8462" max="8464" width="10" style="195" customWidth="1"/>
    <col min="8465" max="8465" width="11.5546875" style="195" bestFit="1" customWidth="1"/>
    <col min="8466" max="8471" width="10" style="195" customWidth="1"/>
    <col min="8472" max="8474" width="10.6640625" style="195" customWidth="1"/>
    <col min="8475" max="8477" width="10" style="195" customWidth="1"/>
    <col min="8478" max="8478" width="11.5546875" style="195" bestFit="1" customWidth="1"/>
    <col min="8479" max="8484" width="10" style="195" customWidth="1"/>
    <col min="8485" max="8487" width="10.6640625" style="195" customWidth="1"/>
    <col min="8488" max="8490" width="10" style="195" customWidth="1"/>
    <col min="8491" max="8491" width="11.5546875" style="195" bestFit="1" customWidth="1"/>
    <col min="8492" max="8497" width="10" style="195" customWidth="1"/>
    <col min="8498" max="8500" width="10.6640625" style="195" customWidth="1"/>
    <col min="8501" max="8503" width="10" style="195" customWidth="1"/>
    <col min="8504" max="8504" width="11.5546875" style="195" bestFit="1" customWidth="1"/>
    <col min="8505" max="8510" width="10" style="195" customWidth="1"/>
    <col min="8511" max="8513" width="10.6640625" style="195" customWidth="1"/>
    <col min="8514" max="8516" width="10" style="195" customWidth="1"/>
    <col min="8517" max="8517" width="11.5546875" style="195" bestFit="1" customWidth="1"/>
    <col min="8518" max="8704" width="8.88671875" style="195"/>
    <col min="8705" max="8705" width="34.6640625" style="195" bestFit="1" customWidth="1"/>
    <col min="8706" max="8708" width="10" style="195" bestFit="1" customWidth="1"/>
    <col min="8709" max="8714" width="10" style="195" customWidth="1"/>
    <col min="8715" max="8717" width="10.6640625" style="195" customWidth="1"/>
    <col min="8718" max="8720" width="10" style="195" customWidth="1"/>
    <col min="8721" max="8721" width="11.5546875" style="195" bestFit="1" customWidth="1"/>
    <col min="8722" max="8727" width="10" style="195" customWidth="1"/>
    <col min="8728" max="8730" width="10.6640625" style="195" customWidth="1"/>
    <col min="8731" max="8733" width="10" style="195" customWidth="1"/>
    <col min="8734" max="8734" width="11.5546875" style="195" bestFit="1" customWidth="1"/>
    <col min="8735" max="8740" width="10" style="195" customWidth="1"/>
    <col min="8741" max="8743" width="10.6640625" style="195" customWidth="1"/>
    <col min="8744" max="8746" width="10" style="195" customWidth="1"/>
    <col min="8747" max="8747" width="11.5546875" style="195" bestFit="1" customWidth="1"/>
    <col min="8748" max="8753" width="10" style="195" customWidth="1"/>
    <col min="8754" max="8756" width="10.6640625" style="195" customWidth="1"/>
    <col min="8757" max="8759" width="10" style="195" customWidth="1"/>
    <col min="8760" max="8760" width="11.5546875" style="195" bestFit="1" customWidth="1"/>
    <col min="8761" max="8766" width="10" style="195" customWidth="1"/>
    <col min="8767" max="8769" width="10.6640625" style="195" customWidth="1"/>
    <col min="8770" max="8772" width="10" style="195" customWidth="1"/>
    <col min="8773" max="8773" width="11.5546875" style="195" bestFit="1" customWidth="1"/>
    <col min="8774" max="8960" width="8.88671875" style="195"/>
    <col min="8961" max="8961" width="34.6640625" style="195" bestFit="1" customWidth="1"/>
    <col min="8962" max="8964" width="10" style="195" bestFit="1" customWidth="1"/>
    <col min="8965" max="8970" width="10" style="195" customWidth="1"/>
    <col min="8971" max="8973" width="10.6640625" style="195" customWidth="1"/>
    <col min="8974" max="8976" width="10" style="195" customWidth="1"/>
    <col min="8977" max="8977" width="11.5546875" style="195" bestFit="1" customWidth="1"/>
    <col min="8978" max="8983" width="10" style="195" customWidth="1"/>
    <col min="8984" max="8986" width="10.6640625" style="195" customWidth="1"/>
    <col min="8987" max="8989" width="10" style="195" customWidth="1"/>
    <col min="8990" max="8990" width="11.5546875" style="195" bestFit="1" customWidth="1"/>
    <col min="8991" max="8996" width="10" style="195" customWidth="1"/>
    <col min="8997" max="8999" width="10.6640625" style="195" customWidth="1"/>
    <col min="9000" max="9002" width="10" style="195" customWidth="1"/>
    <col min="9003" max="9003" width="11.5546875" style="195" bestFit="1" customWidth="1"/>
    <col min="9004" max="9009" width="10" style="195" customWidth="1"/>
    <col min="9010" max="9012" width="10.6640625" style="195" customWidth="1"/>
    <col min="9013" max="9015" width="10" style="195" customWidth="1"/>
    <col min="9016" max="9016" width="11.5546875" style="195" bestFit="1" customWidth="1"/>
    <col min="9017" max="9022" width="10" style="195" customWidth="1"/>
    <col min="9023" max="9025" width="10.6640625" style="195" customWidth="1"/>
    <col min="9026" max="9028" width="10" style="195" customWidth="1"/>
    <col min="9029" max="9029" width="11.5546875" style="195" bestFit="1" customWidth="1"/>
    <col min="9030" max="9216" width="8.88671875" style="195"/>
    <col min="9217" max="9217" width="34.6640625" style="195" bestFit="1" customWidth="1"/>
    <col min="9218" max="9220" width="10" style="195" bestFit="1" customWidth="1"/>
    <col min="9221" max="9226" width="10" style="195" customWidth="1"/>
    <col min="9227" max="9229" width="10.6640625" style="195" customWidth="1"/>
    <col min="9230" max="9232" width="10" style="195" customWidth="1"/>
    <col min="9233" max="9233" width="11.5546875" style="195" bestFit="1" customWidth="1"/>
    <col min="9234" max="9239" width="10" style="195" customWidth="1"/>
    <col min="9240" max="9242" width="10.6640625" style="195" customWidth="1"/>
    <col min="9243" max="9245" width="10" style="195" customWidth="1"/>
    <col min="9246" max="9246" width="11.5546875" style="195" bestFit="1" customWidth="1"/>
    <col min="9247" max="9252" width="10" style="195" customWidth="1"/>
    <col min="9253" max="9255" width="10.6640625" style="195" customWidth="1"/>
    <col min="9256" max="9258" width="10" style="195" customWidth="1"/>
    <col min="9259" max="9259" width="11.5546875" style="195" bestFit="1" customWidth="1"/>
    <col min="9260" max="9265" width="10" style="195" customWidth="1"/>
    <col min="9266" max="9268" width="10.6640625" style="195" customWidth="1"/>
    <col min="9269" max="9271" width="10" style="195" customWidth="1"/>
    <col min="9272" max="9272" width="11.5546875" style="195" bestFit="1" customWidth="1"/>
    <col min="9273" max="9278" width="10" style="195" customWidth="1"/>
    <col min="9279" max="9281" width="10.6640625" style="195" customWidth="1"/>
    <col min="9282" max="9284" width="10" style="195" customWidth="1"/>
    <col min="9285" max="9285" width="11.5546875" style="195" bestFit="1" customWidth="1"/>
    <col min="9286" max="9472" width="8.88671875" style="195"/>
    <col min="9473" max="9473" width="34.6640625" style="195" bestFit="1" customWidth="1"/>
    <col min="9474" max="9476" width="10" style="195" bestFit="1" customWidth="1"/>
    <col min="9477" max="9482" width="10" style="195" customWidth="1"/>
    <col min="9483" max="9485" width="10.6640625" style="195" customWidth="1"/>
    <col min="9486" max="9488" width="10" style="195" customWidth="1"/>
    <col min="9489" max="9489" width="11.5546875" style="195" bestFit="1" customWidth="1"/>
    <col min="9490" max="9495" width="10" style="195" customWidth="1"/>
    <col min="9496" max="9498" width="10.6640625" style="195" customWidth="1"/>
    <col min="9499" max="9501" width="10" style="195" customWidth="1"/>
    <col min="9502" max="9502" width="11.5546875" style="195" bestFit="1" customWidth="1"/>
    <col min="9503" max="9508" width="10" style="195" customWidth="1"/>
    <col min="9509" max="9511" width="10.6640625" style="195" customWidth="1"/>
    <col min="9512" max="9514" width="10" style="195" customWidth="1"/>
    <col min="9515" max="9515" width="11.5546875" style="195" bestFit="1" customWidth="1"/>
    <col min="9516" max="9521" width="10" style="195" customWidth="1"/>
    <col min="9522" max="9524" width="10.6640625" style="195" customWidth="1"/>
    <col min="9525" max="9527" width="10" style="195" customWidth="1"/>
    <col min="9528" max="9528" width="11.5546875" style="195" bestFit="1" customWidth="1"/>
    <col min="9529" max="9534" width="10" style="195" customWidth="1"/>
    <col min="9535" max="9537" width="10.6640625" style="195" customWidth="1"/>
    <col min="9538" max="9540" width="10" style="195" customWidth="1"/>
    <col min="9541" max="9541" width="11.5546875" style="195" bestFit="1" customWidth="1"/>
    <col min="9542" max="9728" width="8.88671875" style="195"/>
    <col min="9729" max="9729" width="34.6640625" style="195" bestFit="1" customWidth="1"/>
    <col min="9730" max="9732" width="10" style="195" bestFit="1" customWidth="1"/>
    <col min="9733" max="9738" width="10" style="195" customWidth="1"/>
    <col min="9739" max="9741" width="10.6640625" style="195" customWidth="1"/>
    <col min="9742" max="9744" width="10" style="195" customWidth="1"/>
    <col min="9745" max="9745" width="11.5546875" style="195" bestFit="1" customWidth="1"/>
    <col min="9746" max="9751" width="10" style="195" customWidth="1"/>
    <col min="9752" max="9754" width="10.6640625" style="195" customWidth="1"/>
    <col min="9755" max="9757" width="10" style="195" customWidth="1"/>
    <col min="9758" max="9758" width="11.5546875" style="195" bestFit="1" customWidth="1"/>
    <col min="9759" max="9764" width="10" style="195" customWidth="1"/>
    <col min="9765" max="9767" width="10.6640625" style="195" customWidth="1"/>
    <col min="9768" max="9770" width="10" style="195" customWidth="1"/>
    <col min="9771" max="9771" width="11.5546875" style="195" bestFit="1" customWidth="1"/>
    <col min="9772" max="9777" width="10" style="195" customWidth="1"/>
    <col min="9778" max="9780" width="10.6640625" style="195" customWidth="1"/>
    <col min="9781" max="9783" width="10" style="195" customWidth="1"/>
    <col min="9784" max="9784" width="11.5546875" style="195" bestFit="1" customWidth="1"/>
    <col min="9785" max="9790" width="10" style="195" customWidth="1"/>
    <col min="9791" max="9793" width="10.6640625" style="195" customWidth="1"/>
    <col min="9794" max="9796" width="10" style="195" customWidth="1"/>
    <col min="9797" max="9797" width="11.5546875" style="195" bestFit="1" customWidth="1"/>
    <col min="9798" max="9984" width="8.88671875" style="195"/>
    <col min="9985" max="9985" width="34.6640625" style="195" bestFit="1" customWidth="1"/>
    <col min="9986" max="9988" width="10" style="195" bestFit="1" customWidth="1"/>
    <col min="9989" max="9994" width="10" style="195" customWidth="1"/>
    <col min="9995" max="9997" width="10.6640625" style="195" customWidth="1"/>
    <col min="9998" max="10000" width="10" style="195" customWidth="1"/>
    <col min="10001" max="10001" width="11.5546875" style="195" bestFit="1" customWidth="1"/>
    <col min="10002" max="10007" width="10" style="195" customWidth="1"/>
    <col min="10008" max="10010" width="10.6640625" style="195" customWidth="1"/>
    <col min="10011" max="10013" width="10" style="195" customWidth="1"/>
    <col min="10014" max="10014" width="11.5546875" style="195" bestFit="1" customWidth="1"/>
    <col min="10015" max="10020" width="10" style="195" customWidth="1"/>
    <col min="10021" max="10023" width="10.6640625" style="195" customWidth="1"/>
    <col min="10024" max="10026" width="10" style="195" customWidth="1"/>
    <col min="10027" max="10027" width="11.5546875" style="195" bestFit="1" customWidth="1"/>
    <col min="10028" max="10033" width="10" style="195" customWidth="1"/>
    <col min="10034" max="10036" width="10.6640625" style="195" customWidth="1"/>
    <col min="10037" max="10039" width="10" style="195" customWidth="1"/>
    <col min="10040" max="10040" width="11.5546875" style="195" bestFit="1" customWidth="1"/>
    <col min="10041" max="10046" width="10" style="195" customWidth="1"/>
    <col min="10047" max="10049" width="10.6640625" style="195" customWidth="1"/>
    <col min="10050" max="10052" width="10" style="195" customWidth="1"/>
    <col min="10053" max="10053" width="11.5546875" style="195" bestFit="1" customWidth="1"/>
    <col min="10054" max="10240" width="8.88671875" style="195"/>
    <col min="10241" max="10241" width="34.6640625" style="195" bestFit="1" customWidth="1"/>
    <col min="10242" max="10244" width="10" style="195" bestFit="1" customWidth="1"/>
    <col min="10245" max="10250" width="10" style="195" customWidth="1"/>
    <col min="10251" max="10253" width="10.6640625" style="195" customWidth="1"/>
    <col min="10254" max="10256" width="10" style="195" customWidth="1"/>
    <col min="10257" max="10257" width="11.5546875" style="195" bestFit="1" customWidth="1"/>
    <col min="10258" max="10263" width="10" style="195" customWidth="1"/>
    <col min="10264" max="10266" width="10.6640625" style="195" customWidth="1"/>
    <col min="10267" max="10269" width="10" style="195" customWidth="1"/>
    <col min="10270" max="10270" width="11.5546875" style="195" bestFit="1" customWidth="1"/>
    <col min="10271" max="10276" width="10" style="195" customWidth="1"/>
    <col min="10277" max="10279" width="10.6640625" style="195" customWidth="1"/>
    <col min="10280" max="10282" width="10" style="195" customWidth="1"/>
    <col min="10283" max="10283" width="11.5546875" style="195" bestFit="1" customWidth="1"/>
    <col min="10284" max="10289" width="10" style="195" customWidth="1"/>
    <col min="10290" max="10292" width="10.6640625" style="195" customWidth="1"/>
    <col min="10293" max="10295" width="10" style="195" customWidth="1"/>
    <col min="10296" max="10296" width="11.5546875" style="195" bestFit="1" customWidth="1"/>
    <col min="10297" max="10302" width="10" style="195" customWidth="1"/>
    <col min="10303" max="10305" width="10.6640625" style="195" customWidth="1"/>
    <col min="10306" max="10308" width="10" style="195" customWidth="1"/>
    <col min="10309" max="10309" width="11.5546875" style="195" bestFit="1" customWidth="1"/>
    <col min="10310" max="10496" width="8.88671875" style="195"/>
    <col min="10497" max="10497" width="34.6640625" style="195" bestFit="1" customWidth="1"/>
    <col min="10498" max="10500" width="10" style="195" bestFit="1" customWidth="1"/>
    <col min="10501" max="10506" width="10" style="195" customWidth="1"/>
    <col min="10507" max="10509" width="10.6640625" style="195" customWidth="1"/>
    <col min="10510" max="10512" width="10" style="195" customWidth="1"/>
    <col min="10513" max="10513" width="11.5546875" style="195" bestFit="1" customWidth="1"/>
    <col min="10514" max="10519" width="10" style="195" customWidth="1"/>
    <col min="10520" max="10522" width="10.6640625" style="195" customWidth="1"/>
    <col min="10523" max="10525" width="10" style="195" customWidth="1"/>
    <col min="10526" max="10526" width="11.5546875" style="195" bestFit="1" customWidth="1"/>
    <col min="10527" max="10532" width="10" style="195" customWidth="1"/>
    <col min="10533" max="10535" width="10.6640625" style="195" customWidth="1"/>
    <col min="10536" max="10538" width="10" style="195" customWidth="1"/>
    <col min="10539" max="10539" width="11.5546875" style="195" bestFit="1" customWidth="1"/>
    <col min="10540" max="10545" width="10" style="195" customWidth="1"/>
    <col min="10546" max="10548" width="10.6640625" style="195" customWidth="1"/>
    <col min="10549" max="10551" width="10" style="195" customWidth="1"/>
    <col min="10552" max="10552" width="11.5546875" style="195" bestFit="1" customWidth="1"/>
    <col min="10553" max="10558" width="10" style="195" customWidth="1"/>
    <col min="10559" max="10561" width="10.6640625" style="195" customWidth="1"/>
    <col min="10562" max="10564" width="10" style="195" customWidth="1"/>
    <col min="10565" max="10565" width="11.5546875" style="195" bestFit="1" customWidth="1"/>
    <col min="10566" max="10752" width="8.88671875" style="195"/>
    <col min="10753" max="10753" width="34.6640625" style="195" bestFit="1" customWidth="1"/>
    <col min="10754" max="10756" width="10" style="195" bestFit="1" customWidth="1"/>
    <col min="10757" max="10762" width="10" style="195" customWidth="1"/>
    <col min="10763" max="10765" width="10.6640625" style="195" customWidth="1"/>
    <col min="10766" max="10768" width="10" style="195" customWidth="1"/>
    <col min="10769" max="10769" width="11.5546875" style="195" bestFit="1" customWidth="1"/>
    <col min="10770" max="10775" width="10" style="195" customWidth="1"/>
    <col min="10776" max="10778" width="10.6640625" style="195" customWidth="1"/>
    <col min="10779" max="10781" width="10" style="195" customWidth="1"/>
    <col min="10782" max="10782" width="11.5546875" style="195" bestFit="1" customWidth="1"/>
    <col min="10783" max="10788" width="10" style="195" customWidth="1"/>
    <col min="10789" max="10791" width="10.6640625" style="195" customWidth="1"/>
    <col min="10792" max="10794" width="10" style="195" customWidth="1"/>
    <col min="10795" max="10795" width="11.5546875" style="195" bestFit="1" customWidth="1"/>
    <col min="10796" max="10801" width="10" style="195" customWidth="1"/>
    <col min="10802" max="10804" width="10.6640625" style="195" customWidth="1"/>
    <col min="10805" max="10807" width="10" style="195" customWidth="1"/>
    <col min="10808" max="10808" width="11.5546875" style="195" bestFit="1" customWidth="1"/>
    <col min="10809" max="10814" width="10" style="195" customWidth="1"/>
    <col min="10815" max="10817" width="10.6640625" style="195" customWidth="1"/>
    <col min="10818" max="10820" width="10" style="195" customWidth="1"/>
    <col min="10821" max="10821" width="11.5546875" style="195" bestFit="1" customWidth="1"/>
    <col min="10822" max="11008" width="8.88671875" style="195"/>
    <col min="11009" max="11009" width="34.6640625" style="195" bestFit="1" customWidth="1"/>
    <col min="11010" max="11012" width="10" style="195" bestFit="1" customWidth="1"/>
    <col min="11013" max="11018" width="10" style="195" customWidth="1"/>
    <col min="11019" max="11021" width="10.6640625" style="195" customWidth="1"/>
    <col min="11022" max="11024" width="10" style="195" customWidth="1"/>
    <col min="11025" max="11025" width="11.5546875" style="195" bestFit="1" customWidth="1"/>
    <col min="11026" max="11031" width="10" style="195" customWidth="1"/>
    <col min="11032" max="11034" width="10.6640625" style="195" customWidth="1"/>
    <col min="11035" max="11037" width="10" style="195" customWidth="1"/>
    <col min="11038" max="11038" width="11.5546875" style="195" bestFit="1" customWidth="1"/>
    <col min="11039" max="11044" width="10" style="195" customWidth="1"/>
    <col min="11045" max="11047" width="10.6640625" style="195" customWidth="1"/>
    <col min="11048" max="11050" width="10" style="195" customWidth="1"/>
    <col min="11051" max="11051" width="11.5546875" style="195" bestFit="1" customWidth="1"/>
    <col min="11052" max="11057" width="10" style="195" customWidth="1"/>
    <col min="11058" max="11060" width="10.6640625" style="195" customWidth="1"/>
    <col min="11061" max="11063" width="10" style="195" customWidth="1"/>
    <col min="11064" max="11064" width="11.5546875" style="195" bestFit="1" customWidth="1"/>
    <col min="11065" max="11070" width="10" style="195" customWidth="1"/>
    <col min="11071" max="11073" width="10.6640625" style="195" customWidth="1"/>
    <col min="11074" max="11076" width="10" style="195" customWidth="1"/>
    <col min="11077" max="11077" width="11.5546875" style="195" bestFit="1" customWidth="1"/>
    <col min="11078" max="11264" width="8.88671875" style="195"/>
    <col min="11265" max="11265" width="34.6640625" style="195" bestFit="1" customWidth="1"/>
    <col min="11266" max="11268" width="10" style="195" bestFit="1" customWidth="1"/>
    <col min="11269" max="11274" width="10" style="195" customWidth="1"/>
    <col min="11275" max="11277" width="10.6640625" style="195" customWidth="1"/>
    <col min="11278" max="11280" width="10" style="195" customWidth="1"/>
    <col min="11281" max="11281" width="11.5546875" style="195" bestFit="1" customWidth="1"/>
    <col min="11282" max="11287" width="10" style="195" customWidth="1"/>
    <col min="11288" max="11290" width="10.6640625" style="195" customWidth="1"/>
    <col min="11291" max="11293" width="10" style="195" customWidth="1"/>
    <col min="11294" max="11294" width="11.5546875" style="195" bestFit="1" customWidth="1"/>
    <col min="11295" max="11300" width="10" style="195" customWidth="1"/>
    <col min="11301" max="11303" width="10.6640625" style="195" customWidth="1"/>
    <col min="11304" max="11306" width="10" style="195" customWidth="1"/>
    <col min="11307" max="11307" width="11.5546875" style="195" bestFit="1" customWidth="1"/>
    <col min="11308" max="11313" width="10" style="195" customWidth="1"/>
    <col min="11314" max="11316" width="10.6640625" style="195" customWidth="1"/>
    <col min="11317" max="11319" width="10" style="195" customWidth="1"/>
    <col min="11320" max="11320" width="11.5546875" style="195" bestFit="1" customWidth="1"/>
    <col min="11321" max="11326" width="10" style="195" customWidth="1"/>
    <col min="11327" max="11329" width="10.6640625" style="195" customWidth="1"/>
    <col min="11330" max="11332" width="10" style="195" customWidth="1"/>
    <col min="11333" max="11333" width="11.5546875" style="195" bestFit="1" customWidth="1"/>
    <col min="11334" max="11520" width="8.88671875" style="195"/>
    <col min="11521" max="11521" width="34.6640625" style="195" bestFit="1" customWidth="1"/>
    <col min="11522" max="11524" width="10" style="195" bestFit="1" customWidth="1"/>
    <col min="11525" max="11530" width="10" style="195" customWidth="1"/>
    <col min="11531" max="11533" width="10.6640625" style="195" customWidth="1"/>
    <col min="11534" max="11536" width="10" style="195" customWidth="1"/>
    <col min="11537" max="11537" width="11.5546875" style="195" bestFit="1" customWidth="1"/>
    <col min="11538" max="11543" width="10" style="195" customWidth="1"/>
    <col min="11544" max="11546" width="10.6640625" style="195" customWidth="1"/>
    <col min="11547" max="11549" width="10" style="195" customWidth="1"/>
    <col min="11550" max="11550" width="11.5546875" style="195" bestFit="1" customWidth="1"/>
    <col min="11551" max="11556" width="10" style="195" customWidth="1"/>
    <col min="11557" max="11559" width="10.6640625" style="195" customWidth="1"/>
    <col min="11560" max="11562" width="10" style="195" customWidth="1"/>
    <col min="11563" max="11563" width="11.5546875" style="195" bestFit="1" customWidth="1"/>
    <col min="11564" max="11569" width="10" style="195" customWidth="1"/>
    <col min="11570" max="11572" width="10.6640625" style="195" customWidth="1"/>
    <col min="11573" max="11575" width="10" style="195" customWidth="1"/>
    <col min="11576" max="11576" width="11.5546875" style="195" bestFit="1" customWidth="1"/>
    <col min="11577" max="11582" width="10" style="195" customWidth="1"/>
    <col min="11583" max="11585" width="10.6640625" style="195" customWidth="1"/>
    <col min="11586" max="11588" width="10" style="195" customWidth="1"/>
    <col min="11589" max="11589" width="11.5546875" style="195" bestFit="1" customWidth="1"/>
    <col min="11590" max="11776" width="8.88671875" style="195"/>
    <col min="11777" max="11777" width="34.6640625" style="195" bestFit="1" customWidth="1"/>
    <col min="11778" max="11780" width="10" style="195" bestFit="1" customWidth="1"/>
    <col min="11781" max="11786" width="10" style="195" customWidth="1"/>
    <col min="11787" max="11789" width="10.6640625" style="195" customWidth="1"/>
    <col min="11790" max="11792" width="10" style="195" customWidth="1"/>
    <col min="11793" max="11793" width="11.5546875" style="195" bestFit="1" customWidth="1"/>
    <col min="11794" max="11799" width="10" style="195" customWidth="1"/>
    <col min="11800" max="11802" width="10.6640625" style="195" customWidth="1"/>
    <col min="11803" max="11805" width="10" style="195" customWidth="1"/>
    <col min="11806" max="11806" width="11.5546875" style="195" bestFit="1" customWidth="1"/>
    <col min="11807" max="11812" width="10" style="195" customWidth="1"/>
    <col min="11813" max="11815" width="10.6640625" style="195" customWidth="1"/>
    <col min="11816" max="11818" width="10" style="195" customWidth="1"/>
    <col min="11819" max="11819" width="11.5546875" style="195" bestFit="1" customWidth="1"/>
    <col min="11820" max="11825" width="10" style="195" customWidth="1"/>
    <col min="11826" max="11828" width="10.6640625" style="195" customWidth="1"/>
    <col min="11829" max="11831" width="10" style="195" customWidth="1"/>
    <col min="11832" max="11832" width="11.5546875" style="195" bestFit="1" customWidth="1"/>
    <col min="11833" max="11838" width="10" style="195" customWidth="1"/>
    <col min="11839" max="11841" width="10.6640625" style="195" customWidth="1"/>
    <col min="11842" max="11844" width="10" style="195" customWidth="1"/>
    <col min="11845" max="11845" width="11.5546875" style="195" bestFit="1" customWidth="1"/>
    <col min="11846" max="12032" width="8.88671875" style="195"/>
    <col min="12033" max="12033" width="34.6640625" style="195" bestFit="1" customWidth="1"/>
    <col min="12034" max="12036" width="10" style="195" bestFit="1" customWidth="1"/>
    <col min="12037" max="12042" width="10" style="195" customWidth="1"/>
    <col min="12043" max="12045" width="10.6640625" style="195" customWidth="1"/>
    <col min="12046" max="12048" width="10" style="195" customWidth="1"/>
    <col min="12049" max="12049" width="11.5546875" style="195" bestFit="1" customWidth="1"/>
    <col min="12050" max="12055" width="10" style="195" customWidth="1"/>
    <col min="12056" max="12058" width="10.6640625" style="195" customWidth="1"/>
    <col min="12059" max="12061" width="10" style="195" customWidth="1"/>
    <col min="12062" max="12062" width="11.5546875" style="195" bestFit="1" customWidth="1"/>
    <col min="12063" max="12068" width="10" style="195" customWidth="1"/>
    <col min="12069" max="12071" width="10.6640625" style="195" customWidth="1"/>
    <col min="12072" max="12074" width="10" style="195" customWidth="1"/>
    <col min="12075" max="12075" width="11.5546875" style="195" bestFit="1" customWidth="1"/>
    <col min="12076" max="12081" width="10" style="195" customWidth="1"/>
    <col min="12082" max="12084" width="10.6640625" style="195" customWidth="1"/>
    <col min="12085" max="12087" width="10" style="195" customWidth="1"/>
    <col min="12088" max="12088" width="11.5546875" style="195" bestFit="1" customWidth="1"/>
    <col min="12089" max="12094" width="10" style="195" customWidth="1"/>
    <col min="12095" max="12097" width="10.6640625" style="195" customWidth="1"/>
    <col min="12098" max="12100" width="10" style="195" customWidth="1"/>
    <col min="12101" max="12101" width="11.5546875" style="195" bestFit="1" customWidth="1"/>
    <col min="12102" max="12288" width="8.88671875" style="195"/>
    <col min="12289" max="12289" width="34.6640625" style="195" bestFit="1" customWidth="1"/>
    <col min="12290" max="12292" width="10" style="195" bestFit="1" customWidth="1"/>
    <col min="12293" max="12298" width="10" style="195" customWidth="1"/>
    <col min="12299" max="12301" width="10.6640625" style="195" customWidth="1"/>
    <col min="12302" max="12304" width="10" style="195" customWidth="1"/>
    <col min="12305" max="12305" width="11.5546875" style="195" bestFit="1" customWidth="1"/>
    <col min="12306" max="12311" width="10" style="195" customWidth="1"/>
    <col min="12312" max="12314" width="10.6640625" style="195" customWidth="1"/>
    <col min="12315" max="12317" width="10" style="195" customWidth="1"/>
    <col min="12318" max="12318" width="11.5546875" style="195" bestFit="1" customWidth="1"/>
    <col min="12319" max="12324" width="10" style="195" customWidth="1"/>
    <col min="12325" max="12327" width="10.6640625" style="195" customWidth="1"/>
    <col min="12328" max="12330" width="10" style="195" customWidth="1"/>
    <col min="12331" max="12331" width="11.5546875" style="195" bestFit="1" customWidth="1"/>
    <col min="12332" max="12337" width="10" style="195" customWidth="1"/>
    <col min="12338" max="12340" width="10.6640625" style="195" customWidth="1"/>
    <col min="12341" max="12343" width="10" style="195" customWidth="1"/>
    <col min="12344" max="12344" width="11.5546875" style="195" bestFit="1" customWidth="1"/>
    <col min="12345" max="12350" width="10" style="195" customWidth="1"/>
    <col min="12351" max="12353" width="10.6640625" style="195" customWidth="1"/>
    <col min="12354" max="12356" width="10" style="195" customWidth="1"/>
    <col min="12357" max="12357" width="11.5546875" style="195" bestFit="1" customWidth="1"/>
    <col min="12358" max="12544" width="8.88671875" style="195"/>
    <col min="12545" max="12545" width="34.6640625" style="195" bestFit="1" customWidth="1"/>
    <col min="12546" max="12548" width="10" style="195" bestFit="1" customWidth="1"/>
    <col min="12549" max="12554" width="10" style="195" customWidth="1"/>
    <col min="12555" max="12557" width="10.6640625" style="195" customWidth="1"/>
    <col min="12558" max="12560" width="10" style="195" customWidth="1"/>
    <col min="12561" max="12561" width="11.5546875" style="195" bestFit="1" customWidth="1"/>
    <col min="12562" max="12567" width="10" style="195" customWidth="1"/>
    <col min="12568" max="12570" width="10.6640625" style="195" customWidth="1"/>
    <col min="12571" max="12573" width="10" style="195" customWidth="1"/>
    <col min="12574" max="12574" width="11.5546875" style="195" bestFit="1" customWidth="1"/>
    <col min="12575" max="12580" width="10" style="195" customWidth="1"/>
    <col min="12581" max="12583" width="10.6640625" style="195" customWidth="1"/>
    <col min="12584" max="12586" width="10" style="195" customWidth="1"/>
    <col min="12587" max="12587" width="11.5546875" style="195" bestFit="1" customWidth="1"/>
    <col min="12588" max="12593" width="10" style="195" customWidth="1"/>
    <col min="12594" max="12596" width="10.6640625" style="195" customWidth="1"/>
    <col min="12597" max="12599" width="10" style="195" customWidth="1"/>
    <col min="12600" max="12600" width="11.5546875" style="195" bestFit="1" customWidth="1"/>
    <col min="12601" max="12606" width="10" style="195" customWidth="1"/>
    <col min="12607" max="12609" width="10.6640625" style="195" customWidth="1"/>
    <col min="12610" max="12612" width="10" style="195" customWidth="1"/>
    <col min="12613" max="12613" width="11.5546875" style="195" bestFit="1" customWidth="1"/>
    <col min="12614" max="12800" width="8.88671875" style="195"/>
    <col min="12801" max="12801" width="34.6640625" style="195" bestFit="1" customWidth="1"/>
    <col min="12802" max="12804" width="10" style="195" bestFit="1" customWidth="1"/>
    <col min="12805" max="12810" width="10" style="195" customWidth="1"/>
    <col min="12811" max="12813" width="10.6640625" style="195" customWidth="1"/>
    <col min="12814" max="12816" width="10" style="195" customWidth="1"/>
    <col min="12817" max="12817" width="11.5546875" style="195" bestFit="1" customWidth="1"/>
    <col min="12818" max="12823" width="10" style="195" customWidth="1"/>
    <col min="12824" max="12826" width="10.6640625" style="195" customWidth="1"/>
    <col min="12827" max="12829" width="10" style="195" customWidth="1"/>
    <col min="12830" max="12830" width="11.5546875" style="195" bestFit="1" customWidth="1"/>
    <col min="12831" max="12836" width="10" style="195" customWidth="1"/>
    <col min="12837" max="12839" width="10.6640625" style="195" customWidth="1"/>
    <col min="12840" max="12842" width="10" style="195" customWidth="1"/>
    <col min="12843" max="12843" width="11.5546875" style="195" bestFit="1" customWidth="1"/>
    <col min="12844" max="12849" width="10" style="195" customWidth="1"/>
    <col min="12850" max="12852" width="10.6640625" style="195" customWidth="1"/>
    <col min="12853" max="12855" width="10" style="195" customWidth="1"/>
    <col min="12856" max="12856" width="11.5546875" style="195" bestFit="1" customWidth="1"/>
    <col min="12857" max="12862" width="10" style="195" customWidth="1"/>
    <col min="12863" max="12865" width="10.6640625" style="195" customWidth="1"/>
    <col min="12866" max="12868" width="10" style="195" customWidth="1"/>
    <col min="12869" max="12869" width="11.5546875" style="195" bestFit="1" customWidth="1"/>
    <col min="12870" max="13056" width="8.88671875" style="195"/>
    <col min="13057" max="13057" width="34.6640625" style="195" bestFit="1" customWidth="1"/>
    <col min="13058" max="13060" width="10" style="195" bestFit="1" customWidth="1"/>
    <col min="13061" max="13066" width="10" style="195" customWidth="1"/>
    <col min="13067" max="13069" width="10.6640625" style="195" customWidth="1"/>
    <col min="13070" max="13072" width="10" style="195" customWidth="1"/>
    <col min="13073" max="13073" width="11.5546875" style="195" bestFit="1" customWidth="1"/>
    <col min="13074" max="13079" width="10" style="195" customWidth="1"/>
    <col min="13080" max="13082" width="10.6640625" style="195" customWidth="1"/>
    <col min="13083" max="13085" width="10" style="195" customWidth="1"/>
    <col min="13086" max="13086" width="11.5546875" style="195" bestFit="1" customWidth="1"/>
    <col min="13087" max="13092" width="10" style="195" customWidth="1"/>
    <col min="13093" max="13095" width="10.6640625" style="195" customWidth="1"/>
    <col min="13096" max="13098" width="10" style="195" customWidth="1"/>
    <col min="13099" max="13099" width="11.5546875" style="195" bestFit="1" customWidth="1"/>
    <col min="13100" max="13105" width="10" style="195" customWidth="1"/>
    <col min="13106" max="13108" width="10.6640625" style="195" customWidth="1"/>
    <col min="13109" max="13111" width="10" style="195" customWidth="1"/>
    <col min="13112" max="13112" width="11.5546875" style="195" bestFit="1" customWidth="1"/>
    <col min="13113" max="13118" width="10" style="195" customWidth="1"/>
    <col min="13119" max="13121" width="10.6640625" style="195" customWidth="1"/>
    <col min="13122" max="13124" width="10" style="195" customWidth="1"/>
    <col min="13125" max="13125" width="11.5546875" style="195" bestFit="1" customWidth="1"/>
    <col min="13126" max="13312" width="8.88671875" style="195"/>
    <col min="13313" max="13313" width="34.6640625" style="195" bestFit="1" customWidth="1"/>
    <col min="13314" max="13316" width="10" style="195" bestFit="1" customWidth="1"/>
    <col min="13317" max="13322" width="10" style="195" customWidth="1"/>
    <col min="13323" max="13325" width="10.6640625" style="195" customWidth="1"/>
    <col min="13326" max="13328" width="10" style="195" customWidth="1"/>
    <col min="13329" max="13329" width="11.5546875" style="195" bestFit="1" customWidth="1"/>
    <col min="13330" max="13335" width="10" style="195" customWidth="1"/>
    <col min="13336" max="13338" width="10.6640625" style="195" customWidth="1"/>
    <col min="13339" max="13341" width="10" style="195" customWidth="1"/>
    <col min="13342" max="13342" width="11.5546875" style="195" bestFit="1" customWidth="1"/>
    <col min="13343" max="13348" width="10" style="195" customWidth="1"/>
    <col min="13349" max="13351" width="10.6640625" style="195" customWidth="1"/>
    <col min="13352" max="13354" width="10" style="195" customWidth="1"/>
    <col min="13355" max="13355" width="11.5546875" style="195" bestFit="1" customWidth="1"/>
    <col min="13356" max="13361" width="10" style="195" customWidth="1"/>
    <col min="13362" max="13364" width="10.6640625" style="195" customWidth="1"/>
    <col min="13365" max="13367" width="10" style="195" customWidth="1"/>
    <col min="13368" max="13368" width="11.5546875" style="195" bestFit="1" customWidth="1"/>
    <col min="13369" max="13374" width="10" style="195" customWidth="1"/>
    <col min="13375" max="13377" width="10.6640625" style="195" customWidth="1"/>
    <col min="13378" max="13380" width="10" style="195" customWidth="1"/>
    <col min="13381" max="13381" width="11.5546875" style="195" bestFit="1" customWidth="1"/>
    <col min="13382" max="13568" width="8.88671875" style="195"/>
    <col min="13569" max="13569" width="34.6640625" style="195" bestFit="1" customWidth="1"/>
    <col min="13570" max="13572" width="10" style="195" bestFit="1" customWidth="1"/>
    <col min="13573" max="13578" width="10" style="195" customWidth="1"/>
    <col min="13579" max="13581" width="10.6640625" style="195" customWidth="1"/>
    <col min="13582" max="13584" width="10" style="195" customWidth="1"/>
    <col min="13585" max="13585" width="11.5546875" style="195" bestFit="1" customWidth="1"/>
    <col min="13586" max="13591" width="10" style="195" customWidth="1"/>
    <col min="13592" max="13594" width="10.6640625" style="195" customWidth="1"/>
    <col min="13595" max="13597" width="10" style="195" customWidth="1"/>
    <col min="13598" max="13598" width="11.5546875" style="195" bestFit="1" customWidth="1"/>
    <col min="13599" max="13604" width="10" style="195" customWidth="1"/>
    <col min="13605" max="13607" width="10.6640625" style="195" customWidth="1"/>
    <col min="13608" max="13610" width="10" style="195" customWidth="1"/>
    <col min="13611" max="13611" width="11.5546875" style="195" bestFit="1" customWidth="1"/>
    <col min="13612" max="13617" width="10" style="195" customWidth="1"/>
    <col min="13618" max="13620" width="10.6640625" style="195" customWidth="1"/>
    <col min="13621" max="13623" width="10" style="195" customWidth="1"/>
    <col min="13624" max="13624" width="11.5546875" style="195" bestFit="1" customWidth="1"/>
    <col min="13625" max="13630" width="10" style="195" customWidth="1"/>
    <col min="13631" max="13633" width="10.6640625" style="195" customWidth="1"/>
    <col min="13634" max="13636" width="10" style="195" customWidth="1"/>
    <col min="13637" max="13637" width="11.5546875" style="195" bestFit="1" customWidth="1"/>
    <col min="13638" max="13824" width="8.88671875" style="195"/>
    <col min="13825" max="13825" width="34.6640625" style="195" bestFit="1" customWidth="1"/>
    <col min="13826" max="13828" width="10" style="195" bestFit="1" customWidth="1"/>
    <col min="13829" max="13834" width="10" style="195" customWidth="1"/>
    <col min="13835" max="13837" width="10.6640625" style="195" customWidth="1"/>
    <col min="13838" max="13840" width="10" style="195" customWidth="1"/>
    <col min="13841" max="13841" width="11.5546875" style="195" bestFit="1" customWidth="1"/>
    <col min="13842" max="13847" width="10" style="195" customWidth="1"/>
    <col min="13848" max="13850" width="10.6640625" style="195" customWidth="1"/>
    <col min="13851" max="13853" width="10" style="195" customWidth="1"/>
    <col min="13854" max="13854" width="11.5546875" style="195" bestFit="1" customWidth="1"/>
    <col min="13855" max="13860" width="10" style="195" customWidth="1"/>
    <col min="13861" max="13863" width="10.6640625" style="195" customWidth="1"/>
    <col min="13864" max="13866" width="10" style="195" customWidth="1"/>
    <col min="13867" max="13867" width="11.5546875" style="195" bestFit="1" customWidth="1"/>
    <col min="13868" max="13873" width="10" style="195" customWidth="1"/>
    <col min="13874" max="13876" width="10.6640625" style="195" customWidth="1"/>
    <col min="13877" max="13879" width="10" style="195" customWidth="1"/>
    <col min="13880" max="13880" width="11.5546875" style="195" bestFit="1" customWidth="1"/>
    <col min="13881" max="13886" width="10" style="195" customWidth="1"/>
    <col min="13887" max="13889" width="10.6640625" style="195" customWidth="1"/>
    <col min="13890" max="13892" width="10" style="195" customWidth="1"/>
    <col min="13893" max="13893" width="11.5546875" style="195" bestFit="1" customWidth="1"/>
    <col min="13894" max="14080" width="8.88671875" style="195"/>
    <col min="14081" max="14081" width="34.6640625" style="195" bestFit="1" customWidth="1"/>
    <col min="14082" max="14084" width="10" style="195" bestFit="1" customWidth="1"/>
    <col min="14085" max="14090" width="10" style="195" customWidth="1"/>
    <col min="14091" max="14093" width="10.6640625" style="195" customWidth="1"/>
    <col min="14094" max="14096" width="10" style="195" customWidth="1"/>
    <col min="14097" max="14097" width="11.5546875" style="195" bestFit="1" customWidth="1"/>
    <col min="14098" max="14103" width="10" style="195" customWidth="1"/>
    <col min="14104" max="14106" width="10.6640625" style="195" customWidth="1"/>
    <col min="14107" max="14109" width="10" style="195" customWidth="1"/>
    <col min="14110" max="14110" width="11.5546875" style="195" bestFit="1" customWidth="1"/>
    <col min="14111" max="14116" width="10" style="195" customWidth="1"/>
    <col min="14117" max="14119" width="10.6640625" style="195" customWidth="1"/>
    <col min="14120" max="14122" width="10" style="195" customWidth="1"/>
    <col min="14123" max="14123" width="11.5546875" style="195" bestFit="1" customWidth="1"/>
    <col min="14124" max="14129" width="10" style="195" customWidth="1"/>
    <col min="14130" max="14132" width="10.6640625" style="195" customWidth="1"/>
    <col min="14133" max="14135" width="10" style="195" customWidth="1"/>
    <col min="14136" max="14136" width="11.5546875" style="195" bestFit="1" customWidth="1"/>
    <col min="14137" max="14142" width="10" style="195" customWidth="1"/>
    <col min="14143" max="14145" width="10.6640625" style="195" customWidth="1"/>
    <col min="14146" max="14148" width="10" style="195" customWidth="1"/>
    <col min="14149" max="14149" width="11.5546875" style="195" bestFit="1" customWidth="1"/>
    <col min="14150" max="14336" width="8.88671875" style="195"/>
    <col min="14337" max="14337" width="34.6640625" style="195" bestFit="1" customWidth="1"/>
    <col min="14338" max="14340" width="10" style="195" bestFit="1" customWidth="1"/>
    <col min="14341" max="14346" width="10" style="195" customWidth="1"/>
    <col min="14347" max="14349" width="10.6640625" style="195" customWidth="1"/>
    <col min="14350" max="14352" width="10" style="195" customWidth="1"/>
    <col min="14353" max="14353" width="11.5546875" style="195" bestFit="1" customWidth="1"/>
    <col min="14354" max="14359" width="10" style="195" customWidth="1"/>
    <col min="14360" max="14362" width="10.6640625" style="195" customWidth="1"/>
    <col min="14363" max="14365" width="10" style="195" customWidth="1"/>
    <col min="14366" max="14366" width="11.5546875" style="195" bestFit="1" customWidth="1"/>
    <col min="14367" max="14372" width="10" style="195" customWidth="1"/>
    <col min="14373" max="14375" width="10.6640625" style="195" customWidth="1"/>
    <col min="14376" max="14378" width="10" style="195" customWidth="1"/>
    <col min="14379" max="14379" width="11.5546875" style="195" bestFit="1" customWidth="1"/>
    <col min="14380" max="14385" width="10" style="195" customWidth="1"/>
    <col min="14386" max="14388" width="10.6640625" style="195" customWidth="1"/>
    <col min="14389" max="14391" width="10" style="195" customWidth="1"/>
    <col min="14392" max="14392" width="11.5546875" style="195" bestFit="1" customWidth="1"/>
    <col min="14393" max="14398" width="10" style="195" customWidth="1"/>
    <col min="14399" max="14401" width="10.6640625" style="195" customWidth="1"/>
    <col min="14402" max="14404" width="10" style="195" customWidth="1"/>
    <col min="14405" max="14405" width="11.5546875" style="195" bestFit="1" customWidth="1"/>
    <col min="14406" max="14592" width="8.88671875" style="195"/>
    <col min="14593" max="14593" width="34.6640625" style="195" bestFit="1" customWidth="1"/>
    <col min="14594" max="14596" width="10" style="195" bestFit="1" customWidth="1"/>
    <col min="14597" max="14602" width="10" style="195" customWidth="1"/>
    <col min="14603" max="14605" width="10.6640625" style="195" customWidth="1"/>
    <col min="14606" max="14608" width="10" style="195" customWidth="1"/>
    <col min="14609" max="14609" width="11.5546875" style="195" bestFit="1" customWidth="1"/>
    <col min="14610" max="14615" width="10" style="195" customWidth="1"/>
    <col min="14616" max="14618" width="10.6640625" style="195" customWidth="1"/>
    <col min="14619" max="14621" width="10" style="195" customWidth="1"/>
    <col min="14622" max="14622" width="11.5546875" style="195" bestFit="1" customWidth="1"/>
    <col min="14623" max="14628" width="10" style="195" customWidth="1"/>
    <col min="14629" max="14631" width="10.6640625" style="195" customWidth="1"/>
    <col min="14632" max="14634" width="10" style="195" customWidth="1"/>
    <col min="14635" max="14635" width="11.5546875" style="195" bestFit="1" customWidth="1"/>
    <col min="14636" max="14641" width="10" style="195" customWidth="1"/>
    <col min="14642" max="14644" width="10.6640625" style="195" customWidth="1"/>
    <col min="14645" max="14647" width="10" style="195" customWidth="1"/>
    <col min="14648" max="14648" width="11.5546875" style="195" bestFit="1" customWidth="1"/>
    <col min="14649" max="14654" width="10" style="195" customWidth="1"/>
    <col min="14655" max="14657" width="10.6640625" style="195" customWidth="1"/>
    <col min="14658" max="14660" width="10" style="195" customWidth="1"/>
    <col min="14661" max="14661" width="11.5546875" style="195" bestFit="1" customWidth="1"/>
    <col min="14662" max="14848" width="8.88671875" style="195"/>
    <col min="14849" max="14849" width="34.6640625" style="195" bestFit="1" customWidth="1"/>
    <col min="14850" max="14852" width="10" style="195" bestFit="1" customWidth="1"/>
    <col min="14853" max="14858" width="10" style="195" customWidth="1"/>
    <col min="14859" max="14861" width="10.6640625" style="195" customWidth="1"/>
    <col min="14862" max="14864" width="10" style="195" customWidth="1"/>
    <col min="14865" max="14865" width="11.5546875" style="195" bestFit="1" customWidth="1"/>
    <col min="14866" max="14871" width="10" style="195" customWidth="1"/>
    <col min="14872" max="14874" width="10.6640625" style="195" customWidth="1"/>
    <col min="14875" max="14877" width="10" style="195" customWidth="1"/>
    <col min="14878" max="14878" width="11.5546875" style="195" bestFit="1" customWidth="1"/>
    <col min="14879" max="14884" width="10" style="195" customWidth="1"/>
    <col min="14885" max="14887" width="10.6640625" style="195" customWidth="1"/>
    <col min="14888" max="14890" width="10" style="195" customWidth="1"/>
    <col min="14891" max="14891" width="11.5546875" style="195" bestFit="1" customWidth="1"/>
    <col min="14892" max="14897" width="10" style="195" customWidth="1"/>
    <col min="14898" max="14900" width="10.6640625" style="195" customWidth="1"/>
    <col min="14901" max="14903" width="10" style="195" customWidth="1"/>
    <col min="14904" max="14904" width="11.5546875" style="195" bestFit="1" customWidth="1"/>
    <col min="14905" max="14910" width="10" style="195" customWidth="1"/>
    <col min="14911" max="14913" width="10.6640625" style="195" customWidth="1"/>
    <col min="14914" max="14916" width="10" style="195" customWidth="1"/>
    <col min="14917" max="14917" width="11.5546875" style="195" bestFit="1" customWidth="1"/>
    <col min="14918" max="15104" width="8.88671875" style="195"/>
    <col min="15105" max="15105" width="34.6640625" style="195" bestFit="1" customWidth="1"/>
    <col min="15106" max="15108" width="10" style="195" bestFit="1" customWidth="1"/>
    <col min="15109" max="15114" width="10" style="195" customWidth="1"/>
    <col min="15115" max="15117" width="10.6640625" style="195" customWidth="1"/>
    <col min="15118" max="15120" width="10" style="195" customWidth="1"/>
    <col min="15121" max="15121" width="11.5546875" style="195" bestFit="1" customWidth="1"/>
    <col min="15122" max="15127" width="10" style="195" customWidth="1"/>
    <col min="15128" max="15130" width="10.6640625" style="195" customWidth="1"/>
    <col min="15131" max="15133" width="10" style="195" customWidth="1"/>
    <col min="15134" max="15134" width="11.5546875" style="195" bestFit="1" customWidth="1"/>
    <col min="15135" max="15140" width="10" style="195" customWidth="1"/>
    <col min="15141" max="15143" width="10.6640625" style="195" customWidth="1"/>
    <col min="15144" max="15146" width="10" style="195" customWidth="1"/>
    <col min="15147" max="15147" width="11.5546875" style="195" bestFit="1" customWidth="1"/>
    <col min="15148" max="15153" width="10" style="195" customWidth="1"/>
    <col min="15154" max="15156" width="10.6640625" style="195" customWidth="1"/>
    <col min="15157" max="15159" width="10" style="195" customWidth="1"/>
    <col min="15160" max="15160" width="11.5546875" style="195" bestFit="1" customWidth="1"/>
    <col min="15161" max="15166" width="10" style="195" customWidth="1"/>
    <col min="15167" max="15169" width="10.6640625" style="195" customWidth="1"/>
    <col min="15170" max="15172" width="10" style="195" customWidth="1"/>
    <col min="15173" max="15173" width="11.5546875" style="195" bestFit="1" customWidth="1"/>
    <col min="15174" max="15360" width="8.88671875" style="195"/>
    <col min="15361" max="15361" width="34.6640625" style="195" bestFit="1" customWidth="1"/>
    <col min="15362" max="15364" width="10" style="195" bestFit="1" customWidth="1"/>
    <col min="15365" max="15370" width="10" style="195" customWidth="1"/>
    <col min="15371" max="15373" width="10.6640625" style="195" customWidth="1"/>
    <col min="15374" max="15376" width="10" style="195" customWidth="1"/>
    <col min="15377" max="15377" width="11.5546875" style="195" bestFit="1" customWidth="1"/>
    <col min="15378" max="15383" width="10" style="195" customWidth="1"/>
    <col min="15384" max="15386" width="10.6640625" style="195" customWidth="1"/>
    <col min="15387" max="15389" width="10" style="195" customWidth="1"/>
    <col min="15390" max="15390" width="11.5546875" style="195" bestFit="1" customWidth="1"/>
    <col min="15391" max="15396" width="10" style="195" customWidth="1"/>
    <col min="15397" max="15399" width="10.6640625" style="195" customWidth="1"/>
    <col min="15400" max="15402" width="10" style="195" customWidth="1"/>
    <col min="15403" max="15403" width="11.5546875" style="195" bestFit="1" customWidth="1"/>
    <col min="15404" max="15409" width="10" style="195" customWidth="1"/>
    <col min="15410" max="15412" width="10.6640625" style="195" customWidth="1"/>
    <col min="15413" max="15415" width="10" style="195" customWidth="1"/>
    <col min="15416" max="15416" width="11.5546875" style="195" bestFit="1" customWidth="1"/>
    <col min="15417" max="15422" width="10" style="195" customWidth="1"/>
    <col min="15423" max="15425" width="10.6640625" style="195" customWidth="1"/>
    <col min="15426" max="15428" width="10" style="195" customWidth="1"/>
    <col min="15429" max="15429" width="11.5546875" style="195" bestFit="1" customWidth="1"/>
    <col min="15430" max="15616" width="8.88671875" style="195"/>
    <col min="15617" max="15617" width="34.6640625" style="195" bestFit="1" customWidth="1"/>
    <col min="15618" max="15620" width="10" style="195" bestFit="1" customWidth="1"/>
    <col min="15621" max="15626" width="10" style="195" customWidth="1"/>
    <col min="15627" max="15629" width="10.6640625" style="195" customWidth="1"/>
    <col min="15630" max="15632" width="10" style="195" customWidth="1"/>
    <col min="15633" max="15633" width="11.5546875" style="195" bestFit="1" customWidth="1"/>
    <col min="15634" max="15639" width="10" style="195" customWidth="1"/>
    <col min="15640" max="15642" width="10.6640625" style="195" customWidth="1"/>
    <col min="15643" max="15645" width="10" style="195" customWidth="1"/>
    <col min="15646" max="15646" width="11.5546875" style="195" bestFit="1" customWidth="1"/>
    <col min="15647" max="15652" width="10" style="195" customWidth="1"/>
    <col min="15653" max="15655" width="10.6640625" style="195" customWidth="1"/>
    <col min="15656" max="15658" width="10" style="195" customWidth="1"/>
    <col min="15659" max="15659" width="11.5546875" style="195" bestFit="1" customWidth="1"/>
    <col min="15660" max="15665" width="10" style="195" customWidth="1"/>
    <col min="15666" max="15668" width="10.6640625" style="195" customWidth="1"/>
    <col min="15669" max="15671" width="10" style="195" customWidth="1"/>
    <col min="15672" max="15672" width="11.5546875" style="195" bestFit="1" customWidth="1"/>
    <col min="15673" max="15678" width="10" style="195" customWidth="1"/>
    <col min="15679" max="15681" width="10.6640625" style="195" customWidth="1"/>
    <col min="15682" max="15684" width="10" style="195" customWidth="1"/>
    <col min="15685" max="15685" width="11.5546875" style="195" bestFit="1" customWidth="1"/>
    <col min="15686" max="15872" width="8.88671875" style="195"/>
    <col min="15873" max="15873" width="34.6640625" style="195" bestFit="1" customWidth="1"/>
    <col min="15874" max="15876" width="10" style="195" bestFit="1" customWidth="1"/>
    <col min="15877" max="15882" width="10" style="195" customWidth="1"/>
    <col min="15883" max="15885" width="10.6640625" style="195" customWidth="1"/>
    <col min="15886" max="15888" width="10" style="195" customWidth="1"/>
    <col min="15889" max="15889" width="11.5546875" style="195" bestFit="1" customWidth="1"/>
    <col min="15890" max="15895" width="10" style="195" customWidth="1"/>
    <col min="15896" max="15898" width="10.6640625" style="195" customWidth="1"/>
    <col min="15899" max="15901" width="10" style="195" customWidth="1"/>
    <col min="15902" max="15902" width="11.5546875" style="195" bestFit="1" customWidth="1"/>
    <col min="15903" max="15908" width="10" style="195" customWidth="1"/>
    <col min="15909" max="15911" width="10.6640625" style="195" customWidth="1"/>
    <col min="15912" max="15914" width="10" style="195" customWidth="1"/>
    <col min="15915" max="15915" width="11.5546875" style="195" bestFit="1" customWidth="1"/>
    <col min="15916" max="15921" width="10" style="195" customWidth="1"/>
    <col min="15922" max="15924" width="10.6640625" style="195" customWidth="1"/>
    <col min="15925" max="15927" width="10" style="195" customWidth="1"/>
    <col min="15928" max="15928" width="11.5546875" style="195" bestFit="1" customWidth="1"/>
    <col min="15929" max="15934" width="10" style="195" customWidth="1"/>
    <col min="15935" max="15937" width="10.6640625" style="195" customWidth="1"/>
    <col min="15938" max="15940" width="10" style="195" customWidth="1"/>
    <col min="15941" max="15941" width="11.5546875" style="195" bestFit="1" customWidth="1"/>
    <col min="15942" max="16128" width="8.88671875" style="195"/>
    <col min="16129" max="16129" width="34.6640625" style="195" bestFit="1" customWidth="1"/>
    <col min="16130" max="16132" width="10" style="195" bestFit="1" customWidth="1"/>
    <col min="16133" max="16138" width="10" style="195" customWidth="1"/>
    <col min="16139" max="16141" width="10.6640625" style="195" customWidth="1"/>
    <col min="16142" max="16144" width="10" style="195" customWidth="1"/>
    <col min="16145" max="16145" width="11.5546875" style="195" bestFit="1" customWidth="1"/>
    <col min="16146" max="16151" width="10" style="195" customWidth="1"/>
    <col min="16152" max="16154" width="10.6640625" style="195" customWidth="1"/>
    <col min="16155" max="16157" width="10" style="195" customWidth="1"/>
    <col min="16158" max="16158" width="11.5546875" style="195" bestFit="1" customWidth="1"/>
    <col min="16159" max="16164" width="10" style="195" customWidth="1"/>
    <col min="16165" max="16167" width="10.6640625" style="195" customWidth="1"/>
    <col min="16168" max="16170" width="10" style="195" customWidth="1"/>
    <col min="16171" max="16171" width="11.5546875" style="195" bestFit="1" customWidth="1"/>
    <col min="16172" max="16177" width="10" style="195" customWidth="1"/>
    <col min="16178" max="16180" width="10.6640625" style="195" customWidth="1"/>
    <col min="16181" max="16183" width="10" style="195" customWidth="1"/>
    <col min="16184" max="16184" width="11.5546875" style="195" bestFit="1" customWidth="1"/>
    <col min="16185" max="16190" width="10" style="195" customWidth="1"/>
    <col min="16191" max="16193" width="10.6640625" style="195" customWidth="1"/>
    <col min="16194" max="16196" width="10" style="195" customWidth="1"/>
    <col min="16197" max="16197" width="11.5546875" style="195" bestFit="1" customWidth="1"/>
    <col min="16198" max="16384" width="8.88671875" style="195"/>
  </cols>
  <sheetData>
    <row r="1" spans="1:69">
      <c r="A1" s="156" t="s">
        <v>302</v>
      </c>
    </row>
    <row r="2" spans="1:69">
      <c r="A2" s="156" t="s">
        <v>301</v>
      </c>
    </row>
    <row r="4" spans="1:69">
      <c r="A4" s="193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</row>
    <row r="5" spans="1:69">
      <c r="A5" s="193" t="s">
        <v>208</v>
      </c>
      <c r="B5" s="194" t="s">
        <v>209</v>
      </c>
      <c r="C5" s="194" t="s">
        <v>210</v>
      </c>
      <c r="D5" s="194" t="s">
        <v>211</v>
      </c>
      <c r="E5" s="194" t="s">
        <v>212</v>
      </c>
      <c r="F5" s="194" t="s">
        <v>213</v>
      </c>
      <c r="G5" s="194" t="s">
        <v>214</v>
      </c>
      <c r="H5" s="194" t="s">
        <v>215</v>
      </c>
      <c r="I5" s="194" t="s">
        <v>216</v>
      </c>
      <c r="J5" s="194" t="s">
        <v>217</v>
      </c>
      <c r="K5" s="194" t="s">
        <v>218</v>
      </c>
      <c r="L5" s="194" t="s">
        <v>219</v>
      </c>
      <c r="M5" s="194" t="s">
        <v>220</v>
      </c>
      <c r="N5" s="194" t="s">
        <v>221</v>
      </c>
      <c r="O5" s="194" t="s">
        <v>222</v>
      </c>
      <c r="P5" s="194" t="s">
        <v>223</v>
      </c>
      <c r="Q5" s="194" t="s">
        <v>224</v>
      </c>
      <c r="R5" s="194" t="s">
        <v>81</v>
      </c>
      <c r="S5" s="194" t="s">
        <v>82</v>
      </c>
      <c r="T5" s="194" t="s">
        <v>83</v>
      </c>
      <c r="U5" s="194" t="s">
        <v>84</v>
      </c>
      <c r="V5" s="194" t="s">
        <v>85</v>
      </c>
      <c r="W5" s="194" t="s">
        <v>86</v>
      </c>
      <c r="X5" s="194" t="s">
        <v>87</v>
      </c>
      <c r="Y5" s="194" t="s">
        <v>88</v>
      </c>
      <c r="Z5" s="194" t="s">
        <v>89</v>
      </c>
      <c r="AA5" s="194" t="s">
        <v>90</v>
      </c>
      <c r="AB5" s="194" t="s">
        <v>91</v>
      </c>
      <c r="AC5" s="194" t="s">
        <v>92</v>
      </c>
      <c r="AD5" s="194" t="s">
        <v>93</v>
      </c>
      <c r="AE5" s="194" t="s">
        <v>225</v>
      </c>
      <c r="AF5" s="194" t="s">
        <v>226</v>
      </c>
      <c r="AG5" s="194" t="s">
        <v>227</v>
      </c>
      <c r="AH5" s="194" t="s">
        <v>228</v>
      </c>
      <c r="AI5" s="194" t="s">
        <v>229</v>
      </c>
      <c r="AJ5" s="194" t="s">
        <v>230</v>
      </c>
      <c r="AK5" s="194" t="s">
        <v>231</v>
      </c>
      <c r="AL5" s="194" t="s">
        <v>232</v>
      </c>
      <c r="AM5" s="194" t="s">
        <v>233</v>
      </c>
      <c r="AN5" s="194" t="s">
        <v>234</v>
      </c>
      <c r="AO5" s="194" t="s">
        <v>235</v>
      </c>
      <c r="AP5" s="194" t="s">
        <v>236</v>
      </c>
      <c r="AQ5" s="194" t="s">
        <v>237</v>
      </c>
      <c r="AR5" s="194" t="s">
        <v>238</v>
      </c>
      <c r="AS5" s="194" t="s">
        <v>239</v>
      </c>
      <c r="AT5" s="194" t="s">
        <v>240</v>
      </c>
      <c r="AU5" s="194" t="s">
        <v>241</v>
      </c>
      <c r="AV5" s="194" t="s">
        <v>242</v>
      </c>
      <c r="AW5" s="194" t="s">
        <v>243</v>
      </c>
      <c r="AX5" s="194" t="s">
        <v>244</v>
      </c>
      <c r="AY5" s="194" t="s">
        <v>245</v>
      </c>
      <c r="AZ5" s="194" t="s">
        <v>246</v>
      </c>
      <c r="BA5" s="194" t="s">
        <v>247</v>
      </c>
      <c r="BB5" s="194" t="s">
        <v>248</v>
      </c>
      <c r="BC5" s="194" t="s">
        <v>249</v>
      </c>
      <c r="BD5" s="194" t="s">
        <v>250</v>
      </c>
      <c r="BE5" s="194" t="s">
        <v>251</v>
      </c>
      <c r="BF5" s="194" t="s">
        <v>252</v>
      </c>
      <c r="BG5" s="194" t="s">
        <v>253</v>
      </c>
      <c r="BH5" s="194" t="s">
        <v>254</v>
      </c>
      <c r="BI5" s="194" t="s">
        <v>255</v>
      </c>
      <c r="BJ5" s="194" t="s">
        <v>256</v>
      </c>
      <c r="BK5" s="194" t="s">
        <v>257</v>
      </c>
      <c r="BL5" s="194" t="s">
        <v>258</v>
      </c>
      <c r="BM5" s="194" t="s">
        <v>259</v>
      </c>
      <c r="BN5" s="194" t="s">
        <v>260</v>
      </c>
      <c r="BO5" s="194" t="s">
        <v>261</v>
      </c>
      <c r="BP5" s="194" t="s">
        <v>262</v>
      </c>
      <c r="BQ5" s="194" t="s">
        <v>263</v>
      </c>
    </row>
    <row r="6" spans="1:69">
      <c r="A6" s="193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</row>
    <row r="7" spans="1:69">
      <c r="A7" s="196" t="s">
        <v>264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</row>
    <row r="8" spans="1:69">
      <c r="A8" s="198" t="s">
        <v>94</v>
      </c>
      <c r="B8" s="197">
        <v>3955894575</v>
      </c>
      <c r="C8" s="197">
        <v>3629941740</v>
      </c>
      <c r="D8" s="197">
        <v>3696111306</v>
      </c>
      <c r="E8" s="197">
        <v>3799963332</v>
      </c>
      <c r="F8" s="197">
        <v>3379744405</v>
      </c>
      <c r="G8" s="197">
        <v>3475488721</v>
      </c>
      <c r="H8" s="197">
        <v>3552646685</v>
      </c>
      <c r="I8" s="197">
        <v>3916658535</v>
      </c>
      <c r="J8" s="197">
        <v>4111343014</v>
      </c>
      <c r="K8" s="197">
        <v>4257218661</v>
      </c>
      <c r="L8" s="197">
        <v>4255173124</v>
      </c>
      <c r="M8" s="197">
        <v>4221810770</v>
      </c>
      <c r="N8" s="197">
        <v>3992033837</v>
      </c>
      <c r="O8" s="197">
        <v>3670290185</v>
      </c>
      <c r="P8" s="197">
        <v>3732344851</v>
      </c>
      <c r="Q8" s="197">
        <v>46364716120</v>
      </c>
      <c r="R8" s="197">
        <v>3819212199</v>
      </c>
      <c r="S8" s="197">
        <v>3373370302</v>
      </c>
      <c r="T8" s="197">
        <v>3470066527</v>
      </c>
      <c r="U8" s="197">
        <v>3567436128</v>
      </c>
      <c r="V8" s="197">
        <v>3921201266</v>
      </c>
      <c r="W8" s="197">
        <v>4120070000</v>
      </c>
      <c r="X8" s="197">
        <v>4265759417</v>
      </c>
      <c r="Y8" s="197">
        <v>4266038214</v>
      </c>
      <c r="Z8" s="197">
        <v>4227242658</v>
      </c>
      <c r="AA8" s="197">
        <v>4005248686</v>
      </c>
      <c r="AB8" s="197">
        <v>3685389101</v>
      </c>
      <c r="AC8" s="197">
        <v>3743202066</v>
      </c>
      <c r="AD8" s="197">
        <v>46464236564</v>
      </c>
      <c r="AE8" s="197">
        <v>3833792370</v>
      </c>
      <c r="AF8" s="197">
        <v>3390862376</v>
      </c>
      <c r="AG8" s="197">
        <v>3488844096</v>
      </c>
      <c r="AH8" s="197">
        <v>3586398995</v>
      </c>
      <c r="AI8" s="197">
        <v>3939413825</v>
      </c>
      <c r="AJ8" s="197">
        <v>4137979699</v>
      </c>
      <c r="AK8" s="197">
        <v>4280617732</v>
      </c>
      <c r="AL8" s="197">
        <v>4279874044</v>
      </c>
      <c r="AM8" s="197">
        <v>4236105549</v>
      </c>
      <c r="AN8" s="197">
        <v>4018635043</v>
      </c>
      <c r="AO8" s="197">
        <v>3701289953</v>
      </c>
      <c r="AP8" s="197">
        <v>3762243282</v>
      </c>
      <c r="AQ8" s="197">
        <v>46656056964</v>
      </c>
      <c r="AR8" s="197">
        <v>3849346680</v>
      </c>
      <c r="AS8" s="197">
        <v>3413007571</v>
      </c>
      <c r="AT8" s="197">
        <v>3511729520</v>
      </c>
      <c r="AU8" s="197">
        <v>3608986223</v>
      </c>
      <c r="AV8" s="197">
        <v>3961269694</v>
      </c>
      <c r="AW8" s="197">
        <v>4158950138</v>
      </c>
      <c r="AX8" s="197">
        <v>4299338741</v>
      </c>
      <c r="AY8" s="197">
        <v>4298138843</v>
      </c>
      <c r="AZ8" s="197">
        <v>4251413357</v>
      </c>
      <c r="BA8" s="197">
        <v>4038131460</v>
      </c>
      <c r="BB8" s="197">
        <v>3723615714</v>
      </c>
      <c r="BC8" s="197">
        <v>3788328215</v>
      </c>
      <c r="BD8" s="197">
        <v>46902256156</v>
      </c>
      <c r="BE8" s="197">
        <v>3875041273</v>
      </c>
      <c r="BF8" s="197">
        <v>3493905054</v>
      </c>
      <c r="BG8" s="197">
        <v>3568673174</v>
      </c>
      <c r="BH8" s="197">
        <v>3617716995</v>
      </c>
      <c r="BI8" s="197">
        <v>3966549707</v>
      </c>
      <c r="BJ8" s="197">
        <v>4164339527</v>
      </c>
      <c r="BK8" s="197">
        <v>4303242715</v>
      </c>
      <c r="BL8" s="197">
        <v>4301780970</v>
      </c>
      <c r="BM8" s="197">
        <v>4252827829</v>
      </c>
      <c r="BN8" s="197">
        <v>4041185262</v>
      </c>
      <c r="BO8" s="197">
        <v>3727534394</v>
      </c>
      <c r="BP8" s="197">
        <v>3793630881</v>
      </c>
      <c r="BQ8" s="197">
        <v>47106427781</v>
      </c>
    </row>
    <row r="9" spans="1:69">
      <c r="A9" s="198" t="s">
        <v>265</v>
      </c>
      <c r="B9" s="197">
        <v>158822702.401292</v>
      </c>
      <c r="C9" s="197">
        <v>149238807.106608</v>
      </c>
      <c r="D9" s="197">
        <v>151315124.04817301</v>
      </c>
      <c r="E9" s="197">
        <v>153309891.17521301</v>
      </c>
      <c r="F9" s="197">
        <v>141835760.58372</v>
      </c>
      <c r="G9" s="197">
        <v>147054827.94268</v>
      </c>
      <c r="H9" s="197">
        <v>152517125.54497999</v>
      </c>
      <c r="I9" s="197">
        <v>163457659.148837</v>
      </c>
      <c r="J9" s="197">
        <v>169272408.23255801</v>
      </c>
      <c r="K9" s="197">
        <v>174107405.24976501</v>
      </c>
      <c r="L9" s="197">
        <v>173596491.40794501</v>
      </c>
      <c r="M9" s="197">
        <v>171380986.66622999</v>
      </c>
      <c r="N9" s="197">
        <v>166578201.066811</v>
      </c>
      <c r="O9" s="197">
        <v>156929090.37636501</v>
      </c>
      <c r="P9" s="197">
        <v>158892362.14998201</v>
      </c>
      <c r="Q9" s="197">
        <v>1928932209.54509</v>
      </c>
      <c r="R9" s="197">
        <v>160207154.543125</v>
      </c>
      <c r="S9" s="197">
        <v>147247461.396433</v>
      </c>
      <c r="T9" s="197">
        <v>152709608.68403101</v>
      </c>
      <c r="U9" s="197">
        <v>153224562.02619901</v>
      </c>
      <c r="V9" s="197">
        <v>163732463.11836299</v>
      </c>
      <c r="W9" s="197">
        <v>169768543.11213499</v>
      </c>
      <c r="X9" s="197">
        <v>174578242.23204401</v>
      </c>
      <c r="Y9" s="197">
        <v>174165267.59361401</v>
      </c>
      <c r="Z9" s="197">
        <v>171735518.82197899</v>
      </c>
      <c r="AA9" s="197">
        <v>167274868.92952099</v>
      </c>
      <c r="AB9" s="197">
        <v>157726888.898186</v>
      </c>
      <c r="AC9" s="197">
        <v>159525872.169314</v>
      </c>
      <c r="AD9" s="197">
        <v>1951896451.52494</v>
      </c>
      <c r="AE9" s="197">
        <v>160982175.80271199</v>
      </c>
      <c r="AF9" s="197">
        <v>148166088.68045801</v>
      </c>
      <c r="AG9" s="197">
        <v>153690417.03717199</v>
      </c>
      <c r="AH9" s="197">
        <v>154189006.51020399</v>
      </c>
      <c r="AI9" s="197">
        <v>164644118.208931</v>
      </c>
      <c r="AJ9" s="197">
        <v>170665242.38745299</v>
      </c>
      <c r="AK9" s="197">
        <v>175368520.64685199</v>
      </c>
      <c r="AL9" s="197">
        <v>174913357.54291201</v>
      </c>
      <c r="AM9" s="197">
        <v>172288254.102548</v>
      </c>
      <c r="AN9" s="197">
        <v>168015690.769548</v>
      </c>
      <c r="AO9" s="197">
        <v>158574586.28972799</v>
      </c>
      <c r="AP9" s="197">
        <v>160508660.39032301</v>
      </c>
      <c r="AQ9" s="197">
        <v>1962006118.36884</v>
      </c>
      <c r="AR9" s="197">
        <v>161825086.59566301</v>
      </c>
      <c r="AS9" s="197">
        <v>149299879.863233</v>
      </c>
      <c r="AT9" s="197">
        <v>154860353.72508699</v>
      </c>
      <c r="AU9" s="197">
        <v>155329885.70994699</v>
      </c>
      <c r="AV9" s="197">
        <v>165706270.34209299</v>
      </c>
      <c r="AW9" s="197">
        <v>171683612.87471399</v>
      </c>
      <c r="AX9" s="197">
        <v>176296811.53588301</v>
      </c>
      <c r="AY9" s="197">
        <v>175833091.052398</v>
      </c>
      <c r="AZ9" s="197">
        <v>173091475.89677301</v>
      </c>
      <c r="BA9" s="197">
        <v>168999691.549077</v>
      </c>
      <c r="BB9" s="197">
        <v>159716429.55193999</v>
      </c>
      <c r="BC9" s="197">
        <v>161816254.05726901</v>
      </c>
      <c r="BD9" s="197">
        <v>1974458842.7540801</v>
      </c>
      <c r="BE9" s="197">
        <v>163103694.680419</v>
      </c>
      <c r="BF9" s="197">
        <v>152915386.96077901</v>
      </c>
      <c r="BG9" s="197">
        <v>157516109.34277999</v>
      </c>
      <c r="BH9" s="197">
        <v>155943639.62022099</v>
      </c>
      <c r="BI9" s="197">
        <v>166198833.50382599</v>
      </c>
      <c r="BJ9" s="197">
        <v>172175738.95694199</v>
      </c>
      <c r="BK9" s="197">
        <v>176738102.64545</v>
      </c>
      <c r="BL9" s="197">
        <v>176274000.86817199</v>
      </c>
      <c r="BM9" s="197">
        <v>173447343.920019</v>
      </c>
      <c r="BN9" s="197">
        <v>169426918.86465099</v>
      </c>
      <c r="BO9" s="197">
        <v>160196886.44497201</v>
      </c>
      <c r="BP9" s="197">
        <v>162367751.88572001</v>
      </c>
      <c r="BQ9" s="197">
        <v>1986304407.6939499</v>
      </c>
    </row>
    <row r="10" spans="1:69">
      <c r="A10" s="198" t="s">
        <v>266</v>
      </c>
      <c r="B10" s="197">
        <v>128606132.633249</v>
      </c>
      <c r="C10" s="197">
        <v>118009405.967399</v>
      </c>
      <c r="D10" s="197">
        <v>120160578.55805901</v>
      </c>
      <c r="E10" s="197">
        <v>108678951.29520001</v>
      </c>
      <c r="F10" s="197">
        <v>96660689.982999995</v>
      </c>
      <c r="G10" s="197">
        <v>99398977.420599997</v>
      </c>
      <c r="H10" s="197">
        <v>101605695.191</v>
      </c>
      <c r="I10" s="197">
        <v>112016434.101</v>
      </c>
      <c r="J10" s="197">
        <v>117584410.20039999</v>
      </c>
      <c r="K10" s="197">
        <v>121756453.70460001</v>
      </c>
      <c r="L10" s="197">
        <v>121697951.34639999</v>
      </c>
      <c r="M10" s="197">
        <v>120743788.022</v>
      </c>
      <c r="N10" s="197">
        <v>114172167.73819999</v>
      </c>
      <c r="O10" s="197">
        <v>104970299.29099999</v>
      </c>
      <c r="P10" s="197">
        <v>106745062.7386</v>
      </c>
      <c r="Q10" s="197">
        <v>1326030881.0319901</v>
      </c>
      <c r="R10" s="197">
        <v>115485847.676779</v>
      </c>
      <c r="S10" s="197">
        <v>102004420.952611</v>
      </c>
      <c r="T10" s="197">
        <v>104928334.296361</v>
      </c>
      <c r="U10" s="197">
        <v>107872609.273378</v>
      </c>
      <c r="V10" s="197">
        <v>118569806.682603</v>
      </c>
      <c r="W10" s="197">
        <v>124583225.975831</v>
      </c>
      <c r="X10" s="197">
        <v>128988601.991384</v>
      </c>
      <c r="Y10" s="197">
        <v>128997032.29224101</v>
      </c>
      <c r="Z10" s="197">
        <v>127823927.097425</v>
      </c>
      <c r="AA10" s="197">
        <v>121111243.77433801</v>
      </c>
      <c r="AB10" s="197">
        <v>111439286.997247</v>
      </c>
      <c r="AC10" s="197">
        <v>113187443.140936</v>
      </c>
      <c r="AD10" s="197">
        <v>1404991780.15114</v>
      </c>
      <c r="AE10" s="197">
        <v>135449060.71140999</v>
      </c>
      <c r="AF10" s="197">
        <v>119800208.124171</v>
      </c>
      <c r="AG10" s="197">
        <v>123261932.354398</v>
      </c>
      <c r="AH10" s="197">
        <v>126708576.86773901</v>
      </c>
      <c r="AI10" s="197">
        <v>139180699.12320101</v>
      </c>
      <c r="AJ10" s="197">
        <v>146196092.37535</v>
      </c>
      <c r="AK10" s="197">
        <v>151235537.84526101</v>
      </c>
      <c r="AL10" s="197">
        <v>151209263.12004301</v>
      </c>
      <c r="AM10" s="197">
        <v>149662908.76269901</v>
      </c>
      <c r="AN10" s="197">
        <v>141979609.06169501</v>
      </c>
      <c r="AO10" s="197">
        <v>130767709.66457701</v>
      </c>
      <c r="AP10" s="197">
        <v>132921209.47977</v>
      </c>
      <c r="AQ10" s="197">
        <v>1648372807.49032</v>
      </c>
      <c r="AR10" s="197">
        <v>142090105.83835101</v>
      </c>
      <c r="AS10" s="197">
        <v>125983614.18319499</v>
      </c>
      <c r="AT10" s="197">
        <v>129627716.247283</v>
      </c>
      <c r="AU10" s="197">
        <v>133217732.001011</v>
      </c>
      <c r="AV10" s="197">
        <v>146221495.974666</v>
      </c>
      <c r="AW10" s="197">
        <v>153518431.67444801</v>
      </c>
      <c r="AX10" s="197">
        <v>158700565.973344</v>
      </c>
      <c r="AY10" s="197">
        <v>158656274.39662001</v>
      </c>
      <c r="AZ10" s="197">
        <v>156931506.58456901</v>
      </c>
      <c r="BA10" s="197">
        <v>149058677.806743</v>
      </c>
      <c r="BB10" s="197">
        <v>137449025.74054599</v>
      </c>
      <c r="BC10" s="197">
        <v>139837744.36750901</v>
      </c>
      <c r="BD10" s="197">
        <v>1731292890.78829</v>
      </c>
      <c r="BE10" s="197">
        <v>168631709.69965699</v>
      </c>
      <c r="BF10" s="197">
        <v>152045653.52362201</v>
      </c>
      <c r="BG10" s="197">
        <v>155299367.48906499</v>
      </c>
      <c r="BH10" s="197">
        <v>157433626.92084399</v>
      </c>
      <c r="BI10" s="197">
        <v>172613918.55634201</v>
      </c>
      <c r="BJ10" s="197">
        <v>181221216.68763801</v>
      </c>
      <c r="BK10" s="197">
        <v>187265921.872684</v>
      </c>
      <c r="BL10" s="197">
        <v>187202310.535119</v>
      </c>
      <c r="BM10" s="197">
        <v>185071997.260905</v>
      </c>
      <c r="BN10" s="197">
        <v>175861863.638044</v>
      </c>
      <c r="BO10" s="197">
        <v>162212594.27718499</v>
      </c>
      <c r="BP10" s="197">
        <v>165088941.346212</v>
      </c>
      <c r="BQ10" s="197">
        <v>2049949121.8073201</v>
      </c>
    </row>
    <row r="11" spans="1:69">
      <c r="A11" s="198" t="s">
        <v>267</v>
      </c>
      <c r="B11" s="197">
        <v>0</v>
      </c>
      <c r="C11" s="197">
        <v>0</v>
      </c>
      <c r="D11" s="197">
        <v>0</v>
      </c>
      <c r="E11" s="197">
        <v>0</v>
      </c>
      <c r="F11" s="197">
        <v>0</v>
      </c>
      <c r="G11" s="197">
        <v>0</v>
      </c>
      <c r="H11" s="197">
        <v>0</v>
      </c>
      <c r="I11" s="197">
        <v>0</v>
      </c>
      <c r="J11" s="197">
        <v>0</v>
      </c>
      <c r="K11" s="197">
        <v>0</v>
      </c>
      <c r="L11" s="197">
        <v>0</v>
      </c>
      <c r="M11" s="197">
        <v>0</v>
      </c>
      <c r="N11" s="197">
        <v>0</v>
      </c>
      <c r="O11" s="197">
        <v>0</v>
      </c>
      <c r="P11" s="197">
        <v>0</v>
      </c>
      <c r="Q11" s="197">
        <v>0</v>
      </c>
      <c r="R11" s="197">
        <v>0</v>
      </c>
      <c r="S11" s="197">
        <v>0</v>
      </c>
      <c r="T11" s="197">
        <v>0</v>
      </c>
      <c r="U11" s="197">
        <v>0</v>
      </c>
      <c r="V11" s="197">
        <v>0</v>
      </c>
      <c r="W11" s="197">
        <v>0</v>
      </c>
      <c r="X11" s="197">
        <v>0</v>
      </c>
      <c r="Y11" s="197">
        <v>0</v>
      </c>
      <c r="Z11" s="197">
        <v>0</v>
      </c>
      <c r="AA11" s="197">
        <v>0</v>
      </c>
      <c r="AB11" s="197">
        <v>0</v>
      </c>
      <c r="AC11" s="197">
        <v>0</v>
      </c>
      <c r="AD11" s="197">
        <v>0</v>
      </c>
      <c r="AE11" s="197">
        <v>0</v>
      </c>
      <c r="AF11" s="197">
        <v>0</v>
      </c>
      <c r="AG11" s="197">
        <v>0</v>
      </c>
      <c r="AH11" s="197">
        <v>0</v>
      </c>
      <c r="AI11" s="197">
        <v>0</v>
      </c>
      <c r="AJ11" s="197">
        <v>0</v>
      </c>
      <c r="AK11" s="197">
        <v>0</v>
      </c>
      <c r="AL11" s="197">
        <v>0</v>
      </c>
      <c r="AM11" s="197">
        <v>0</v>
      </c>
      <c r="AN11" s="197">
        <v>0</v>
      </c>
      <c r="AO11" s="197">
        <v>0</v>
      </c>
      <c r="AP11" s="197">
        <v>0</v>
      </c>
      <c r="AQ11" s="197">
        <v>0</v>
      </c>
      <c r="AR11" s="197">
        <v>0</v>
      </c>
      <c r="AS11" s="197">
        <v>0</v>
      </c>
      <c r="AT11" s="197">
        <v>0</v>
      </c>
      <c r="AU11" s="197">
        <v>0</v>
      </c>
      <c r="AV11" s="197">
        <v>0</v>
      </c>
      <c r="AW11" s="197">
        <v>0</v>
      </c>
      <c r="AX11" s="197">
        <v>0</v>
      </c>
      <c r="AY11" s="197">
        <v>0</v>
      </c>
      <c r="AZ11" s="197">
        <v>0</v>
      </c>
      <c r="BA11" s="197">
        <v>0</v>
      </c>
      <c r="BB11" s="197">
        <v>0</v>
      </c>
      <c r="BC11" s="197">
        <v>0</v>
      </c>
      <c r="BD11" s="197">
        <v>0</v>
      </c>
      <c r="BE11" s="197">
        <v>0</v>
      </c>
      <c r="BF11" s="197">
        <v>0</v>
      </c>
      <c r="BG11" s="197">
        <v>0</v>
      </c>
      <c r="BH11" s="197">
        <v>0</v>
      </c>
      <c r="BI11" s="197">
        <v>0</v>
      </c>
      <c r="BJ11" s="197">
        <v>0</v>
      </c>
      <c r="BK11" s="197">
        <v>0</v>
      </c>
      <c r="BL11" s="197">
        <v>0</v>
      </c>
      <c r="BM11" s="197">
        <v>0</v>
      </c>
      <c r="BN11" s="197">
        <v>0</v>
      </c>
      <c r="BO11" s="197">
        <v>0</v>
      </c>
      <c r="BP11" s="197">
        <v>0</v>
      </c>
      <c r="BQ11" s="197">
        <v>0</v>
      </c>
    </row>
    <row r="12" spans="1:69">
      <c r="A12" s="198" t="s">
        <v>268</v>
      </c>
      <c r="B12" s="197">
        <v>7429838.2916404996</v>
      </c>
      <c r="C12" s="197">
        <v>6817643.8034312697</v>
      </c>
      <c r="D12" s="197">
        <v>6941921.4265800202</v>
      </c>
      <c r="E12" s="197">
        <v>6645161.47193099</v>
      </c>
      <c r="F12" s="197">
        <v>5910306.3221559301</v>
      </c>
      <c r="G12" s="197">
        <v>6077738.5798521498</v>
      </c>
      <c r="H12" s="197">
        <v>6212668.0738574397</v>
      </c>
      <c r="I12" s="197">
        <v>6849231.4587133704</v>
      </c>
      <c r="J12" s="197">
        <v>7189684.6910220198</v>
      </c>
      <c r="K12" s="197">
        <v>7444783.7918407703</v>
      </c>
      <c r="L12" s="197">
        <v>7441206.6721492801</v>
      </c>
      <c r="M12" s="197">
        <v>7382864.46985834</v>
      </c>
      <c r="N12" s="197">
        <v>6981043.5339951403</v>
      </c>
      <c r="O12" s="197">
        <v>6418396.3889282197</v>
      </c>
      <c r="P12" s="197">
        <v>6526914.0875555202</v>
      </c>
      <c r="Q12" s="197">
        <v>81079999.541859195</v>
      </c>
      <c r="R12" s="197">
        <v>4438456.4779825397</v>
      </c>
      <c r="S12" s="197">
        <v>3920326.10114362</v>
      </c>
      <c r="T12" s="197">
        <v>4032700.5815037498</v>
      </c>
      <c r="U12" s="197">
        <v>4145857.61855715</v>
      </c>
      <c r="V12" s="197">
        <v>4556981.9778822502</v>
      </c>
      <c r="W12" s="197">
        <v>4788095.14329411</v>
      </c>
      <c r="X12" s="197">
        <v>4957406.5360537097</v>
      </c>
      <c r="Y12" s="197">
        <v>4957730.5369958496</v>
      </c>
      <c r="Z12" s="197">
        <v>4912644.6978559801</v>
      </c>
      <c r="AA12" s="197">
        <v>4654656.78522979</v>
      </c>
      <c r="AB12" s="197">
        <v>4282935.4005264798</v>
      </c>
      <c r="AC12" s="197">
        <v>4350122.1174841896</v>
      </c>
      <c r="AD12" s="197">
        <v>53997913.974509403</v>
      </c>
      <c r="AE12" s="197">
        <v>5486352.3787621101</v>
      </c>
      <c r="AF12" s="197">
        <v>4852496.9709360003</v>
      </c>
      <c r="AG12" s="197">
        <v>4992713.8086561896</v>
      </c>
      <c r="AH12" s="197">
        <v>5132319.8437604196</v>
      </c>
      <c r="AI12" s="197">
        <v>5637502.0668417402</v>
      </c>
      <c r="AJ12" s="197">
        <v>5921659.9580425303</v>
      </c>
      <c r="AK12" s="197">
        <v>6125782.2568334499</v>
      </c>
      <c r="AL12" s="197">
        <v>6124718.0013824301</v>
      </c>
      <c r="AM12" s="197">
        <v>6062083.0531423697</v>
      </c>
      <c r="AN12" s="197">
        <v>5750871.6695421403</v>
      </c>
      <c r="AO12" s="197">
        <v>5296734.6633145502</v>
      </c>
      <c r="AP12" s="197">
        <v>5383961.9853180703</v>
      </c>
      <c r="AQ12" s="197">
        <v>66767196.656531997</v>
      </c>
      <c r="AR12" s="197">
        <v>5565962.4806183698</v>
      </c>
      <c r="AS12" s="197">
        <v>4935037.9857842401</v>
      </c>
      <c r="AT12" s="197">
        <v>5077784.9789304901</v>
      </c>
      <c r="AU12" s="197">
        <v>5218413.2997567803</v>
      </c>
      <c r="AV12" s="197">
        <v>5727797.5524965199</v>
      </c>
      <c r="AW12" s="197">
        <v>6013633.5724561503</v>
      </c>
      <c r="AX12" s="197">
        <v>6216628.46015081</v>
      </c>
      <c r="AY12" s="197">
        <v>6214893.4677472198</v>
      </c>
      <c r="AZ12" s="197">
        <v>6147330.7555301301</v>
      </c>
      <c r="BA12" s="197">
        <v>5838935.8160290997</v>
      </c>
      <c r="BB12" s="197">
        <v>5384161.8018060597</v>
      </c>
      <c r="BC12" s="197">
        <v>5477732.8367207404</v>
      </c>
      <c r="BD12" s="197">
        <v>67818313.0080266</v>
      </c>
      <c r="BE12" s="197">
        <v>5649654.3645623196</v>
      </c>
      <c r="BF12" s="197">
        <v>5093973.0823603701</v>
      </c>
      <c r="BG12" s="197">
        <v>5202981.9949702499</v>
      </c>
      <c r="BH12" s="197">
        <v>5274485.9139860403</v>
      </c>
      <c r="BI12" s="197">
        <v>5783069.98187319</v>
      </c>
      <c r="BJ12" s="197">
        <v>6071439.5865055202</v>
      </c>
      <c r="BK12" s="197">
        <v>6273954.8494534902</v>
      </c>
      <c r="BL12" s="197">
        <v>6271823.6840187702</v>
      </c>
      <c r="BM12" s="197">
        <v>6200451.9727968201</v>
      </c>
      <c r="BN12" s="197">
        <v>5891885.6200433699</v>
      </c>
      <c r="BO12" s="197">
        <v>5434595.2660820298</v>
      </c>
      <c r="BP12" s="197">
        <v>5530961.2864554599</v>
      </c>
      <c r="BQ12" s="197">
        <v>68679277.603107601</v>
      </c>
    </row>
    <row r="13" spans="1:69">
      <c r="A13" s="198" t="s">
        <v>269</v>
      </c>
      <c r="B13" s="197">
        <v>-1768632.6231217801</v>
      </c>
      <c r="C13" s="197">
        <v>-1625793.4414592499</v>
      </c>
      <c r="D13" s="197">
        <v>-1450608.66507371</v>
      </c>
      <c r="E13" s="197">
        <v>-1391822.4921035201</v>
      </c>
      <c r="F13" s="197">
        <v>-1326898.77625069</v>
      </c>
      <c r="G13" s="197">
        <v>-1356280.2479573099</v>
      </c>
      <c r="H13" s="197">
        <v>-1478904.3039891</v>
      </c>
      <c r="I13" s="197">
        <v>-1687369.2307500199</v>
      </c>
      <c r="J13" s="197">
        <v>-1788669.6239281299</v>
      </c>
      <c r="K13" s="197">
        <v>-1851651.4661380099</v>
      </c>
      <c r="L13" s="197">
        <v>-1895562.36804451</v>
      </c>
      <c r="M13" s="197">
        <v>-1926794.41211659</v>
      </c>
      <c r="N13" s="197">
        <v>-1911452.65558298</v>
      </c>
      <c r="O13" s="197">
        <v>-1645867.7468459499</v>
      </c>
      <c r="P13" s="197">
        <v>-1489258.1807492001</v>
      </c>
      <c r="Q13" s="197">
        <v>-19750531.504455999</v>
      </c>
      <c r="R13" s="197">
        <v>-1493454.3218173301</v>
      </c>
      <c r="S13" s="197">
        <v>-1423916.3960077199</v>
      </c>
      <c r="T13" s="197">
        <v>-1455574.79351301</v>
      </c>
      <c r="U13" s="197">
        <v>-1587315.81716686</v>
      </c>
      <c r="V13" s="197">
        <v>-1811220.68740165</v>
      </c>
      <c r="W13" s="197">
        <v>-1848067.2688491901</v>
      </c>
      <c r="X13" s="197">
        <v>-1913306.06770216</v>
      </c>
      <c r="Y13" s="197">
        <v>-1958847.5694897501</v>
      </c>
      <c r="Z13" s="197">
        <v>-1991292.68674238</v>
      </c>
      <c r="AA13" s="197">
        <v>-1975605.4830137</v>
      </c>
      <c r="AB13" s="197">
        <v>-1701250.9088184601</v>
      </c>
      <c r="AC13" s="197">
        <v>-1539501.0567201499</v>
      </c>
      <c r="AD13" s="197">
        <v>-20699353.057242401</v>
      </c>
      <c r="AE13" s="197">
        <v>-1543697.5084657599</v>
      </c>
      <c r="AF13" s="197">
        <v>-1471686.24547166</v>
      </c>
      <c r="AG13" s="197">
        <v>-1504270.58754615</v>
      </c>
      <c r="AH13" s="197">
        <v>-1640271.33128708</v>
      </c>
      <c r="AI13" s="197">
        <v>-1871478.5178134299</v>
      </c>
      <c r="AJ13" s="197">
        <v>-1909380.9668322201</v>
      </c>
      <c r="AK13" s="197">
        <v>-1976609.1880246999</v>
      </c>
      <c r="AL13" s="197">
        <v>-2023479.2645827699</v>
      </c>
      <c r="AM13" s="197">
        <v>-2056814.7435051</v>
      </c>
      <c r="AN13" s="197">
        <v>-2040433.60336475</v>
      </c>
      <c r="AO13" s="197">
        <v>-1756924.03498977</v>
      </c>
      <c r="AP13" s="197">
        <v>-1589743.9326911001</v>
      </c>
      <c r="AQ13" s="197">
        <v>-21384789.924574502</v>
      </c>
      <c r="AR13" s="197">
        <v>-1593940.69511419</v>
      </c>
      <c r="AS13" s="197">
        <v>-1519456.0949355899</v>
      </c>
      <c r="AT13" s="197">
        <v>-1552966.3815792799</v>
      </c>
      <c r="AU13" s="197">
        <v>-1693226.8454073099</v>
      </c>
      <c r="AV13" s="197">
        <v>-1931736.3482252101</v>
      </c>
      <c r="AW13" s="197">
        <v>-1970694.6648152501</v>
      </c>
      <c r="AX13" s="197">
        <v>-2039912.3083472501</v>
      </c>
      <c r="AY13" s="197">
        <v>-2088110.95967578</v>
      </c>
      <c r="AZ13" s="197">
        <v>-2122336.80026781</v>
      </c>
      <c r="BA13" s="197">
        <v>-2105261.7237157999</v>
      </c>
      <c r="BB13" s="197">
        <v>-1812597.16116109</v>
      </c>
      <c r="BC13" s="197">
        <v>-1639986.8086620399</v>
      </c>
      <c r="BD13" s="197">
        <v>-22070226.791906599</v>
      </c>
      <c r="BE13" s="197">
        <v>-1644183.88176261</v>
      </c>
      <c r="BF13" s="197">
        <v>-1567225.9443995201</v>
      </c>
      <c r="BG13" s="197">
        <v>-1601662.1756124201</v>
      </c>
      <c r="BH13" s="197">
        <v>-1746182.3595275399</v>
      </c>
      <c r="BI13" s="197">
        <v>-1991994.17863699</v>
      </c>
      <c r="BJ13" s="197">
        <v>-2032008.3627982901</v>
      </c>
      <c r="BK13" s="197">
        <v>-2103215.4286698001</v>
      </c>
      <c r="BL13" s="197">
        <v>-2152742.6547687999</v>
      </c>
      <c r="BM13" s="197">
        <v>-2187858.85703051</v>
      </c>
      <c r="BN13" s="197">
        <v>-2170089.8440668499</v>
      </c>
      <c r="BO13" s="197">
        <v>-1868270.2873324</v>
      </c>
      <c r="BP13" s="197">
        <v>-1690229.68463299</v>
      </c>
      <c r="BQ13" s="197">
        <v>-22755663.6592387</v>
      </c>
    </row>
    <row r="14" spans="1:69">
      <c r="A14" s="199" t="s">
        <v>270</v>
      </c>
      <c r="B14" s="197">
        <v>0</v>
      </c>
      <c r="C14" s="197">
        <v>0</v>
      </c>
      <c r="D14" s="197">
        <v>0</v>
      </c>
      <c r="E14" s="197">
        <v>0</v>
      </c>
      <c r="F14" s="197">
        <v>0</v>
      </c>
      <c r="G14" s="197">
        <v>0</v>
      </c>
      <c r="H14" s="197">
        <v>0</v>
      </c>
      <c r="I14" s="197">
        <v>0</v>
      </c>
      <c r="J14" s="197">
        <v>0</v>
      </c>
      <c r="K14" s="197">
        <v>0</v>
      </c>
      <c r="L14" s="197">
        <v>0</v>
      </c>
      <c r="M14" s="197">
        <v>0</v>
      </c>
      <c r="N14" s="197">
        <v>0</v>
      </c>
      <c r="O14" s="197">
        <v>0</v>
      </c>
      <c r="P14" s="197">
        <v>0</v>
      </c>
      <c r="Q14" s="197">
        <v>0</v>
      </c>
      <c r="R14" s="197">
        <v>0</v>
      </c>
      <c r="S14" s="197">
        <v>0</v>
      </c>
      <c r="T14" s="197">
        <v>0</v>
      </c>
      <c r="U14" s="197">
        <v>0</v>
      </c>
      <c r="V14" s="197">
        <v>0</v>
      </c>
      <c r="W14" s="197">
        <v>0</v>
      </c>
      <c r="X14" s="197">
        <v>0</v>
      </c>
      <c r="Y14" s="197">
        <v>0</v>
      </c>
      <c r="Z14" s="197">
        <v>0</v>
      </c>
      <c r="AA14" s="197">
        <v>0</v>
      </c>
      <c r="AB14" s="197">
        <v>0</v>
      </c>
      <c r="AC14" s="197">
        <v>0</v>
      </c>
      <c r="AD14" s="197">
        <v>0</v>
      </c>
      <c r="AE14" s="197">
        <v>0</v>
      </c>
      <c r="AF14" s="197">
        <v>0</v>
      </c>
      <c r="AG14" s="197">
        <v>0</v>
      </c>
      <c r="AH14" s="197">
        <v>0</v>
      </c>
      <c r="AI14" s="197">
        <v>0</v>
      </c>
      <c r="AJ14" s="197">
        <v>0</v>
      </c>
      <c r="AK14" s="197">
        <v>0</v>
      </c>
      <c r="AL14" s="197">
        <v>0</v>
      </c>
      <c r="AM14" s="197">
        <v>0</v>
      </c>
      <c r="AN14" s="197">
        <v>0</v>
      </c>
      <c r="AO14" s="197">
        <v>0</v>
      </c>
      <c r="AP14" s="197">
        <v>0</v>
      </c>
      <c r="AQ14" s="197">
        <v>0</v>
      </c>
      <c r="AR14" s="197">
        <v>0</v>
      </c>
      <c r="AS14" s="197">
        <v>0</v>
      </c>
      <c r="AT14" s="197">
        <v>0</v>
      </c>
      <c r="AU14" s="197">
        <v>0</v>
      </c>
      <c r="AV14" s="197">
        <v>0</v>
      </c>
      <c r="AW14" s="197">
        <v>0</v>
      </c>
      <c r="AX14" s="197">
        <v>0</v>
      </c>
      <c r="AY14" s="197">
        <v>0</v>
      </c>
      <c r="AZ14" s="197">
        <v>0</v>
      </c>
      <c r="BA14" s="197">
        <v>0</v>
      </c>
      <c r="BB14" s="197">
        <v>0</v>
      </c>
      <c r="BC14" s="197">
        <v>0</v>
      </c>
      <c r="BD14" s="197">
        <v>0</v>
      </c>
      <c r="BE14" s="197">
        <v>0</v>
      </c>
      <c r="BF14" s="197">
        <v>0</v>
      </c>
      <c r="BG14" s="197">
        <v>0</v>
      </c>
      <c r="BH14" s="197">
        <v>0</v>
      </c>
      <c r="BI14" s="197">
        <v>0</v>
      </c>
      <c r="BJ14" s="197">
        <v>0</v>
      </c>
      <c r="BK14" s="197">
        <v>0</v>
      </c>
      <c r="BL14" s="197">
        <v>0</v>
      </c>
      <c r="BM14" s="197">
        <v>0</v>
      </c>
      <c r="BN14" s="197">
        <v>0</v>
      </c>
      <c r="BO14" s="197">
        <v>0</v>
      </c>
      <c r="BP14" s="197">
        <v>0</v>
      </c>
      <c r="BQ14" s="197">
        <v>0</v>
      </c>
    </row>
    <row r="15" spans="1:69">
      <c r="A15" s="198" t="s">
        <v>271</v>
      </c>
      <c r="B15" s="197">
        <v>0</v>
      </c>
      <c r="C15" s="197">
        <v>0</v>
      </c>
      <c r="D15" s="197">
        <v>0</v>
      </c>
      <c r="E15" s="197">
        <v>0</v>
      </c>
      <c r="F15" s="197">
        <v>0</v>
      </c>
      <c r="G15" s="197">
        <v>0</v>
      </c>
      <c r="H15" s="197">
        <v>0</v>
      </c>
      <c r="I15" s="197">
        <v>0</v>
      </c>
      <c r="J15" s="197">
        <v>0</v>
      </c>
      <c r="K15" s="197">
        <v>0</v>
      </c>
      <c r="L15" s="197">
        <v>0</v>
      </c>
      <c r="M15" s="197">
        <v>0</v>
      </c>
      <c r="N15" s="197">
        <v>0</v>
      </c>
      <c r="O15" s="197">
        <v>0</v>
      </c>
      <c r="P15" s="197">
        <v>0</v>
      </c>
      <c r="Q15" s="197">
        <v>0</v>
      </c>
      <c r="R15" s="197">
        <v>0</v>
      </c>
      <c r="S15" s="197">
        <v>0</v>
      </c>
      <c r="T15" s="197">
        <v>0</v>
      </c>
      <c r="U15" s="197">
        <v>0</v>
      </c>
      <c r="V15" s="197">
        <v>0</v>
      </c>
      <c r="W15" s="197">
        <v>0</v>
      </c>
      <c r="X15" s="197">
        <v>0</v>
      </c>
      <c r="Y15" s="197">
        <v>0</v>
      </c>
      <c r="Z15" s="197">
        <v>0</v>
      </c>
      <c r="AA15" s="197">
        <v>0</v>
      </c>
      <c r="AB15" s="197">
        <v>0</v>
      </c>
      <c r="AC15" s="197">
        <v>0</v>
      </c>
      <c r="AD15" s="197">
        <v>0</v>
      </c>
      <c r="AE15" s="197">
        <v>0</v>
      </c>
      <c r="AF15" s="197">
        <v>0</v>
      </c>
      <c r="AG15" s="197">
        <v>0</v>
      </c>
      <c r="AH15" s="197">
        <v>0</v>
      </c>
      <c r="AI15" s="197">
        <v>0</v>
      </c>
      <c r="AJ15" s="197">
        <v>0</v>
      </c>
      <c r="AK15" s="197">
        <v>0</v>
      </c>
      <c r="AL15" s="197">
        <v>0</v>
      </c>
      <c r="AM15" s="197">
        <v>0</v>
      </c>
      <c r="AN15" s="197">
        <v>0</v>
      </c>
      <c r="AO15" s="197">
        <v>0</v>
      </c>
      <c r="AP15" s="197">
        <v>0</v>
      </c>
      <c r="AQ15" s="197">
        <v>0</v>
      </c>
      <c r="AR15" s="197">
        <v>0</v>
      </c>
      <c r="AS15" s="197">
        <v>0</v>
      </c>
      <c r="AT15" s="197">
        <v>0</v>
      </c>
      <c r="AU15" s="197">
        <v>0</v>
      </c>
      <c r="AV15" s="197">
        <v>0</v>
      </c>
      <c r="AW15" s="197">
        <v>0</v>
      </c>
      <c r="AX15" s="197">
        <v>0</v>
      </c>
      <c r="AY15" s="197">
        <v>0</v>
      </c>
      <c r="AZ15" s="197">
        <v>0</v>
      </c>
      <c r="BA15" s="197">
        <v>0</v>
      </c>
      <c r="BB15" s="197">
        <v>0</v>
      </c>
      <c r="BC15" s="197">
        <v>0</v>
      </c>
      <c r="BD15" s="197">
        <v>0</v>
      </c>
      <c r="BE15" s="197">
        <v>0</v>
      </c>
      <c r="BF15" s="197">
        <v>0</v>
      </c>
      <c r="BG15" s="197">
        <v>0</v>
      </c>
      <c r="BH15" s="197">
        <v>0</v>
      </c>
      <c r="BI15" s="197">
        <v>0</v>
      </c>
      <c r="BJ15" s="197">
        <v>0</v>
      </c>
      <c r="BK15" s="197">
        <v>0</v>
      </c>
      <c r="BL15" s="197">
        <v>0</v>
      </c>
      <c r="BM15" s="197">
        <v>0</v>
      </c>
      <c r="BN15" s="197">
        <v>0</v>
      </c>
      <c r="BO15" s="197">
        <v>0</v>
      </c>
      <c r="BP15" s="197">
        <v>0</v>
      </c>
      <c r="BQ15" s="197">
        <v>0</v>
      </c>
    </row>
    <row r="16" spans="1:69">
      <c r="A16" s="198" t="s">
        <v>272</v>
      </c>
      <c r="B16" s="197">
        <v>7429838.2916404996</v>
      </c>
      <c r="C16" s="197">
        <v>6817643.8034312697</v>
      </c>
      <c r="D16" s="197">
        <v>6941921.4265800202</v>
      </c>
      <c r="E16" s="197">
        <v>6645161.47193099</v>
      </c>
      <c r="F16" s="197">
        <v>5910306.3221559301</v>
      </c>
      <c r="G16" s="197">
        <v>6077738.5798521498</v>
      </c>
      <c r="H16" s="197">
        <v>6212668.0738574397</v>
      </c>
      <c r="I16" s="197">
        <v>6849231.4587133704</v>
      </c>
      <c r="J16" s="197">
        <v>7189684.6910220198</v>
      </c>
      <c r="K16" s="197">
        <v>7444783.7918407703</v>
      </c>
      <c r="L16" s="197">
        <v>7441206.6721492801</v>
      </c>
      <c r="M16" s="197">
        <v>7382864.46985834</v>
      </c>
      <c r="N16" s="197">
        <v>6981043.5339951403</v>
      </c>
      <c r="O16" s="197">
        <v>6418396.3889282197</v>
      </c>
      <c r="P16" s="197">
        <v>6526914.0875555202</v>
      </c>
      <c r="Q16" s="197">
        <v>81079999.541859195</v>
      </c>
      <c r="R16" s="197">
        <v>4438456.4779825397</v>
      </c>
      <c r="S16" s="197">
        <v>3920326.10114362</v>
      </c>
      <c r="T16" s="197">
        <v>4032700.5815037498</v>
      </c>
      <c r="U16" s="197">
        <v>4145857.61855715</v>
      </c>
      <c r="V16" s="197">
        <v>4556981.9778822502</v>
      </c>
      <c r="W16" s="197">
        <v>4788095.14329411</v>
      </c>
      <c r="X16" s="197">
        <v>4957406.5360537097</v>
      </c>
      <c r="Y16" s="197">
        <v>4957730.5369958496</v>
      </c>
      <c r="Z16" s="197">
        <v>4912644.6978559801</v>
      </c>
      <c r="AA16" s="197">
        <v>4654656.78522979</v>
      </c>
      <c r="AB16" s="197">
        <v>4282935.4005264798</v>
      </c>
      <c r="AC16" s="197">
        <v>4350122.1174841896</v>
      </c>
      <c r="AD16" s="197">
        <v>53997913.974509403</v>
      </c>
      <c r="AE16" s="197">
        <v>5486352.3787621101</v>
      </c>
      <c r="AF16" s="197">
        <v>4852496.9709360003</v>
      </c>
      <c r="AG16" s="197">
        <v>4992713.8086561896</v>
      </c>
      <c r="AH16" s="197">
        <v>5132319.8437604196</v>
      </c>
      <c r="AI16" s="197">
        <v>5637502.0668417402</v>
      </c>
      <c r="AJ16" s="197">
        <v>5921659.9580425303</v>
      </c>
      <c r="AK16" s="197">
        <v>6125782.2568334499</v>
      </c>
      <c r="AL16" s="197">
        <v>6124718.0013824301</v>
      </c>
      <c r="AM16" s="197">
        <v>6062083.0531423697</v>
      </c>
      <c r="AN16" s="197">
        <v>5750871.6695421403</v>
      </c>
      <c r="AO16" s="197">
        <v>5296734.6633145502</v>
      </c>
      <c r="AP16" s="197">
        <v>5383961.9853180703</v>
      </c>
      <c r="AQ16" s="197">
        <v>66767196.656531997</v>
      </c>
      <c r="AR16" s="197">
        <v>5565962.4806183698</v>
      </c>
      <c r="AS16" s="197">
        <v>4935037.9857842401</v>
      </c>
      <c r="AT16" s="197">
        <v>5077784.9789304901</v>
      </c>
      <c r="AU16" s="197">
        <v>5218413.2997567803</v>
      </c>
      <c r="AV16" s="197">
        <v>5727797.5524965199</v>
      </c>
      <c r="AW16" s="197">
        <v>6013633.5724561503</v>
      </c>
      <c r="AX16" s="197">
        <v>6216628.46015081</v>
      </c>
      <c r="AY16" s="197">
        <v>6214893.4677472198</v>
      </c>
      <c r="AZ16" s="197">
        <v>6147330.7555301301</v>
      </c>
      <c r="BA16" s="197">
        <v>5838935.8160290997</v>
      </c>
      <c r="BB16" s="197">
        <v>5384161.8018060597</v>
      </c>
      <c r="BC16" s="197">
        <v>5477732.8367207404</v>
      </c>
      <c r="BD16" s="197">
        <v>67818313.0080266</v>
      </c>
      <c r="BE16" s="197">
        <v>5649654.3645623196</v>
      </c>
      <c r="BF16" s="197">
        <v>5093973.0823603701</v>
      </c>
      <c r="BG16" s="197">
        <v>5202981.9949702499</v>
      </c>
      <c r="BH16" s="197">
        <v>5274485.9139860403</v>
      </c>
      <c r="BI16" s="197">
        <v>5783069.98187319</v>
      </c>
      <c r="BJ16" s="197">
        <v>6071439.5865055202</v>
      </c>
      <c r="BK16" s="197">
        <v>6273954.8494534902</v>
      </c>
      <c r="BL16" s="197">
        <v>6271823.6840187702</v>
      </c>
      <c r="BM16" s="197">
        <v>6200451.9727968201</v>
      </c>
      <c r="BN16" s="197">
        <v>5891885.6200433699</v>
      </c>
      <c r="BO16" s="197">
        <v>5434595.2660820298</v>
      </c>
      <c r="BP16" s="197">
        <v>5530961.2864554599</v>
      </c>
      <c r="BQ16" s="197">
        <v>68679277.603107601</v>
      </c>
    </row>
    <row r="17" spans="1:69">
      <c r="A17" s="198" t="s">
        <v>273</v>
      </c>
      <c r="B17" s="197">
        <v>7498092.6420674799</v>
      </c>
      <c r="C17" s="197">
        <v>6880274.2175776102</v>
      </c>
      <c r="D17" s="197">
        <v>7005693.5194692397</v>
      </c>
      <c r="E17" s="197">
        <v>9399524.2814755403</v>
      </c>
      <c r="F17" s="197">
        <v>8360077.9335042797</v>
      </c>
      <c r="G17" s="197">
        <v>8596909.4353971202</v>
      </c>
      <c r="H17" s="197">
        <v>8787766.0549912602</v>
      </c>
      <c r="I17" s="197">
        <v>9688179.5389863905</v>
      </c>
      <c r="J17" s="197">
        <v>10169747.735231001</v>
      </c>
      <c r="K17" s="197">
        <v>10530583.239748999</v>
      </c>
      <c r="L17" s="197">
        <v>10525523.434424501</v>
      </c>
      <c r="M17" s="197">
        <v>10442998.886392901</v>
      </c>
      <c r="N17" s="197">
        <v>9874626.5963582899</v>
      </c>
      <c r="O17" s="197">
        <v>9078767.0037361495</v>
      </c>
      <c r="P17" s="197">
        <v>9232264.3638116904</v>
      </c>
      <c r="Q17" s="197">
        <v>114686968.504058</v>
      </c>
      <c r="R17" s="197">
        <v>7723896.4428209597</v>
      </c>
      <c r="S17" s="197">
        <v>6822234.9317898303</v>
      </c>
      <c r="T17" s="197">
        <v>7017791.3945879098</v>
      </c>
      <c r="U17" s="197">
        <v>7214709.6792016104</v>
      </c>
      <c r="V17" s="197">
        <v>7930157.0407563597</v>
      </c>
      <c r="W17" s="197">
        <v>8332345.0908293799</v>
      </c>
      <c r="X17" s="197">
        <v>8626984.3805807102</v>
      </c>
      <c r="Y17" s="197">
        <v>8627548.2139171101</v>
      </c>
      <c r="Z17" s="197">
        <v>8549088.8769197799</v>
      </c>
      <c r="AA17" s="197">
        <v>8100132.8196712499</v>
      </c>
      <c r="AB17" s="197">
        <v>7453255.3533103699</v>
      </c>
      <c r="AC17" s="197">
        <v>7570175.1083397903</v>
      </c>
      <c r="AD17" s="197">
        <v>93968319.332725093</v>
      </c>
      <c r="AE17" s="197">
        <v>6974600.8879697099</v>
      </c>
      <c r="AF17" s="197">
        <v>6168803.4865155397</v>
      </c>
      <c r="AG17" s="197">
        <v>6347056.0691708699</v>
      </c>
      <c r="AH17" s="197">
        <v>6524532.1606033398</v>
      </c>
      <c r="AI17" s="197">
        <v>7166752.0069495002</v>
      </c>
      <c r="AJ17" s="197">
        <v>7527991.6327461498</v>
      </c>
      <c r="AK17" s="197">
        <v>7787484.9113610499</v>
      </c>
      <c r="AL17" s="197">
        <v>7786131.9619875299</v>
      </c>
      <c r="AM17" s="197">
        <v>7706506.4229309903</v>
      </c>
      <c r="AN17" s="197">
        <v>7310874.6729896599</v>
      </c>
      <c r="AO17" s="197">
        <v>6733546.7603393402</v>
      </c>
      <c r="AP17" s="197">
        <v>6844435.6926390603</v>
      </c>
      <c r="AQ17" s="197">
        <v>84878716.666202798</v>
      </c>
      <c r="AR17" s="197">
        <v>6437743.1295925798</v>
      </c>
      <c r="AS17" s="197">
        <v>5707998.7509601796</v>
      </c>
      <c r="AT17" s="197">
        <v>5873103.7939060004</v>
      </c>
      <c r="AU17" s="197">
        <v>6035758.3229974303</v>
      </c>
      <c r="AV17" s="197">
        <v>6624925.9619847499</v>
      </c>
      <c r="AW17" s="197">
        <v>6955531.6532902196</v>
      </c>
      <c r="AX17" s="197">
        <v>7190321.0447295904</v>
      </c>
      <c r="AY17" s="197">
        <v>7188314.3054702096</v>
      </c>
      <c r="AZ17" s="197">
        <v>7110169.4405152602</v>
      </c>
      <c r="BA17" s="197">
        <v>6753471.4911691602</v>
      </c>
      <c r="BB17" s="197">
        <v>6227467.5348406099</v>
      </c>
      <c r="BC17" s="197">
        <v>6335694.3310593097</v>
      </c>
      <c r="BD17" s="197">
        <v>78440499.760515302</v>
      </c>
      <c r="BE17" s="197">
        <v>6453309.8399871597</v>
      </c>
      <c r="BF17" s="197">
        <v>5818583.6682723397</v>
      </c>
      <c r="BG17" s="197">
        <v>5943098.9470837601</v>
      </c>
      <c r="BH17" s="197">
        <v>6024774.1991269002</v>
      </c>
      <c r="BI17" s="197">
        <v>6605703.6432967298</v>
      </c>
      <c r="BJ17" s="197">
        <v>6935093.4231034098</v>
      </c>
      <c r="BK17" s="197">
        <v>7166416.20053335</v>
      </c>
      <c r="BL17" s="197">
        <v>7163981.8797797104</v>
      </c>
      <c r="BM17" s="197">
        <v>7082457.64190521</v>
      </c>
      <c r="BN17" s="197">
        <v>6729998.1546482202</v>
      </c>
      <c r="BO17" s="197">
        <v>6207658.8838672703</v>
      </c>
      <c r="BP17" s="197">
        <v>6317732.8366062203</v>
      </c>
      <c r="BQ17" s="197">
        <v>78448809.318210304</v>
      </c>
    </row>
    <row r="18" spans="1:69">
      <c r="A18" s="198" t="s">
        <v>274</v>
      </c>
      <c r="B18" s="197">
        <v>22950247.587729901</v>
      </c>
      <c r="C18" s="197">
        <v>21059221.898509599</v>
      </c>
      <c r="D18" s="197">
        <v>21443106.730039101</v>
      </c>
      <c r="E18" s="197">
        <v>17345633.5953006</v>
      </c>
      <c r="F18" s="197">
        <v>15427466.7866446</v>
      </c>
      <c r="G18" s="197">
        <v>15864509.378656801</v>
      </c>
      <c r="H18" s="197">
        <v>16216711.138403499</v>
      </c>
      <c r="I18" s="197">
        <v>17878310.375763599</v>
      </c>
      <c r="J18" s="197">
        <v>18766983.592946701</v>
      </c>
      <c r="K18" s="197">
        <v>19432859.892865501</v>
      </c>
      <c r="L18" s="197">
        <v>19423522.6618957</v>
      </c>
      <c r="M18" s="197">
        <v>19271234.0428221</v>
      </c>
      <c r="N18" s="197">
        <v>18222374.845969699</v>
      </c>
      <c r="O18" s="197">
        <v>16753716.595452201</v>
      </c>
      <c r="P18" s="197">
        <v>17036976.5654236</v>
      </c>
      <c r="Q18" s="197">
        <v>211640299.47214499</v>
      </c>
      <c r="R18" s="197">
        <v>16279470.0585487</v>
      </c>
      <c r="S18" s="197">
        <v>14379059.860089799</v>
      </c>
      <c r="T18" s="197">
        <v>14791229.4955121</v>
      </c>
      <c r="U18" s="197">
        <v>15206269.4098974</v>
      </c>
      <c r="V18" s="197">
        <v>16714200.5411756</v>
      </c>
      <c r="W18" s="197">
        <v>17561882.584499098</v>
      </c>
      <c r="X18" s="197">
        <v>18182886.702186</v>
      </c>
      <c r="Y18" s="197">
        <v>18184075.0800968</v>
      </c>
      <c r="Z18" s="197">
        <v>18018708.229710199</v>
      </c>
      <c r="AA18" s="197">
        <v>17072454.386758301</v>
      </c>
      <c r="AB18" s="197">
        <v>15709046.3681332</v>
      </c>
      <c r="AC18" s="197">
        <v>15955475.313076399</v>
      </c>
      <c r="AD18" s="197">
        <v>198054758.02968401</v>
      </c>
      <c r="AE18" s="197">
        <v>15419535.432161501</v>
      </c>
      <c r="AF18" s="197">
        <v>13638068.3944852</v>
      </c>
      <c r="AG18" s="197">
        <v>14032151.4478781</v>
      </c>
      <c r="AH18" s="197">
        <v>14424517.8247019</v>
      </c>
      <c r="AI18" s="197">
        <v>15844345.5446009</v>
      </c>
      <c r="AJ18" s="197">
        <v>16642978.656221701</v>
      </c>
      <c r="AK18" s="197">
        <v>17216669.662815601</v>
      </c>
      <c r="AL18" s="197">
        <v>17213678.545311101</v>
      </c>
      <c r="AM18" s="197">
        <v>17037641.401321299</v>
      </c>
      <c r="AN18" s="197">
        <v>16162973.7487491</v>
      </c>
      <c r="AO18" s="197">
        <v>14886609.9326571</v>
      </c>
      <c r="AP18" s="197">
        <v>15131764.579940099</v>
      </c>
      <c r="AQ18" s="197">
        <v>187650935.17084399</v>
      </c>
      <c r="AR18" s="197">
        <v>14268541.542075099</v>
      </c>
      <c r="AS18" s="197">
        <v>12651144.300214199</v>
      </c>
      <c r="AT18" s="197">
        <v>13017081.262384901</v>
      </c>
      <c r="AU18" s="197">
        <v>13377586.9331812</v>
      </c>
      <c r="AV18" s="197">
        <v>14683411.4687228</v>
      </c>
      <c r="AW18" s="197">
        <v>15416162.208458699</v>
      </c>
      <c r="AX18" s="197">
        <v>15936546.777701899</v>
      </c>
      <c r="AY18" s="197">
        <v>15932099.063353799</v>
      </c>
      <c r="AZ18" s="197">
        <v>15758899.662653301</v>
      </c>
      <c r="BA18" s="197">
        <v>14968318.335352</v>
      </c>
      <c r="BB18" s="197">
        <v>13802489.076388599</v>
      </c>
      <c r="BC18" s="197">
        <v>14042361.7315608</v>
      </c>
      <c r="BD18" s="197">
        <v>173854642.362048</v>
      </c>
      <c r="BE18" s="197">
        <v>13721450.684046701</v>
      </c>
      <c r="BF18" s="197">
        <v>12371854.263138499</v>
      </c>
      <c r="BG18" s="197">
        <v>12636606.816477001</v>
      </c>
      <c r="BH18" s="197">
        <v>12810270.094826501</v>
      </c>
      <c r="BI18" s="197">
        <v>14045480.384853801</v>
      </c>
      <c r="BJ18" s="197">
        <v>14745850.5408691</v>
      </c>
      <c r="BK18" s="197">
        <v>15237704.2037652</v>
      </c>
      <c r="BL18" s="197">
        <v>15232528.191300601</v>
      </c>
      <c r="BM18" s="197">
        <v>15059186.0091822</v>
      </c>
      <c r="BN18" s="197">
        <v>14309763.5279379</v>
      </c>
      <c r="BO18" s="197">
        <v>13199131.507768899</v>
      </c>
      <c r="BP18" s="197">
        <v>13433177.9663391</v>
      </c>
      <c r="BQ18" s="197">
        <v>166803004.19050601</v>
      </c>
    </row>
    <row r="19" spans="1:69">
      <c r="A19" s="198" t="s">
        <v>275</v>
      </c>
      <c r="B19" s="197">
        <v>0</v>
      </c>
      <c r="C19" s="197">
        <v>0</v>
      </c>
      <c r="D19" s="197">
        <v>0</v>
      </c>
      <c r="E19" s="197">
        <v>0</v>
      </c>
      <c r="F19" s="197">
        <v>0</v>
      </c>
      <c r="G19" s="197">
        <v>0</v>
      </c>
      <c r="H19" s="197">
        <v>0</v>
      </c>
      <c r="I19" s="197">
        <v>0</v>
      </c>
      <c r="J19" s="197">
        <v>0</v>
      </c>
      <c r="K19" s="197">
        <v>0</v>
      </c>
      <c r="L19" s="197">
        <v>0</v>
      </c>
      <c r="M19" s="197">
        <v>0</v>
      </c>
      <c r="N19" s="197">
        <v>0</v>
      </c>
      <c r="O19" s="197">
        <v>0</v>
      </c>
      <c r="P19" s="197">
        <v>0</v>
      </c>
      <c r="Q19" s="197">
        <v>0</v>
      </c>
      <c r="R19" s="197">
        <v>0</v>
      </c>
      <c r="S19" s="197">
        <v>0</v>
      </c>
      <c r="T19" s="197">
        <v>0</v>
      </c>
      <c r="U19" s="197">
        <v>0</v>
      </c>
      <c r="V19" s="197">
        <v>0</v>
      </c>
      <c r="W19" s="197">
        <v>0</v>
      </c>
      <c r="X19" s="197">
        <v>0</v>
      </c>
      <c r="Y19" s="197">
        <v>0</v>
      </c>
      <c r="Z19" s="197">
        <v>0</v>
      </c>
      <c r="AA19" s="197">
        <v>0</v>
      </c>
      <c r="AB19" s="197">
        <v>0</v>
      </c>
      <c r="AC19" s="197">
        <v>0</v>
      </c>
      <c r="AD19" s="197">
        <v>0</v>
      </c>
      <c r="AE19" s="197">
        <v>0</v>
      </c>
      <c r="AF19" s="197">
        <v>0</v>
      </c>
      <c r="AG19" s="197">
        <v>0</v>
      </c>
      <c r="AH19" s="197">
        <v>0</v>
      </c>
      <c r="AI19" s="197">
        <v>0</v>
      </c>
      <c r="AJ19" s="197">
        <v>0</v>
      </c>
      <c r="AK19" s="197">
        <v>0</v>
      </c>
      <c r="AL19" s="197">
        <v>0</v>
      </c>
      <c r="AM19" s="197">
        <v>0</v>
      </c>
      <c r="AN19" s="197">
        <v>0</v>
      </c>
      <c r="AO19" s="197">
        <v>0</v>
      </c>
      <c r="AP19" s="197">
        <v>0</v>
      </c>
      <c r="AQ19" s="197">
        <v>0</v>
      </c>
      <c r="AR19" s="197">
        <v>0</v>
      </c>
      <c r="AS19" s="197">
        <v>0</v>
      </c>
      <c r="AT19" s="197">
        <v>0</v>
      </c>
      <c r="AU19" s="197">
        <v>0</v>
      </c>
      <c r="AV19" s="197">
        <v>0</v>
      </c>
      <c r="AW19" s="197">
        <v>0</v>
      </c>
      <c r="AX19" s="197">
        <v>0</v>
      </c>
      <c r="AY19" s="197">
        <v>0</v>
      </c>
      <c r="AZ19" s="197">
        <v>0</v>
      </c>
      <c r="BA19" s="197">
        <v>0</v>
      </c>
      <c r="BB19" s="197">
        <v>0</v>
      </c>
      <c r="BC19" s="197">
        <v>0</v>
      </c>
      <c r="BD19" s="197">
        <v>0</v>
      </c>
      <c r="BE19" s="197">
        <v>0</v>
      </c>
      <c r="BF19" s="197">
        <v>0</v>
      </c>
      <c r="BG19" s="197">
        <v>0</v>
      </c>
      <c r="BH19" s="197">
        <v>0</v>
      </c>
      <c r="BI19" s="197">
        <v>0</v>
      </c>
      <c r="BJ19" s="197">
        <v>0</v>
      </c>
      <c r="BK19" s="197">
        <v>0</v>
      </c>
      <c r="BL19" s="197">
        <v>0</v>
      </c>
      <c r="BM19" s="197">
        <v>0</v>
      </c>
      <c r="BN19" s="197">
        <v>0</v>
      </c>
      <c r="BO19" s="197">
        <v>0</v>
      </c>
      <c r="BP19" s="197">
        <v>0</v>
      </c>
      <c r="BQ19" s="197">
        <v>0</v>
      </c>
    </row>
    <row r="20" spans="1:69">
      <c r="A20" s="198" t="s">
        <v>276</v>
      </c>
      <c r="B20" s="197">
        <v>4351484.0324999997</v>
      </c>
      <c r="C20" s="197">
        <v>3992935.9139999999</v>
      </c>
      <c r="D20" s="197">
        <v>4065722.4366000001</v>
      </c>
      <c r="E20" s="197">
        <v>4179959.6652000002</v>
      </c>
      <c r="F20" s="197">
        <v>3717718.8454999998</v>
      </c>
      <c r="G20" s="197">
        <v>4518135.3372999998</v>
      </c>
      <c r="H20" s="197">
        <v>4618440.6904999996</v>
      </c>
      <c r="I20" s="197">
        <v>5091656.0954999998</v>
      </c>
      <c r="J20" s="197">
        <v>5344745.9182000002</v>
      </c>
      <c r="K20" s="197">
        <v>5534384.2593</v>
      </c>
      <c r="L20" s="197">
        <v>5531725.0611999901</v>
      </c>
      <c r="M20" s="197">
        <v>5108391.0316999899</v>
      </c>
      <c r="N20" s="197">
        <v>4830360.9427699996</v>
      </c>
      <c r="O20" s="197">
        <v>4441051.1238500001</v>
      </c>
      <c r="P20" s="197">
        <v>4516137.2697099997</v>
      </c>
      <c r="Q20" s="197">
        <v>57432706.240729898</v>
      </c>
      <c r="R20" s="197">
        <v>4621246.7607899997</v>
      </c>
      <c r="S20" s="197">
        <v>4081778.0654199999</v>
      </c>
      <c r="T20" s="197">
        <v>4406984.4892899999</v>
      </c>
      <c r="U20" s="197">
        <v>4530643.8825599998</v>
      </c>
      <c r="V20" s="197">
        <v>4979925.6078199996</v>
      </c>
      <c r="W20" s="197">
        <v>5232488.9000000004</v>
      </c>
      <c r="X20" s="197">
        <v>5417514.4595900001</v>
      </c>
      <c r="Y20" s="197">
        <v>5417868.5317799998</v>
      </c>
      <c r="Z20" s="197">
        <v>5199508.4693400003</v>
      </c>
      <c r="AA20" s="197">
        <v>4926455.8837799998</v>
      </c>
      <c r="AB20" s="197">
        <v>4533028.5942299999</v>
      </c>
      <c r="AC20" s="197">
        <v>4604138.5411799997</v>
      </c>
      <c r="AD20" s="197">
        <v>57951582.185780004</v>
      </c>
      <c r="AE20" s="197">
        <v>4715564.6151000001</v>
      </c>
      <c r="AF20" s="197">
        <v>4170760.72248</v>
      </c>
      <c r="AG20" s="197">
        <v>4430832.0019199997</v>
      </c>
      <c r="AH20" s="197">
        <v>4554726.7236500001</v>
      </c>
      <c r="AI20" s="197">
        <v>5003055.5577499997</v>
      </c>
      <c r="AJ20" s="197">
        <v>5255234.2177299997</v>
      </c>
      <c r="AK20" s="197">
        <v>5436384.5196399996</v>
      </c>
      <c r="AL20" s="197">
        <v>5435440.0358800003</v>
      </c>
      <c r="AM20" s="197">
        <v>5295131.9362500003</v>
      </c>
      <c r="AN20" s="197">
        <v>5023293.80375</v>
      </c>
      <c r="AO20" s="197">
        <v>4626612.4412500001</v>
      </c>
      <c r="AP20" s="197">
        <v>4702804.1025</v>
      </c>
      <c r="AQ20" s="197">
        <v>58649840.677900001</v>
      </c>
      <c r="AR20" s="197">
        <v>4811683.3499999996</v>
      </c>
      <c r="AS20" s="197">
        <v>4266259.4637500001</v>
      </c>
      <c r="AT20" s="197">
        <v>4459896.4903999995</v>
      </c>
      <c r="AU20" s="197">
        <v>4583412.5032099998</v>
      </c>
      <c r="AV20" s="197">
        <v>5030812.51138</v>
      </c>
      <c r="AW20" s="197">
        <v>5281866.6752599999</v>
      </c>
      <c r="AX20" s="197">
        <v>5460160.2010700004</v>
      </c>
      <c r="AY20" s="197">
        <v>5458636.3306099996</v>
      </c>
      <c r="AZ20" s="197">
        <v>1813869.5515755101</v>
      </c>
      <c r="BA20" s="197">
        <v>1722872.6274035601</v>
      </c>
      <c r="BB20" s="197">
        <v>1588684.18528909</v>
      </c>
      <c r="BC20" s="197">
        <v>1616293.8353780301</v>
      </c>
      <c r="BD20" s="197">
        <v>46094447.725326203</v>
      </c>
      <c r="BE20" s="197">
        <v>0</v>
      </c>
      <c r="BF20" s="197">
        <v>0</v>
      </c>
      <c r="BG20" s="197">
        <v>0</v>
      </c>
      <c r="BH20" s="197">
        <v>0</v>
      </c>
      <c r="BI20" s="197">
        <v>0</v>
      </c>
      <c r="BJ20" s="197">
        <v>0</v>
      </c>
      <c r="BK20" s="197">
        <v>0</v>
      </c>
      <c r="BL20" s="197">
        <v>0</v>
      </c>
      <c r="BM20" s="197">
        <v>0</v>
      </c>
      <c r="BN20" s="197">
        <v>0</v>
      </c>
      <c r="BO20" s="197">
        <v>0</v>
      </c>
      <c r="BP20" s="197">
        <v>0</v>
      </c>
      <c r="BQ20" s="197">
        <v>0</v>
      </c>
    </row>
    <row r="21" spans="1:69">
      <c r="A21" s="198" t="s">
        <v>277</v>
      </c>
      <c r="B21" s="197">
        <v>329658497.58848</v>
      </c>
      <c r="C21" s="197">
        <v>305998288.90752703</v>
      </c>
      <c r="D21" s="197">
        <v>310932146.71892202</v>
      </c>
      <c r="E21" s="197">
        <v>299559121.48431998</v>
      </c>
      <c r="F21" s="197">
        <v>271912020.45452499</v>
      </c>
      <c r="G21" s="197">
        <v>281511098.094486</v>
      </c>
      <c r="H21" s="197">
        <v>289958406.69373202</v>
      </c>
      <c r="I21" s="197">
        <v>314981470.71880001</v>
      </c>
      <c r="J21" s="197">
        <v>328327980.37035698</v>
      </c>
      <c r="K21" s="197">
        <v>338806470.13812</v>
      </c>
      <c r="L21" s="197">
        <v>338216420.58401501</v>
      </c>
      <c r="M21" s="197">
        <v>334330263.119003</v>
      </c>
      <c r="N21" s="197">
        <v>320658774.724105</v>
      </c>
      <c r="O21" s="197">
        <v>298591320.77933103</v>
      </c>
      <c r="P21" s="197">
        <v>302949717.17508203</v>
      </c>
      <c r="Q21" s="197">
        <v>3719803064.3358798</v>
      </c>
      <c r="R21" s="197">
        <v>308756071.96004701</v>
      </c>
      <c r="S21" s="197">
        <v>278455281.30748802</v>
      </c>
      <c r="T21" s="197">
        <v>287886648.94128603</v>
      </c>
      <c r="U21" s="197">
        <v>292194651.88979399</v>
      </c>
      <c r="V21" s="197">
        <v>316483534.96859998</v>
      </c>
      <c r="W21" s="197">
        <v>330266580.80659002</v>
      </c>
      <c r="X21" s="197">
        <v>340751636.30183899</v>
      </c>
      <c r="Y21" s="197">
        <v>340349522.24864501</v>
      </c>
      <c r="Z21" s="197">
        <v>336239396.19322997</v>
      </c>
      <c r="AA21" s="197">
        <v>323139812.57929897</v>
      </c>
      <c r="AB21" s="197">
        <v>301144441.61163402</v>
      </c>
      <c r="AC21" s="197">
        <v>305193226.39033097</v>
      </c>
      <c r="AD21" s="197">
        <v>3760860805.1987801</v>
      </c>
      <c r="AE21" s="197">
        <v>329027289.828116</v>
      </c>
      <c r="AF21" s="197">
        <v>296796426.37904698</v>
      </c>
      <c r="AG21" s="197">
        <v>306755102.71919602</v>
      </c>
      <c r="AH21" s="197">
        <v>311533679.930659</v>
      </c>
      <c r="AI21" s="197">
        <v>337476472.50827497</v>
      </c>
      <c r="AJ21" s="197">
        <v>352209199.22754401</v>
      </c>
      <c r="AK21" s="197">
        <v>363170379.84276301</v>
      </c>
      <c r="AL21" s="197">
        <v>362682589.20751703</v>
      </c>
      <c r="AM21" s="197">
        <v>358052525.67889303</v>
      </c>
      <c r="AN21" s="197">
        <v>344243313.72627401</v>
      </c>
      <c r="AO21" s="197">
        <v>320885799.75186598</v>
      </c>
      <c r="AP21" s="197">
        <v>325492836.23049098</v>
      </c>
      <c r="AQ21" s="197">
        <v>4008325615.0306401</v>
      </c>
      <c r="AR21" s="197">
        <v>334999122.93630099</v>
      </c>
      <c r="AS21" s="197">
        <v>302843934.54713702</v>
      </c>
      <c r="AT21" s="197">
        <v>312915936.49799198</v>
      </c>
      <c r="AU21" s="197">
        <v>317762788.77010399</v>
      </c>
      <c r="AV21" s="197">
        <v>343994713.81134301</v>
      </c>
      <c r="AW21" s="197">
        <v>358869238.65862799</v>
      </c>
      <c r="AX21" s="197">
        <v>369801033.99287999</v>
      </c>
      <c r="AY21" s="197">
        <v>369283308.61619997</v>
      </c>
      <c r="AZ21" s="197">
        <v>360853251.891617</v>
      </c>
      <c r="BA21" s="197">
        <v>347341967.62577403</v>
      </c>
      <c r="BB21" s="197">
        <v>324168257.89081103</v>
      </c>
      <c r="BC21" s="197">
        <v>329126081.15949798</v>
      </c>
      <c r="BD21" s="197">
        <v>4071959636.3982902</v>
      </c>
      <c r="BE21" s="197">
        <v>357559819.268673</v>
      </c>
      <c r="BF21" s="197">
        <v>328245451.498173</v>
      </c>
      <c r="BG21" s="197">
        <v>336598164.59037697</v>
      </c>
      <c r="BH21" s="197">
        <v>337486796.74900597</v>
      </c>
      <c r="BI21" s="197">
        <v>365247006.07019198</v>
      </c>
      <c r="BJ21" s="197">
        <v>381149339.195059</v>
      </c>
      <c r="BK21" s="197">
        <v>392682099.771887</v>
      </c>
      <c r="BL21" s="197">
        <v>392144645.158391</v>
      </c>
      <c r="BM21" s="197">
        <v>386861436.80480897</v>
      </c>
      <c r="BN21" s="197">
        <v>372220429.80532497</v>
      </c>
      <c r="BO21" s="197">
        <v>347250866.37987602</v>
      </c>
      <c r="BP21" s="197">
        <v>352738565.321334</v>
      </c>
      <c r="BQ21" s="197">
        <v>4350184620.6131001</v>
      </c>
    </row>
    <row r="22" spans="1:69">
      <c r="A22" s="198" t="s">
        <v>278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7"/>
      <c r="BN22" s="197"/>
      <c r="BO22" s="197"/>
      <c r="BP22" s="197"/>
      <c r="BQ22" s="197"/>
    </row>
    <row r="23" spans="1:69">
      <c r="A23" s="198" t="s">
        <v>279</v>
      </c>
      <c r="B23" s="197">
        <v>15215007.581006801</v>
      </c>
      <c r="C23" s="197">
        <v>14122997.949578101</v>
      </c>
      <c r="D23" s="197">
        <v>14350714.4639502</v>
      </c>
      <c r="E23" s="197">
        <v>14133045.731567901</v>
      </c>
      <c r="F23" s="197">
        <v>12828669.6829827</v>
      </c>
      <c r="G23" s="197">
        <v>13301966.5647962</v>
      </c>
      <c r="H23" s="197">
        <v>13805255.2379857</v>
      </c>
      <c r="I23" s="197">
        <v>15047073.5390156</v>
      </c>
      <c r="J23" s="197">
        <v>15643295.0030028</v>
      </c>
      <c r="K23" s="197">
        <v>15778288.653775301</v>
      </c>
      <c r="L23" s="197">
        <v>15783847.9143427</v>
      </c>
      <c r="M23" s="197">
        <v>15620528.0609551</v>
      </c>
      <c r="N23" s="197">
        <v>15706446.925730299</v>
      </c>
      <c r="O23" s="197">
        <v>14522766.9351211</v>
      </c>
      <c r="P23" s="197">
        <v>14657404.933857501</v>
      </c>
      <c r="Q23" s="197">
        <v>176828589.18313301</v>
      </c>
      <c r="R23" s="197">
        <v>14833979.8190176</v>
      </c>
      <c r="S23" s="197">
        <v>13275970.087312801</v>
      </c>
      <c r="T23" s="197">
        <v>13541686.6223344</v>
      </c>
      <c r="U23" s="197">
        <v>13867683.1379887</v>
      </c>
      <c r="V23" s="197">
        <v>15058830.4216439</v>
      </c>
      <c r="W23" s="197">
        <v>15661852.6236644</v>
      </c>
      <c r="X23" s="197">
        <v>15661236.4768581</v>
      </c>
      <c r="Y23" s="197">
        <v>15681157.811569501</v>
      </c>
      <c r="Z23" s="197">
        <v>15506642.524102099</v>
      </c>
      <c r="AA23" s="197">
        <v>15826691.330607601</v>
      </c>
      <c r="AB23" s="197">
        <v>14663281.990602201</v>
      </c>
      <c r="AC23" s="197">
        <v>14800746.1966727</v>
      </c>
      <c r="AD23" s="197">
        <v>178379759.04237401</v>
      </c>
      <c r="AE23" s="197">
        <v>15839190.7526101</v>
      </c>
      <c r="AF23" s="197">
        <v>14198624.0389378</v>
      </c>
      <c r="AG23" s="197">
        <v>14519239.320573</v>
      </c>
      <c r="AH23" s="197">
        <v>14856721.372382199</v>
      </c>
      <c r="AI23" s="197">
        <v>16130488.4533177</v>
      </c>
      <c r="AJ23" s="197">
        <v>16790110.875312299</v>
      </c>
      <c r="AK23" s="197">
        <v>16911580.5933832</v>
      </c>
      <c r="AL23" s="197">
        <v>16921466.578933898</v>
      </c>
      <c r="AM23" s="197">
        <v>16718310.463950699</v>
      </c>
      <c r="AN23" s="197">
        <v>16852581.219009198</v>
      </c>
      <c r="AO23" s="197">
        <v>15611018.7984247</v>
      </c>
      <c r="AP23" s="197">
        <v>15766292.742799601</v>
      </c>
      <c r="AQ23" s="197">
        <v>191115625.20963499</v>
      </c>
      <c r="AR23" s="197">
        <v>16112738.8875177</v>
      </c>
      <c r="AS23" s="197">
        <v>14466148.155186299</v>
      </c>
      <c r="AT23" s="197">
        <v>14771923.7358112</v>
      </c>
      <c r="AU23" s="197">
        <v>15121331.0221365</v>
      </c>
      <c r="AV23" s="197">
        <v>16414325.5490625</v>
      </c>
      <c r="AW23" s="197">
        <v>17074762.512653898</v>
      </c>
      <c r="AX23" s="197">
        <v>17146143.574742701</v>
      </c>
      <c r="AY23" s="197">
        <v>17159116.878903799</v>
      </c>
      <c r="AZ23" s="197">
        <v>16783531.673445798</v>
      </c>
      <c r="BA23" s="197">
        <v>17009925.287854102</v>
      </c>
      <c r="BB23" s="197">
        <v>15773943.9624201</v>
      </c>
      <c r="BC23" s="197">
        <v>15942519.9203464</v>
      </c>
      <c r="BD23" s="197">
        <v>193776411.160081</v>
      </c>
      <c r="BE23" s="197">
        <v>17197859.964665201</v>
      </c>
      <c r="BF23" s="197">
        <v>15679519.3528946</v>
      </c>
      <c r="BG23" s="197">
        <v>15889898.330489701</v>
      </c>
      <c r="BH23" s="197">
        <v>16059934.4844444</v>
      </c>
      <c r="BI23" s="197">
        <v>17428416.841150898</v>
      </c>
      <c r="BJ23" s="197">
        <v>18134835.0528346</v>
      </c>
      <c r="BK23" s="197">
        <v>18207043.904722601</v>
      </c>
      <c r="BL23" s="197">
        <v>18221391.6597635</v>
      </c>
      <c r="BM23" s="197">
        <v>17993190.1508772</v>
      </c>
      <c r="BN23" s="197">
        <v>18228265.7776125</v>
      </c>
      <c r="BO23" s="197">
        <v>16897137.748209</v>
      </c>
      <c r="BP23" s="197">
        <v>17086283.7259758</v>
      </c>
      <c r="BQ23" s="197">
        <v>207023776.99364001</v>
      </c>
    </row>
    <row r="24" spans="1:69">
      <c r="A24" s="198" t="s">
        <v>280</v>
      </c>
      <c r="B24" s="197">
        <v>8452781.9894482195</v>
      </c>
      <c r="C24" s="197">
        <v>7846109.9719878798</v>
      </c>
      <c r="D24" s="197">
        <v>7972619.1466390202</v>
      </c>
      <c r="E24" s="197">
        <v>7681003.1149825798</v>
      </c>
      <c r="F24" s="197">
        <v>6972103.0885775797</v>
      </c>
      <c r="G24" s="197">
        <v>7218233.2844740096</v>
      </c>
      <c r="H24" s="197">
        <v>7434830.9408649402</v>
      </c>
      <c r="I24" s="197">
        <v>8076447.9671487296</v>
      </c>
      <c r="J24" s="197">
        <v>8418666.1633425001</v>
      </c>
      <c r="K24" s="197">
        <v>8687345.3881569393</v>
      </c>
      <c r="L24" s="197">
        <v>8672215.9124106504</v>
      </c>
      <c r="M24" s="197">
        <v>8572570.8492052201</v>
      </c>
      <c r="N24" s="197">
        <v>8222019.8647206398</v>
      </c>
      <c r="O24" s="197">
        <v>7656187.7122905497</v>
      </c>
      <c r="P24" s="197">
        <v>7767941.4660277599</v>
      </c>
      <c r="Q24" s="197">
        <v>95379565.752202094</v>
      </c>
      <c r="R24" s="197">
        <v>7916822.35794992</v>
      </c>
      <c r="S24" s="197">
        <v>7139879.0078843096</v>
      </c>
      <c r="T24" s="197">
        <v>7381708.94721248</v>
      </c>
      <c r="U24" s="197">
        <v>7492170.5612767804</v>
      </c>
      <c r="V24" s="197">
        <v>8114962.43509233</v>
      </c>
      <c r="W24" s="197">
        <v>8468373.8668356407</v>
      </c>
      <c r="X24" s="197">
        <v>8737221.4436368998</v>
      </c>
      <c r="Y24" s="197">
        <v>8726910.8268883508</v>
      </c>
      <c r="Z24" s="197">
        <v>8621522.9793136101</v>
      </c>
      <c r="AA24" s="197">
        <v>8285636.2199820299</v>
      </c>
      <c r="AB24" s="197">
        <v>7721652.3490162501</v>
      </c>
      <c r="AC24" s="197">
        <v>7825467.3433418199</v>
      </c>
      <c r="AD24" s="197">
        <v>96432328.338430494</v>
      </c>
      <c r="AE24" s="197">
        <v>8436597.1750799101</v>
      </c>
      <c r="AF24" s="197">
        <v>7610164.7789499303</v>
      </c>
      <c r="AG24" s="197">
        <v>7865515.4543383699</v>
      </c>
      <c r="AH24" s="197">
        <v>7988043.0751451198</v>
      </c>
      <c r="AI24" s="197">
        <v>8653242.8848275691</v>
      </c>
      <c r="AJ24" s="197">
        <v>9031005.1083985809</v>
      </c>
      <c r="AK24" s="197">
        <v>9312061.0216093194</v>
      </c>
      <c r="AL24" s="197">
        <v>9299553.5694235191</v>
      </c>
      <c r="AM24" s="197">
        <v>9180833.9917664807</v>
      </c>
      <c r="AN24" s="197">
        <v>8826751.6340070292</v>
      </c>
      <c r="AO24" s="197">
        <v>8227841.0192786297</v>
      </c>
      <c r="AP24" s="197">
        <v>8345970.1597561799</v>
      </c>
      <c r="AQ24" s="197">
        <v>102777579.87258001</v>
      </c>
      <c r="AR24" s="197">
        <v>8589721.1009308007</v>
      </c>
      <c r="AS24" s="197">
        <v>7765229.0909522399</v>
      </c>
      <c r="AT24" s="197">
        <v>8023485.5512305796</v>
      </c>
      <c r="AU24" s="197">
        <v>8147763.8146180604</v>
      </c>
      <c r="AV24" s="197">
        <v>8820377.2772139404</v>
      </c>
      <c r="AW24" s="197">
        <v>9201775.3502212502</v>
      </c>
      <c r="AX24" s="197">
        <v>9482077.7946892399</v>
      </c>
      <c r="AY24" s="197">
        <v>9468802.7850307804</v>
      </c>
      <c r="AZ24" s="197">
        <v>9252647.4844004493</v>
      </c>
      <c r="BA24" s="197">
        <v>8906204.2980967797</v>
      </c>
      <c r="BB24" s="197">
        <v>8312006.6125849197</v>
      </c>
      <c r="BC24" s="197">
        <v>8439130.2861409895</v>
      </c>
      <c r="BD24" s="197">
        <v>104409221.44611</v>
      </c>
      <c r="BE24" s="197">
        <v>9168200.4940685295</v>
      </c>
      <c r="BF24" s="197">
        <v>8416550.0384146702</v>
      </c>
      <c r="BG24" s="197">
        <v>8630722.1689839996</v>
      </c>
      <c r="BH24" s="197">
        <v>8653507.6089488398</v>
      </c>
      <c r="BI24" s="197">
        <v>9365307.8479536194</v>
      </c>
      <c r="BJ24" s="197">
        <v>9773059.9793604594</v>
      </c>
      <c r="BK24" s="197">
        <v>10068771.789022701</v>
      </c>
      <c r="BL24" s="197">
        <v>10054990.9014971</v>
      </c>
      <c r="BM24" s="197">
        <v>9919524.0206361096</v>
      </c>
      <c r="BN24" s="197">
        <v>9544113.5847518891</v>
      </c>
      <c r="BO24" s="197">
        <v>8903868.3687147498</v>
      </c>
      <c r="BP24" s="197">
        <v>9044578.5979828909</v>
      </c>
      <c r="BQ24" s="197">
        <v>111543195.400335</v>
      </c>
    </row>
    <row r="25" spans="1:69">
      <c r="A25" s="198" t="s">
        <v>281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7"/>
      <c r="BJ25" s="197"/>
      <c r="BK25" s="197"/>
      <c r="BL25" s="197"/>
      <c r="BM25" s="197"/>
      <c r="BN25" s="197"/>
      <c r="BO25" s="197"/>
      <c r="BP25" s="197"/>
      <c r="BQ25" s="197"/>
    </row>
    <row r="26" spans="1:69">
      <c r="A26" s="196" t="s">
        <v>282</v>
      </c>
      <c r="B26" s="197">
        <v>353326287.15893501</v>
      </c>
      <c r="C26" s="197">
        <v>327967396.82909298</v>
      </c>
      <c r="D26" s="197">
        <v>333255480.32951099</v>
      </c>
      <c r="E26" s="197">
        <v>321373170.33087099</v>
      </c>
      <c r="F26" s="197">
        <v>291712793.22608602</v>
      </c>
      <c r="G26" s="197">
        <v>302031297.943757</v>
      </c>
      <c r="H26" s="197">
        <v>311198492.87258297</v>
      </c>
      <c r="I26" s="197">
        <v>338104992.22496498</v>
      </c>
      <c r="J26" s="197">
        <v>352389941.53670299</v>
      </c>
      <c r="K26" s="197">
        <v>363272104.18005198</v>
      </c>
      <c r="L26" s="197">
        <v>362672484.41076797</v>
      </c>
      <c r="M26" s="197">
        <v>358523362.02916402</v>
      </c>
      <c r="N26" s="197">
        <v>344587241.51455599</v>
      </c>
      <c r="O26" s="197">
        <v>320770275.42674297</v>
      </c>
      <c r="P26" s="197">
        <v>325375063.57496798</v>
      </c>
      <c r="Q26" s="197">
        <v>3992011219.2712202</v>
      </c>
      <c r="R26" s="197">
        <v>331506874.13701397</v>
      </c>
      <c r="S26" s="197">
        <v>298871130.40268499</v>
      </c>
      <c r="T26" s="197">
        <v>308810044.51083302</v>
      </c>
      <c r="U26" s="197">
        <v>313554505.58906001</v>
      </c>
      <c r="V26" s="197">
        <v>339657327.82533699</v>
      </c>
      <c r="W26" s="197">
        <v>354396807.29708999</v>
      </c>
      <c r="X26" s="197">
        <v>365150094.22233403</v>
      </c>
      <c r="Y26" s="197">
        <v>364757590.88710302</v>
      </c>
      <c r="Z26" s="197">
        <v>360367561.69664598</v>
      </c>
      <c r="AA26" s="197">
        <v>347252140.12988901</v>
      </c>
      <c r="AB26" s="197">
        <v>323529375.95125198</v>
      </c>
      <c r="AC26" s="197">
        <v>327819439.930345</v>
      </c>
      <c r="AD26" s="197">
        <v>4035672892.5795898</v>
      </c>
      <c r="AE26" s="197">
        <v>353303077.75580603</v>
      </c>
      <c r="AF26" s="197">
        <v>318605215.196935</v>
      </c>
      <c r="AG26" s="197">
        <v>329139857.49410701</v>
      </c>
      <c r="AH26" s="197">
        <v>334378444.378187</v>
      </c>
      <c r="AI26" s="197">
        <v>362260203.84641999</v>
      </c>
      <c r="AJ26" s="197">
        <v>378030315.21125501</v>
      </c>
      <c r="AK26" s="197">
        <v>389394021.45775598</v>
      </c>
      <c r="AL26" s="197">
        <v>388903609.35587502</v>
      </c>
      <c r="AM26" s="197">
        <v>383951670.13461</v>
      </c>
      <c r="AN26" s="197">
        <v>369922646.57928997</v>
      </c>
      <c r="AO26" s="197">
        <v>344724659.56957</v>
      </c>
      <c r="AP26" s="197">
        <v>349605099.13304698</v>
      </c>
      <c r="AQ26" s="197">
        <v>4302218820.1128597</v>
      </c>
      <c r="AR26" s="197">
        <v>359701582.92474902</v>
      </c>
      <c r="AS26" s="197">
        <v>325075311.79327601</v>
      </c>
      <c r="AT26" s="197">
        <v>335711345.785034</v>
      </c>
      <c r="AU26" s="197">
        <v>341031883.60685903</v>
      </c>
      <c r="AV26" s="197">
        <v>369229416.63761997</v>
      </c>
      <c r="AW26" s="197">
        <v>385145776.52150398</v>
      </c>
      <c r="AX26" s="197">
        <v>396429255.36231202</v>
      </c>
      <c r="AY26" s="197">
        <v>395911228.28013498</v>
      </c>
      <c r="AZ26" s="197">
        <v>386889431.04946297</v>
      </c>
      <c r="BA26" s="197">
        <v>373258097.211725</v>
      </c>
      <c r="BB26" s="197">
        <v>348254208.46581697</v>
      </c>
      <c r="BC26" s="197">
        <v>353507731.36598498</v>
      </c>
      <c r="BD26" s="197">
        <v>4370145269.0044804</v>
      </c>
      <c r="BE26" s="197">
        <v>383925879.72740698</v>
      </c>
      <c r="BF26" s="197">
        <v>352341520.88948202</v>
      </c>
      <c r="BG26" s="197">
        <v>361118785.08985001</v>
      </c>
      <c r="BH26" s="197">
        <v>362200238.842399</v>
      </c>
      <c r="BI26" s="197">
        <v>392040730.759296</v>
      </c>
      <c r="BJ26" s="197">
        <v>409057234.22725397</v>
      </c>
      <c r="BK26" s="197">
        <v>420957915.46563202</v>
      </c>
      <c r="BL26" s="197">
        <v>420421027.719652</v>
      </c>
      <c r="BM26" s="197">
        <v>414774150.976322</v>
      </c>
      <c r="BN26" s="197">
        <v>399992809.16768903</v>
      </c>
      <c r="BO26" s="197">
        <v>373051872.49680001</v>
      </c>
      <c r="BP26" s="197">
        <v>378869427.64529198</v>
      </c>
      <c r="BQ26" s="197">
        <v>4668751593.0070801</v>
      </c>
    </row>
    <row r="27" spans="1:69">
      <c r="A27" s="200" t="s">
        <v>283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201"/>
      <c r="BO27" s="201"/>
      <c r="BP27" s="201"/>
      <c r="BQ27" s="201"/>
    </row>
    <row r="28" spans="1:69">
      <c r="A28" s="202" t="s">
        <v>94</v>
      </c>
      <c r="B28" s="201">
        <v>259255929</v>
      </c>
      <c r="C28" s="201">
        <v>258358084</v>
      </c>
      <c r="D28" s="201">
        <v>258708171</v>
      </c>
      <c r="E28" s="201">
        <v>259882995</v>
      </c>
      <c r="F28" s="201">
        <v>259580102</v>
      </c>
      <c r="G28" s="201">
        <v>260681362</v>
      </c>
      <c r="H28" s="201">
        <v>261879463</v>
      </c>
      <c r="I28" s="201">
        <v>263831313</v>
      </c>
      <c r="J28" s="201">
        <v>265450590</v>
      </c>
      <c r="K28" s="201">
        <v>266892672</v>
      </c>
      <c r="L28" s="201">
        <v>267666583</v>
      </c>
      <c r="M28" s="201">
        <v>267770040</v>
      </c>
      <c r="N28" s="201">
        <v>267192588</v>
      </c>
      <c r="O28" s="201">
        <v>266030534</v>
      </c>
      <c r="P28" s="201">
        <v>266199100</v>
      </c>
      <c r="Q28" s="201">
        <v>3173057342</v>
      </c>
      <c r="R28" s="201">
        <v>267279983</v>
      </c>
      <c r="S28" s="201">
        <v>266885962</v>
      </c>
      <c r="T28" s="201">
        <v>267898619</v>
      </c>
      <c r="U28" s="201">
        <v>269037961</v>
      </c>
      <c r="V28" s="201">
        <v>270946272</v>
      </c>
      <c r="W28" s="201">
        <v>272468128</v>
      </c>
      <c r="X28" s="201">
        <v>273810811</v>
      </c>
      <c r="Y28" s="201">
        <v>274418708</v>
      </c>
      <c r="Z28" s="201">
        <v>274310704</v>
      </c>
      <c r="AA28" s="201">
        <v>273586264</v>
      </c>
      <c r="AB28" s="201">
        <v>272316585</v>
      </c>
      <c r="AC28" s="201">
        <v>272388545</v>
      </c>
      <c r="AD28" s="201">
        <v>3255348542</v>
      </c>
      <c r="AE28" s="201">
        <v>273362266</v>
      </c>
      <c r="AF28" s="201">
        <v>272877793</v>
      </c>
      <c r="AG28" s="201">
        <v>273736738</v>
      </c>
      <c r="AH28" s="201">
        <v>274736874</v>
      </c>
      <c r="AI28" s="201">
        <v>276465868</v>
      </c>
      <c r="AJ28" s="201">
        <v>277849627</v>
      </c>
      <c r="AK28" s="201">
        <v>279029293</v>
      </c>
      <c r="AL28" s="201">
        <v>279518314</v>
      </c>
      <c r="AM28" s="201">
        <v>279274874</v>
      </c>
      <c r="AN28" s="201">
        <v>278454770</v>
      </c>
      <c r="AO28" s="201">
        <v>277083274</v>
      </c>
      <c r="AP28" s="201">
        <v>277055122</v>
      </c>
      <c r="AQ28" s="201">
        <v>3319444813</v>
      </c>
      <c r="AR28" s="201">
        <v>277945526</v>
      </c>
      <c r="AS28" s="201">
        <v>277395014</v>
      </c>
      <c r="AT28" s="201">
        <v>278146276</v>
      </c>
      <c r="AU28" s="201">
        <v>279059993</v>
      </c>
      <c r="AV28" s="201">
        <v>280674957</v>
      </c>
      <c r="AW28" s="201">
        <v>281952424</v>
      </c>
      <c r="AX28" s="201">
        <v>283021890</v>
      </c>
      <c r="AY28" s="201">
        <v>283420374</v>
      </c>
      <c r="AZ28" s="201">
        <v>283080297</v>
      </c>
      <c r="BA28" s="201">
        <v>282210089</v>
      </c>
      <c r="BB28" s="201">
        <v>280793294</v>
      </c>
      <c r="BC28" s="201">
        <v>280701546</v>
      </c>
      <c r="BD28" s="201">
        <v>3368401680</v>
      </c>
      <c r="BE28" s="201">
        <v>281531505</v>
      </c>
      <c r="BF28" s="201">
        <v>280945015</v>
      </c>
      <c r="BG28" s="201">
        <v>281615893</v>
      </c>
      <c r="BH28" s="201">
        <v>282461271</v>
      </c>
      <c r="BI28" s="201">
        <v>283973091</v>
      </c>
      <c r="BJ28" s="201">
        <v>285164722</v>
      </c>
      <c r="BK28" s="201">
        <v>286139326</v>
      </c>
      <c r="BL28" s="201">
        <v>286472245</v>
      </c>
      <c r="BM28" s="201">
        <v>286065151</v>
      </c>
      <c r="BN28" s="201">
        <v>285166965</v>
      </c>
      <c r="BO28" s="201">
        <v>283726577</v>
      </c>
      <c r="BP28" s="201">
        <v>283599035</v>
      </c>
      <c r="BQ28" s="201">
        <v>3406860796</v>
      </c>
    </row>
    <row r="29" spans="1:69">
      <c r="A29" s="202" t="s">
        <v>265</v>
      </c>
      <c r="B29" s="201">
        <v>6093720.3439896796</v>
      </c>
      <c r="C29" s="201">
        <v>5989197.7288539102</v>
      </c>
      <c r="D29" s="201">
        <v>5948008.6995962802</v>
      </c>
      <c r="E29" s="201">
        <v>5909009.5095079402</v>
      </c>
      <c r="F29" s="201">
        <v>6247290.7934626704</v>
      </c>
      <c r="G29" s="201">
        <v>6252343.9786455296</v>
      </c>
      <c r="H29" s="201">
        <v>6424026.3069901103</v>
      </c>
      <c r="I29" s="201">
        <v>6327927.39244748</v>
      </c>
      <c r="J29" s="201">
        <v>6402478.3667362304</v>
      </c>
      <c r="K29" s="201">
        <v>6469866.1693053301</v>
      </c>
      <c r="L29" s="201">
        <v>6486739.26136865</v>
      </c>
      <c r="M29" s="201">
        <v>6363886.6853930801</v>
      </c>
      <c r="N29" s="201">
        <v>6545525.9248516997</v>
      </c>
      <c r="O29" s="201">
        <v>6429841.6903293598</v>
      </c>
      <c r="P29" s="201">
        <v>6379350.1707518101</v>
      </c>
      <c r="Q29" s="201">
        <v>76238286.249789894</v>
      </c>
      <c r="R29" s="201">
        <v>6331873.02916646</v>
      </c>
      <c r="S29" s="201">
        <v>6690614.7206544997</v>
      </c>
      <c r="T29" s="201">
        <v>6694601.2347794604</v>
      </c>
      <c r="U29" s="201">
        <v>6617416.1654372597</v>
      </c>
      <c r="V29" s="201">
        <v>6518009.5596283898</v>
      </c>
      <c r="W29" s="201">
        <v>6594806.47223101</v>
      </c>
      <c r="X29" s="201">
        <v>6662768.2965060798</v>
      </c>
      <c r="Y29" s="201">
        <v>6675973.8752396498</v>
      </c>
      <c r="Z29" s="201">
        <v>6544333.2270447901</v>
      </c>
      <c r="AA29" s="201">
        <v>6724781.5453995597</v>
      </c>
      <c r="AB29" s="201">
        <v>6600939.8915311303</v>
      </c>
      <c r="AC29" s="201">
        <v>6544925.2780832304</v>
      </c>
      <c r="AD29" s="201">
        <v>79201043.295701504</v>
      </c>
      <c r="AE29" s="201">
        <v>6492838.9883178901</v>
      </c>
      <c r="AF29" s="201">
        <v>6856232.9242149498</v>
      </c>
      <c r="AG29" s="201">
        <v>6856051.5749556599</v>
      </c>
      <c r="AH29" s="201">
        <v>6771966.8796752701</v>
      </c>
      <c r="AI29" s="201">
        <v>6665456.7380127702</v>
      </c>
      <c r="AJ29" s="201">
        <v>6739001.8704868602</v>
      </c>
      <c r="AK29" s="201">
        <v>6803436.8457167204</v>
      </c>
      <c r="AL29" s="201">
        <v>6812901.6015369799</v>
      </c>
      <c r="AM29" s="201">
        <v>6673597.1571814399</v>
      </c>
      <c r="AN29" s="201">
        <v>6852868.8758839099</v>
      </c>
      <c r="AO29" s="201">
        <v>6722842.80103702</v>
      </c>
      <c r="AP29" s="201">
        <v>6662412.2346734796</v>
      </c>
      <c r="AQ29" s="201">
        <v>80909608.491692901</v>
      </c>
      <c r="AR29" s="201">
        <v>6605905.1112233102</v>
      </c>
      <c r="AS29" s="201">
        <v>6972357.1977321198</v>
      </c>
      <c r="AT29" s="201">
        <v>6969227.4133428996</v>
      </c>
      <c r="AU29" s="201">
        <v>6881103.3151729396</v>
      </c>
      <c r="AV29" s="201">
        <v>6768989.28632796</v>
      </c>
      <c r="AW29" s="201">
        <v>6840619.2122745598</v>
      </c>
      <c r="AX29" s="201">
        <v>6903472.2290257802</v>
      </c>
      <c r="AY29" s="201">
        <v>6910171.8482884103</v>
      </c>
      <c r="AZ29" s="201">
        <v>6767861.5645068698</v>
      </c>
      <c r="BA29" s="201">
        <v>6948607.5739790704</v>
      </c>
      <c r="BB29" s="201">
        <v>6814876.6312862998</v>
      </c>
      <c r="BC29" s="201">
        <v>6751202.9811630398</v>
      </c>
      <c r="BD29" s="201">
        <v>82134394.364323303</v>
      </c>
      <c r="BE29" s="201">
        <v>6692803.7782801501</v>
      </c>
      <c r="BF29" s="201">
        <v>7063164.6511424296</v>
      </c>
      <c r="BG29" s="201">
        <v>7058034.5222313302</v>
      </c>
      <c r="BH29" s="201">
        <v>6966661.7680386398</v>
      </c>
      <c r="BI29" s="201">
        <v>6855168.5974896997</v>
      </c>
      <c r="BJ29" s="201">
        <v>6924819.2685298203</v>
      </c>
      <c r="BK29" s="201">
        <v>6985815.4884040495</v>
      </c>
      <c r="BL29" s="201">
        <v>6991306.2999422401</v>
      </c>
      <c r="BM29" s="201">
        <v>6845305.2692467496</v>
      </c>
      <c r="BN29" s="201">
        <v>7027883.0563153196</v>
      </c>
      <c r="BO29" s="201">
        <v>6892265.3798934398</v>
      </c>
      <c r="BP29" s="201">
        <v>6827392.9937493699</v>
      </c>
      <c r="BQ29" s="201">
        <v>83130621.073263302</v>
      </c>
    </row>
    <row r="30" spans="1:69">
      <c r="A30" s="202" t="s">
        <v>266</v>
      </c>
      <c r="B30" s="201">
        <v>8428410.2517900001</v>
      </c>
      <c r="C30" s="201">
        <v>8399221.3108399995</v>
      </c>
      <c r="D30" s="201">
        <v>8410602.6392099895</v>
      </c>
      <c r="E30" s="201">
        <v>7432653.6569999997</v>
      </c>
      <c r="F30" s="201">
        <v>7423990.9172</v>
      </c>
      <c r="G30" s="201">
        <v>7455486.9532000003</v>
      </c>
      <c r="H30" s="201">
        <v>7489752.6418000003</v>
      </c>
      <c r="I30" s="201">
        <v>7545575.5517999995</v>
      </c>
      <c r="J30" s="201">
        <v>7591886.8739999998</v>
      </c>
      <c r="K30" s="201">
        <v>7633130.4192000004</v>
      </c>
      <c r="L30" s="201">
        <v>7655264.2737999996</v>
      </c>
      <c r="M30" s="201">
        <v>7658223.1440000003</v>
      </c>
      <c r="N30" s="201">
        <v>7641708.0168000003</v>
      </c>
      <c r="O30" s="201">
        <v>7608473.2724000001</v>
      </c>
      <c r="P30" s="201">
        <v>7613294.2599999998</v>
      </c>
      <c r="Q30" s="201">
        <v>90749439.981199995</v>
      </c>
      <c r="R30" s="201">
        <v>8082047.7615441997</v>
      </c>
      <c r="S30" s="201">
        <v>8070133.3020126298</v>
      </c>
      <c r="T30" s="201">
        <v>8100754.1593929697</v>
      </c>
      <c r="U30" s="201">
        <v>8135205.7346938197</v>
      </c>
      <c r="V30" s="201">
        <v>8192909.4971408499</v>
      </c>
      <c r="W30" s="201">
        <v>8238927.5817730697</v>
      </c>
      <c r="X30" s="201">
        <v>8279527.8093427299</v>
      </c>
      <c r="Y30" s="201">
        <v>8297909.4798777001</v>
      </c>
      <c r="Z30" s="201">
        <v>8294643.64052587</v>
      </c>
      <c r="AA30" s="201">
        <v>8272737.9272185899</v>
      </c>
      <c r="AB30" s="201">
        <v>8234345.2043343298</v>
      </c>
      <c r="AC30" s="201">
        <v>8236521.1404085299</v>
      </c>
      <c r="AD30" s="201">
        <v>98435663.238265306</v>
      </c>
      <c r="AE30" s="201">
        <v>9657972.7304436099</v>
      </c>
      <c r="AF30" s="201">
        <v>9640856.1507082097</v>
      </c>
      <c r="AG30" s="201">
        <v>9671202.9410986304</v>
      </c>
      <c r="AH30" s="201">
        <v>9706538.0528390892</v>
      </c>
      <c r="AI30" s="201">
        <v>9767623.9413468298</v>
      </c>
      <c r="AJ30" s="201">
        <v>9816512.5713800192</v>
      </c>
      <c r="AK30" s="201">
        <v>9858190.5331036393</v>
      </c>
      <c r="AL30" s="201">
        <v>9875467.7950744405</v>
      </c>
      <c r="AM30" s="201">
        <v>9866866.9851824902</v>
      </c>
      <c r="AN30" s="201">
        <v>9837892.4592392202</v>
      </c>
      <c r="AO30" s="201">
        <v>9789437.0847585592</v>
      </c>
      <c r="AP30" s="201">
        <v>9788442.465961</v>
      </c>
      <c r="AQ30" s="201">
        <v>117277003.711135</v>
      </c>
      <c r="AR30" s="201">
        <v>10259743.4031679</v>
      </c>
      <c r="AS30" s="201">
        <v>10239422.4721507</v>
      </c>
      <c r="AT30" s="201">
        <v>10267153.644727901</v>
      </c>
      <c r="AU30" s="201">
        <v>10300881.483768901</v>
      </c>
      <c r="AV30" s="201">
        <v>10360494.302452501</v>
      </c>
      <c r="AW30" s="201">
        <v>10407649.166985299</v>
      </c>
      <c r="AX30" s="201">
        <v>10447126.135354999</v>
      </c>
      <c r="AY30" s="201">
        <v>10461835.289515899</v>
      </c>
      <c r="AZ30" s="201">
        <v>10449282.100380201</v>
      </c>
      <c r="BA30" s="201">
        <v>10417160.299695401</v>
      </c>
      <c r="BB30" s="201">
        <v>10364862.4506741</v>
      </c>
      <c r="BC30" s="201">
        <v>10361475.776489099</v>
      </c>
      <c r="BD30" s="201">
        <v>124337086.525363</v>
      </c>
      <c r="BE30" s="201">
        <v>12251518.287884699</v>
      </c>
      <c r="BF30" s="201">
        <v>12225995.769683201</v>
      </c>
      <c r="BG30" s="201">
        <v>12255190.633987799</v>
      </c>
      <c r="BH30" s="201">
        <v>12291979.2840793</v>
      </c>
      <c r="BI30" s="201">
        <v>12357769.755302001</v>
      </c>
      <c r="BJ30" s="201">
        <v>12409626.434677601</v>
      </c>
      <c r="BK30" s="201">
        <v>12452038.6639215</v>
      </c>
      <c r="BL30" s="201">
        <v>12466526.432233199</v>
      </c>
      <c r="BM30" s="201">
        <v>12448810.7609946</v>
      </c>
      <c r="BN30" s="201">
        <v>12409724.0441992</v>
      </c>
      <c r="BO30" s="201">
        <v>12347042.1076832</v>
      </c>
      <c r="BP30" s="201">
        <v>12341491.811827401</v>
      </c>
      <c r="BQ30" s="201">
        <v>148257713.98647401</v>
      </c>
    </row>
    <row r="31" spans="1:69">
      <c r="A31" s="202" t="s">
        <v>267</v>
      </c>
      <c r="B31" s="201">
        <v>0</v>
      </c>
      <c r="C31" s="201">
        <v>0</v>
      </c>
      <c r="D31" s="201">
        <v>0</v>
      </c>
      <c r="E31" s="201">
        <v>0</v>
      </c>
      <c r="F31" s="201">
        <v>0</v>
      </c>
      <c r="G31" s="201">
        <v>0</v>
      </c>
      <c r="H31" s="201">
        <v>0</v>
      </c>
      <c r="I31" s="201">
        <v>0</v>
      </c>
      <c r="J31" s="201">
        <v>0</v>
      </c>
      <c r="K31" s="201">
        <v>0</v>
      </c>
      <c r="L31" s="201">
        <v>0</v>
      </c>
      <c r="M31" s="201">
        <v>0</v>
      </c>
      <c r="N31" s="201">
        <v>0</v>
      </c>
      <c r="O31" s="201">
        <v>0</v>
      </c>
      <c r="P31" s="201">
        <v>0</v>
      </c>
      <c r="Q31" s="201">
        <v>0</v>
      </c>
      <c r="R31" s="201">
        <v>0</v>
      </c>
      <c r="S31" s="201">
        <v>0</v>
      </c>
      <c r="T31" s="201">
        <v>0</v>
      </c>
      <c r="U31" s="201">
        <v>0</v>
      </c>
      <c r="V31" s="201">
        <v>0</v>
      </c>
      <c r="W31" s="201">
        <v>0</v>
      </c>
      <c r="X31" s="201">
        <v>0</v>
      </c>
      <c r="Y31" s="201">
        <v>0</v>
      </c>
      <c r="Z31" s="201">
        <v>0</v>
      </c>
      <c r="AA31" s="201">
        <v>0</v>
      </c>
      <c r="AB31" s="201">
        <v>0</v>
      </c>
      <c r="AC31" s="201">
        <v>0</v>
      </c>
      <c r="AD31" s="201">
        <v>0</v>
      </c>
      <c r="AE31" s="201">
        <v>0</v>
      </c>
      <c r="AF31" s="201">
        <v>0</v>
      </c>
      <c r="AG31" s="201">
        <v>0</v>
      </c>
      <c r="AH31" s="201">
        <v>0</v>
      </c>
      <c r="AI31" s="201">
        <v>0</v>
      </c>
      <c r="AJ31" s="201">
        <v>0</v>
      </c>
      <c r="AK31" s="201">
        <v>0</v>
      </c>
      <c r="AL31" s="201">
        <v>0</v>
      </c>
      <c r="AM31" s="201">
        <v>0</v>
      </c>
      <c r="AN31" s="201">
        <v>0</v>
      </c>
      <c r="AO31" s="201">
        <v>0</v>
      </c>
      <c r="AP31" s="201">
        <v>0</v>
      </c>
      <c r="AQ31" s="201">
        <v>0</v>
      </c>
      <c r="AR31" s="201">
        <v>0</v>
      </c>
      <c r="AS31" s="201">
        <v>0</v>
      </c>
      <c r="AT31" s="201">
        <v>0</v>
      </c>
      <c r="AU31" s="201">
        <v>0</v>
      </c>
      <c r="AV31" s="201">
        <v>0</v>
      </c>
      <c r="AW31" s="201">
        <v>0</v>
      </c>
      <c r="AX31" s="201">
        <v>0</v>
      </c>
      <c r="AY31" s="201">
        <v>0</v>
      </c>
      <c r="AZ31" s="201">
        <v>0</v>
      </c>
      <c r="BA31" s="201">
        <v>0</v>
      </c>
      <c r="BB31" s="201">
        <v>0</v>
      </c>
      <c r="BC31" s="201">
        <v>0</v>
      </c>
      <c r="BD31" s="201">
        <v>0</v>
      </c>
      <c r="BE31" s="201">
        <v>0</v>
      </c>
      <c r="BF31" s="201">
        <v>0</v>
      </c>
      <c r="BG31" s="201">
        <v>0</v>
      </c>
      <c r="BH31" s="201">
        <v>0</v>
      </c>
      <c r="BI31" s="201">
        <v>0</v>
      </c>
      <c r="BJ31" s="201">
        <v>0</v>
      </c>
      <c r="BK31" s="201">
        <v>0</v>
      </c>
      <c r="BL31" s="201">
        <v>0</v>
      </c>
      <c r="BM31" s="201">
        <v>0</v>
      </c>
      <c r="BN31" s="201">
        <v>0</v>
      </c>
      <c r="BO31" s="201">
        <v>0</v>
      </c>
      <c r="BP31" s="201">
        <v>0</v>
      </c>
      <c r="BQ31" s="201">
        <v>0</v>
      </c>
    </row>
    <row r="32" spans="1:69">
      <c r="A32" s="202" t="s">
        <v>268</v>
      </c>
      <c r="B32" s="201">
        <v>486926.43145552702</v>
      </c>
      <c r="C32" s="201">
        <v>485240.12687018397</v>
      </c>
      <c r="D32" s="201">
        <v>485897.64939731202</v>
      </c>
      <c r="E32" s="201">
        <v>454468.718432369</v>
      </c>
      <c r="F32" s="201">
        <v>453939.03624391998</v>
      </c>
      <c r="G32" s="201">
        <v>455864.85759618197</v>
      </c>
      <c r="H32" s="201">
        <v>457960.02902524202</v>
      </c>
      <c r="I32" s="201">
        <v>461373.31417717098</v>
      </c>
      <c r="J32" s="201">
        <v>464205.01443126798</v>
      </c>
      <c r="K32" s="201">
        <v>466726.84606713301</v>
      </c>
      <c r="L32" s="201">
        <v>468080.217958013</v>
      </c>
      <c r="M32" s="201">
        <v>468261.13772231998</v>
      </c>
      <c r="N32" s="201">
        <v>467251.32224595099</v>
      </c>
      <c r="O32" s="201">
        <v>465219.18777663301</v>
      </c>
      <c r="P32" s="201">
        <v>465513.966486533</v>
      </c>
      <c r="Q32" s="201">
        <v>5548863.6481627403</v>
      </c>
      <c r="R32" s="201">
        <v>310616.56440352497</v>
      </c>
      <c r="S32" s="201">
        <v>310158.65712611098</v>
      </c>
      <c r="T32" s="201">
        <v>311335.50559313298</v>
      </c>
      <c r="U32" s="201">
        <v>312659.57967360999</v>
      </c>
      <c r="V32" s="201">
        <v>314877.30282661301</v>
      </c>
      <c r="W32" s="201">
        <v>316645.91144792101</v>
      </c>
      <c r="X32" s="201">
        <v>318206.29608975601</v>
      </c>
      <c r="Y32" s="201">
        <v>318912.75706574001</v>
      </c>
      <c r="Z32" s="201">
        <v>318787.24137599301</v>
      </c>
      <c r="AA32" s="201">
        <v>317945.34120303299</v>
      </c>
      <c r="AB32" s="201">
        <v>316469.79737648601</v>
      </c>
      <c r="AC32" s="201">
        <v>316553.42491837498</v>
      </c>
      <c r="AD32" s="201">
        <v>3783168.3791002999</v>
      </c>
      <c r="AE32" s="201">
        <v>391195.342259211</v>
      </c>
      <c r="AF32" s="201">
        <v>390502.036691388</v>
      </c>
      <c r="AG32" s="201">
        <v>391731.23078673199</v>
      </c>
      <c r="AH32" s="201">
        <v>393162.47640285402</v>
      </c>
      <c r="AI32" s="201">
        <v>395636.75498376897</v>
      </c>
      <c r="AJ32" s="201">
        <v>397616.98467505001</v>
      </c>
      <c r="AK32" s="201">
        <v>399305.14687598002</v>
      </c>
      <c r="AL32" s="201">
        <v>400004.960863719</v>
      </c>
      <c r="AM32" s="201">
        <v>399656.58580993698</v>
      </c>
      <c r="AN32" s="201">
        <v>398482.97516622097</v>
      </c>
      <c r="AO32" s="201">
        <v>396520.294453268</v>
      </c>
      <c r="AP32" s="201">
        <v>396480.00750570802</v>
      </c>
      <c r="AQ32" s="201">
        <v>4750294.7964738403</v>
      </c>
      <c r="AR32" s="201">
        <v>401895.30795177398</v>
      </c>
      <c r="AS32" s="201">
        <v>401099.29517561902</v>
      </c>
      <c r="AT32" s="201">
        <v>402185.58239595097</v>
      </c>
      <c r="AU32" s="201">
        <v>403506.77140870702</v>
      </c>
      <c r="AV32" s="201">
        <v>405841.92845711001</v>
      </c>
      <c r="AW32" s="201">
        <v>407689.08174916601</v>
      </c>
      <c r="AX32" s="201">
        <v>409235.476014257</v>
      </c>
      <c r="AY32" s="201">
        <v>409811.66391768801</v>
      </c>
      <c r="AZ32" s="201">
        <v>409319.92961057601</v>
      </c>
      <c r="BA32" s="201">
        <v>408061.65243239998</v>
      </c>
      <c r="BB32" s="201">
        <v>406013.03783146001</v>
      </c>
      <c r="BC32" s="201">
        <v>405880.37481923302</v>
      </c>
      <c r="BD32" s="201">
        <v>4870540.1017639404</v>
      </c>
      <c r="BE32" s="201">
        <v>410461.61419428303</v>
      </c>
      <c r="BF32" s="201">
        <v>409606.53535645001</v>
      </c>
      <c r="BG32" s="201">
        <v>410584.648505127</v>
      </c>
      <c r="BH32" s="201">
        <v>411817.17563733697</v>
      </c>
      <c r="BI32" s="201">
        <v>414021.348408591</v>
      </c>
      <c r="BJ32" s="201">
        <v>415758.69849232002</v>
      </c>
      <c r="BK32" s="201">
        <v>417179.63193648303</v>
      </c>
      <c r="BL32" s="201">
        <v>417665.01445214899</v>
      </c>
      <c r="BM32" s="201">
        <v>417071.48776898498</v>
      </c>
      <c r="BN32" s="201">
        <v>415761.96869613102</v>
      </c>
      <c r="BO32" s="201">
        <v>413661.94090866903</v>
      </c>
      <c r="BP32" s="201">
        <v>413475.98980100302</v>
      </c>
      <c r="BQ32" s="201">
        <v>4967066.05415753</v>
      </c>
    </row>
    <row r="33" spans="1:69">
      <c r="A33" s="202" t="s">
        <v>269</v>
      </c>
      <c r="B33" s="201">
        <v>-1768632.6231217801</v>
      </c>
      <c r="C33" s="201">
        <v>-1625793.4414592499</v>
      </c>
      <c r="D33" s="201">
        <v>-1450608.66507371</v>
      </c>
      <c r="E33" s="201">
        <v>-1391822.4921035201</v>
      </c>
      <c r="F33" s="201">
        <v>-1326898.77625069</v>
      </c>
      <c r="G33" s="201">
        <v>-1356280.2479573099</v>
      </c>
      <c r="H33" s="201">
        <v>-1478904.3039891</v>
      </c>
      <c r="I33" s="201">
        <v>-1687369.2307500199</v>
      </c>
      <c r="J33" s="201">
        <v>-1788669.6239281299</v>
      </c>
      <c r="K33" s="201">
        <v>-1851651.4661380099</v>
      </c>
      <c r="L33" s="201">
        <v>-1895562.36804451</v>
      </c>
      <c r="M33" s="201">
        <v>-1926794.41211659</v>
      </c>
      <c r="N33" s="201">
        <v>-1911452.65558298</v>
      </c>
      <c r="O33" s="201">
        <v>-1645867.7468459499</v>
      </c>
      <c r="P33" s="201">
        <v>-1489258.1807492001</v>
      </c>
      <c r="Q33" s="201">
        <v>-19750531.504455999</v>
      </c>
      <c r="R33" s="201">
        <v>-1493454.3218173301</v>
      </c>
      <c r="S33" s="201">
        <v>-1423916.3960077199</v>
      </c>
      <c r="T33" s="201">
        <v>-1455574.79351301</v>
      </c>
      <c r="U33" s="201">
        <v>-1587315.81716686</v>
      </c>
      <c r="V33" s="201">
        <v>-1811220.68740165</v>
      </c>
      <c r="W33" s="201">
        <v>-1848067.2688491901</v>
      </c>
      <c r="X33" s="201">
        <v>-1913306.06770216</v>
      </c>
      <c r="Y33" s="201">
        <v>-1958847.5694897501</v>
      </c>
      <c r="Z33" s="201">
        <v>-1991292.68674238</v>
      </c>
      <c r="AA33" s="201">
        <v>-1975605.4830137</v>
      </c>
      <c r="AB33" s="201">
        <v>-1701250.9088184601</v>
      </c>
      <c r="AC33" s="201">
        <v>-1539501.0567201499</v>
      </c>
      <c r="AD33" s="201">
        <v>-20699353.057242401</v>
      </c>
      <c r="AE33" s="201">
        <v>-1543697.5084657599</v>
      </c>
      <c r="AF33" s="201">
        <v>-1471686.24547166</v>
      </c>
      <c r="AG33" s="201">
        <v>-1504270.58754615</v>
      </c>
      <c r="AH33" s="201">
        <v>-1640271.33128708</v>
      </c>
      <c r="AI33" s="201">
        <v>-1871478.5178134299</v>
      </c>
      <c r="AJ33" s="201">
        <v>-1909380.9668322201</v>
      </c>
      <c r="AK33" s="201">
        <v>-1976609.1880246999</v>
      </c>
      <c r="AL33" s="201">
        <v>-2023479.2645827699</v>
      </c>
      <c r="AM33" s="201">
        <v>-2056814.7435051</v>
      </c>
      <c r="AN33" s="201">
        <v>-2040433.60336475</v>
      </c>
      <c r="AO33" s="201">
        <v>-1756924.03498977</v>
      </c>
      <c r="AP33" s="201">
        <v>-1589743.9326911001</v>
      </c>
      <c r="AQ33" s="201">
        <v>-21384789.924574502</v>
      </c>
      <c r="AR33" s="201">
        <v>-1593940.69511419</v>
      </c>
      <c r="AS33" s="201">
        <v>-1519456.0949355899</v>
      </c>
      <c r="AT33" s="201">
        <v>-1552966.3815792799</v>
      </c>
      <c r="AU33" s="201">
        <v>-1693226.8454073099</v>
      </c>
      <c r="AV33" s="201">
        <v>-1931736.3482252101</v>
      </c>
      <c r="AW33" s="201">
        <v>-1970694.6648152501</v>
      </c>
      <c r="AX33" s="201">
        <v>-2039912.3083472501</v>
      </c>
      <c r="AY33" s="201">
        <v>-2088110.95967578</v>
      </c>
      <c r="AZ33" s="201">
        <v>-2122336.80026781</v>
      </c>
      <c r="BA33" s="201">
        <v>-2105261.7237157999</v>
      </c>
      <c r="BB33" s="201">
        <v>-1812597.16116109</v>
      </c>
      <c r="BC33" s="201">
        <v>-1639986.8086620399</v>
      </c>
      <c r="BD33" s="201">
        <v>-22070226.791906599</v>
      </c>
      <c r="BE33" s="201">
        <v>-1644183.88176261</v>
      </c>
      <c r="BF33" s="201">
        <v>-1567225.9443995201</v>
      </c>
      <c r="BG33" s="201">
        <v>-1601662.1756124201</v>
      </c>
      <c r="BH33" s="201">
        <v>-1746182.3595275399</v>
      </c>
      <c r="BI33" s="201">
        <v>-1991994.17863699</v>
      </c>
      <c r="BJ33" s="201">
        <v>-2032008.3627982901</v>
      </c>
      <c r="BK33" s="201">
        <v>-2103215.4286698001</v>
      </c>
      <c r="BL33" s="201">
        <v>-2152742.6547687999</v>
      </c>
      <c r="BM33" s="201">
        <v>-2187858.85703051</v>
      </c>
      <c r="BN33" s="201">
        <v>-2170089.8440668499</v>
      </c>
      <c r="BO33" s="201">
        <v>-1868270.2873324</v>
      </c>
      <c r="BP33" s="201">
        <v>-1690229.68463299</v>
      </c>
      <c r="BQ33" s="201">
        <v>-22755663.6592387</v>
      </c>
    </row>
    <row r="34" spans="1:69">
      <c r="A34" s="202" t="s">
        <v>270</v>
      </c>
      <c r="B34" s="201">
        <v>0</v>
      </c>
      <c r="C34" s="201">
        <v>0</v>
      </c>
      <c r="D34" s="201">
        <v>0</v>
      </c>
      <c r="E34" s="201">
        <v>0</v>
      </c>
      <c r="F34" s="201">
        <v>0</v>
      </c>
      <c r="G34" s="201">
        <v>0</v>
      </c>
      <c r="H34" s="201">
        <v>0</v>
      </c>
      <c r="I34" s="201">
        <v>0</v>
      </c>
      <c r="J34" s="201">
        <v>0</v>
      </c>
      <c r="K34" s="201">
        <v>0</v>
      </c>
      <c r="L34" s="201">
        <v>0</v>
      </c>
      <c r="M34" s="201">
        <v>0</v>
      </c>
      <c r="N34" s="201">
        <v>0</v>
      </c>
      <c r="O34" s="201">
        <v>0</v>
      </c>
      <c r="P34" s="201">
        <v>0</v>
      </c>
      <c r="Q34" s="201">
        <v>0</v>
      </c>
      <c r="R34" s="201">
        <v>0</v>
      </c>
      <c r="S34" s="201">
        <v>0</v>
      </c>
      <c r="T34" s="201">
        <v>0</v>
      </c>
      <c r="U34" s="201">
        <v>0</v>
      </c>
      <c r="V34" s="201">
        <v>0</v>
      </c>
      <c r="W34" s="201">
        <v>0</v>
      </c>
      <c r="X34" s="201">
        <v>0</v>
      </c>
      <c r="Y34" s="201">
        <v>0</v>
      </c>
      <c r="Z34" s="201">
        <v>0</v>
      </c>
      <c r="AA34" s="201">
        <v>0</v>
      </c>
      <c r="AB34" s="201">
        <v>0</v>
      </c>
      <c r="AC34" s="201">
        <v>0</v>
      </c>
      <c r="AD34" s="201">
        <v>0</v>
      </c>
      <c r="AE34" s="201">
        <v>0</v>
      </c>
      <c r="AF34" s="201">
        <v>0</v>
      </c>
      <c r="AG34" s="201">
        <v>0</v>
      </c>
      <c r="AH34" s="201">
        <v>0</v>
      </c>
      <c r="AI34" s="201">
        <v>0</v>
      </c>
      <c r="AJ34" s="201">
        <v>0</v>
      </c>
      <c r="AK34" s="201">
        <v>0</v>
      </c>
      <c r="AL34" s="201">
        <v>0</v>
      </c>
      <c r="AM34" s="201">
        <v>0</v>
      </c>
      <c r="AN34" s="201">
        <v>0</v>
      </c>
      <c r="AO34" s="201">
        <v>0</v>
      </c>
      <c r="AP34" s="201">
        <v>0</v>
      </c>
      <c r="AQ34" s="201">
        <v>0</v>
      </c>
      <c r="AR34" s="201">
        <v>0</v>
      </c>
      <c r="AS34" s="201">
        <v>0</v>
      </c>
      <c r="AT34" s="201">
        <v>0</v>
      </c>
      <c r="AU34" s="201">
        <v>0</v>
      </c>
      <c r="AV34" s="201">
        <v>0</v>
      </c>
      <c r="AW34" s="201">
        <v>0</v>
      </c>
      <c r="AX34" s="201">
        <v>0</v>
      </c>
      <c r="AY34" s="201">
        <v>0</v>
      </c>
      <c r="AZ34" s="201">
        <v>0</v>
      </c>
      <c r="BA34" s="201">
        <v>0</v>
      </c>
      <c r="BB34" s="201">
        <v>0</v>
      </c>
      <c r="BC34" s="201">
        <v>0</v>
      </c>
      <c r="BD34" s="201">
        <v>0</v>
      </c>
      <c r="BE34" s="201">
        <v>0</v>
      </c>
      <c r="BF34" s="201">
        <v>0</v>
      </c>
      <c r="BG34" s="201">
        <v>0</v>
      </c>
      <c r="BH34" s="201">
        <v>0</v>
      </c>
      <c r="BI34" s="201">
        <v>0</v>
      </c>
      <c r="BJ34" s="201">
        <v>0</v>
      </c>
      <c r="BK34" s="201">
        <v>0</v>
      </c>
      <c r="BL34" s="201">
        <v>0</v>
      </c>
      <c r="BM34" s="201">
        <v>0</v>
      </c>
      <c r="BN34" s="201">
        <v>0</v>
      </c>
      <c r="BO34" s="201">
        <v>0</v>
      </c>
      <c r="BP34" s="201">
        <v>0</v>
      </c>
      <c r="BQ34" s="201">
        <v>0</v>
      </c>
    </row>
    <row r="35" spans="1:69">
      <c r="A35" s="202" t="s">
        <v>271</v>
      </c>
      <c r="B35" s="201">
        <v>0</v>
      </c>
      <c r="C35" s="201">
        <v>0</v>
      </c>
      <c r="D35" s="201">
        <v>0</v>
      </c>
      <c r="E35" s="201">
        <v>0</v>
      </c>
      <c r="F35" s="201">
        <v>0</v>
      </c>
      <c r="G35" s="201">
        <v>0</v>
      </c>
      <c r="H35" s="201">
        <v>0</v>
      </c>
      <c r="I35" s="201">
        <v>0</v>
      </c>
      <c r="J35" s="201">
        <v>0</v>
      </c>
      <c r="K35" s="201">
        <v>0</v>
      </c>
      <c r="L35" s="201">
        <v>0</v>
      </c>
      <c r="M35" s="201">
        <v>0</v>
      </c>
      <c r="N35" s="201">
        <v>0</v>
      </c>
      <c r="O35" s="201">
        <v>0</v>
      </c>
      <c r="P35" s="201">
        <v>0</v>
      </c>
      <c r="Q35" s="201">
        <v>0</v>
      </c>
      <c r="R35" s="201">
        <v>0</v>
      </c>
      <c r="S35" s="201">
        <v>0</v>
      </c>
      <c r="T35" s="201">
        <v>0</v>
      </c>
      <c r="U35" s="201">
        <v>0</v>
      </c>
      <c r="V35" s="201">
        <v>0</v>
      </c>
      <c r="W35" s="201">
        <v>0</v>
      </c>
      <c r="X35" s="201">
        <v>0</v>
      </c>
      <c r="Y35" s="201">
        <v>0</v>
      </c>
      <c r="Z35" s="201">
        <v>0</v>
      </c>
      <c r="AA35" s="201">
        <v>0</v>
      </c>
      <c r="AB35" s="201">
        <v>0</v>
      </c>
      <c r="AC35" s="201">
        <v>0</v>
      </c>
      <c r="AD35" s="201">
        <v>0</v>
      </c>
      <c r="AE35" s="201">
        <v>0</v>
      </c>
      <c r="AF35" s="201">
        <v>0</v>
      </c>
      <c r="AG35" s="201">
        <v>0</v>
      </c>
      <c r="AH35" s="201">
        <v>0</v>
      </c>
      <c r="AI35" s="201">
        <v>0</v>
      </c>
      <c r="AJ35" s="201">
        <v>0</v>
      </c>
      <c r="AK35" s="201">
        <v>0</v>
      </c>
      <c r="AL35" s="201">
        <v>0</v>
      </c>
      <c r="AM35" s="201">
        <v>0</v>
      </c>
      <c r="AN35" s="201">
        <v>0</v>
      </c>
      <c r="AO35" s="201">
        <v>0</v>
      </c>
      <c r="AP35" s="201">
        <v>0</v>
      </c>
      <c r="AQ35" s="201">
        <v>0</v>
      </c>
      <c r="AR35" s="201">
        <v>0</v>
      </c>
      <c r="AS35" s="201">
        <v>0</v>
      </c>
      <c r="AT35" s="201">
        <v>0</v>
      </c>
      <c r="AU35" s="201">
        <v>0</v>
      </c>
      <c r="AV35" s="201">
        <v>0</v>
      </c>
      <c r="AW35" s="201">
        <v>0</v>
      </c>
      <c r="AX35" s="201">
        <v>0</v>
      </c>
      <c r="AY35" s="201">
        <v>0</v>
      </c>
      <c r="AZ35" s="201">
        <v>0</v>
      </c>
      <c r="BA35" s="201">
        <v>0</v>
      </c>
      <c r="BB35" s="201">
        <v>0</v>
      </c>
      <c r="BC35" s="201">
        <v>0</v>
      </c>
      <c r="BD35" s="201">
        <v>0</v>
      </c>
      <c r="BE35" s="201">
        <v>0</v>
      </c>
      <c r="BF35" s="201">
        <v>0</v>
      </c>
      <c r="BG35" s="201">
        <v>0</v>
      </c>
      <c r="BH35" s="201">
        <v>0</v>
      </c>
      <c r="BI35" s="201">
        <v>0</v>
      </c>
      <c r="BJ35" s="201">
        <v>0</v>
      </c>
      <c r="BK35" s="201">
        <v>0</v>
      </c>
      <c r="BL35" s="201">
        <v>0</v>
      </c>
      <c r="BM35" s="201">
        <v>0</v>
      </c>
      <c r="BN35" s="201">
        <v>0</v>
      </c>
      <c r="BO35" s="201">
        <v>0</v>
      </c>
      <c r="BP35" s="201">
        <v>0</v>
      </c>
      <c r="BQ35" s="201">
        <v>0</v>
      </c>
    </row>
    <row r="36" spans="1:69">
      <c r="A36" s="202" t="s">
        <v>272</v>
      </c>
      <c r="B36" s="201">
        <v>486926.43145552702</v>
      </c>
      <c r="C36" s="201">
        <v>485240.12687018397</v>
      </c>
      <c r="D36" s="201">
        <v>485897.64939731202</v>
      </c>
      <c r="E36" s="201">
        <v>454468.718432369</v>
      </c>
      <c r="F36" s="201">
        <v>453939.03624391998</v>
      </c>
      <c r="G36" s="201">
        <v>455864.85759618197</v>
      </c>
      <c r="H36" s="201">
        <v>457960.02902524202</v>
      </c>
      <c r="I36" s="201">
        <v>461373.31417717098</v>
      </c>
      <c r="J36" s="201">
        <v>464205.01443126798</v>
      </c>
      <c r="K36" s="201">
        <v>466726.84606713301</v>
      </c>
      <c r="L36" s="201">
        <v>468080.217958013</v>
      </c>
      <c r="M36" s="201">
        <v>468261.13772231998</v>
      </c>
      <c r="N36" s="201">
        <v>467251.32224595099</v>
      </c>
      <c r="O36" s="201">
        <v>465219.18777663301</v>
      </c>
      <c r="P36" s="201">
        <v>465513.966486533</v>
      </c>
      <c r="Q36" s="201">
        <v>5548863.6481627403</v>
      </c>
      <c r="R36" s="201">
        <v>310616.56440352497</v>
      </c>
      <c r="S36" s="201">
        <v>310158.65712611098</v>
      </c>
      <c r="T36" s="201">
        <v>311335.50559313298</v>
      </c>
      <c r="U36" s="201">
        <v>312659.57967360999</v>
      </c>
      <c r="V36" s="201">
        <v>314877.30282661301</v>
      </c>
      <c r="W36" s="201">
        <v>316645.91144792101</v>
      </c>
      <c r="X36" s="201">
        <v>318206.29608975601</v>
      </c>
      <c r="Y36" s="201">
        <v>318912.75706574001</v>
      </c>
      <c r="Z36" s="201">
        <v>318787.24137599301</v>
      </c>
      <c r="AA36" s="201">
        <v>317945.34120303299</v>
      </c>
      <c r="AB36" s="201">
        <v>316469.79737648601</v>
      </c>
      <c r="AC36" s="201">
        <v>316553.42491837498</v>
      </c>
      <c r="AD36" s="201">
        <v>3783168.3791002999</v>
      </c>
      <c r="AE36" s="201">
        <v>391195.342259211</v>
      </c>
      <c r="AF36" s="201">
        <v>390502.036691388</v>
      </c>
      <c r="AG36" s="201">
        <v>391731.23078673199</v>
      </c>
      <c r="AH36" s="201">
        <v>393162.47640285402</v>
      </c>
      <c r="AI36" s="201">
        <v>395636.75498376897</v>
      </c>
      <c r="AJ36" s="201">
        <v>397616.98467505001</v>
      </c>
      <c r="AK36" s="201">
        <v>399305.14687598002</v>
      </c>
      <c r="AL36" s="201">
        <v>400004.960863719</v>
      </c>
      <c r="AM36" s="201">
        <v>399656.58580993698</v>
      </c>
      <c r="AN36" s="201">
        <v>398482.97516622097</v>
      </c>
      <c r="AO36" s="201">
        <v>396520.294453268</v>
      </c>
      <c r="AP36" s="201">
        <v>396480.00750570802</v>
      </c>
      <c r="AQ36" s="201">
        <v>4750294.7964738403</v>
      </c>
      <c r="AR36" s="201">
        <v>401895.30795177398</v>
      </c>
      <c r="AS36" s="201">
        <v>401099.29517561902</v>
      </c>
      <c r="AT36" s="201">
        <v>402185.58239595097</v>
      </c>
      <c r="AU36" s="201">
        <v>403506.77140870702</v>
      </c>
      <c r="AV36" s="201">
        <v>405841.92845711001</v>
      </c>
      <c r="AW36" s="201">
        <v>407689.08174916601</v>
      </c>
      <c r="AX36" s="201">
        <v>409235.476014257</v>
      </c>
      <c r="AY36" s="201">
        <v>409811.66391768801</v>
      </c>
      <c r="AZ36" s="201">
        <v>409319.92961057601</v>
      </c>
      <c r="BA36" s="201">
        <v>408061.65243239998</v>
      </c>
      <c r="BB36" s="201">
        <v>406013.03783146001</v>
      </c>
      <c r="BC36" s="201">
        <v>405880.37481923302</v>
      </c>
      <c r="BD36" s="201">
        <v>4870540.1017639404</v>
      </c>
      <c r="BE36" s="201">
        <v>410461.61419428303</v>
      </c>
      <c r="BF36" s="201">
        <v>409606.53535645001</v>
      </c>
      <c r="BG36" s="201">
        <v>410584.648505127</v>
      </c>
      <c r="BH36" s="201">
        <v>411817.17563733697</v>
      </c>
      <c r="BI36" s="201">
        <v>414021.348408591</v>
      </c>
      <c r="BJ36" s="201">
        <v>415758.69849232002</v>
      </c>
      <c r="BK36" s="201">
        <v>417179.63193648303</v>
      </c>
      <c r="BL36" s="201">
        <v>417665.01445214899</v>
      </c>
      <c r="BM36" s="201">
        <v>417071.48776898498</v>
      </c>
      <c r="BN36" s="201">
        <v>415761.96869613102</v>
      </c>
      <c r="BO36" s="201">
        <v>413661.94090866903</v>
      </c>
      <c r="BP36" s="201">
        <v>413475.98980100302</v>
      </c>
      <c r="BQ36" s="201">
        <v>4967066.05415753</v>
      </c>
    </row>
    <row r="37" spans="1:69">
      <c r="A37" s="202" t="s">
        <v>273</v>
      </c>
      <c r="B37" s="201">
        <v>491399.590356189</v>
      </c>
      <c r="C37" s="201">
        <v>489697.79450177902</v>
      </c>
      <c r="D37" s="201">
        <v>490361.35737207701</v>
      </c>
      <c r="E37" s="201">
        <v>642842.12988955399</v>
      </c>
      <c r="F37" s="201">
        <v>642092.89894718898</v>
      </c>
      <c r="G37" s="201">
        <v>644816.95684086496</v>
      </c>
      <c r="H37" s="201">
        <v>647780.55897521402</v>
      </c>
      <c r="I37" s="201">
        <v>652608.62173947797</v>
      </c>
      <c r="J37" s="201">
        <v>656614.03762119496</v>
      </c>
      <c r="K37" s="201">
        <v>660181.14698267996</v>
      </c>
      <c r="L37" s="201">
        <v>662095.47999082902</v>
      </c>
      <c r="M37" s="201">
        <v>662351.38945590099</v>
      </c>
      <c r="N37" s="201">
        <v>660923.01406878198</v>
      </c>
      <c r="O37" s="201">
        <v>658048.57717687695</v>
      </c>
      <c r="P37" s="201">
        <v>658465.53915034898</v>
      </c>
      <c r="Q37" s="201">
        <v>7848820.3508389099</v>
      </c>
      <c r="R37" s="201">
        <v>540541.55735873699</v>
      </c>
      <c r="S37" s="201">
        <v>539744.69736727199</v>
      </c>
      <c r="T37" s="201">
        <v>541792.67412073596</v>
      </c>
      <c r="U37" s="201">
        <v>544096.85602067399</v>
      </c>
      <c r="V37" s="201">
        <v>547956.18505941005</v>
      </c>
      <c r="W37" s="201">
        <v>551033.95542994898</v>
      </c>
      <c r="X37" s="201">
        <v>553749.36999902001</v>
      </c>
      <c r="Y37" s="201">
        <v>554978.76842761005</v>
      </c>
      <c r="Z37" s="201">
        <v>554760.34335250396</v>
      </c>
      <c r="AA37" s="201">
        <v>553295.25075029104</v>
      </c>
      <c r="AB37" s="201">
        <v>550727.47797395999</v>
      </c>
      <c r="AC37" s="201">
        <v>550873.00840250496</v>
      </c>
      <c r="AD37" s="201">
        <v>6583550.1442626696</v>
      </c>
      <c r="AE37" s="201">
        <v>497312.45700742299</v>
      </c>
      <c r="AF37" s="201">
        <v>496431.08277275198</v>
      </c>
      <c r="AG37" s="201">
        <v>497993.712665439</v>
      </c>
      <c r="AH37" s="201">
        <v>499813.20333172398</v>
      </c>
      <c r="AI37" s="201">
        <v>502958.66399413702</v>
      </c>
      <c r="AJ37" s="201">
        <v>505476.058213412</v>
      </c>
      <c r="AK37" s="201">
        <v>507622.15762022597</v>
      </c>
      <c r="AL37" s="201">
        <v>508511.805773195</v>
      </c>
      <c r="AM37" s="201">
        <v>508068.92919660901</v>
      </c>
      <c r="AN37" s="201">
        <v>506576.96053096402</v>
      </c>
      <c r="AO37" s="201">
        <v>504081.87569165498</v>
      </c>
      <c r="AP37" s="201">
        <v>504030.66035570297</v>
      </c>
      <c r="AQ37" s="201">
        <v>6038877.5671532396</v>
      </c>
      <c r="AR37" s="201">
        <v>464843.01081644697</v>
      </c>
      <c r="AS37" s="201">
        <v>463922.32085516799</v>
      </c>
      <c r="AT37" s="201">
        <v>465178.75010955398</v>
      </c>
      <c r="AU37" s="201">
        <v>466706.87314656301</v>
      </c>
      <c r="AV37" s="201">
        <v>469407.779107971</v>
      </c>
      <c r="AW37" s="201">
        <v>471544.24669226602</v>
      </c>
      <c r="AX37" s="201">
        <v>473332.84823070501</v>
      </c>
      <c r="AY37" s="201">
        <v>473999.282783503</v>
      </c>
      <c r="AZ37" s="201">
        <v>473430.52955021901</v>
      </c>
      <c r="BA37" s="201">
        <v>471975.17204697698</v>
      </c>
      <c r="BB37" s="201">
        <v>469605.68885008001</v>
      </c>
      <c r="BC37" s="201">
        <v>469452.24721290002</v>
      </c>
      <c r="BD37" s="201">
        <v>5633398.7494023498</v>
      </c>
      <c r="BE37" s="201">
        <v>468849.20791471901</v>
      </c>
      <c r="BF37" s="201">
        <v>467872.49530150701</v>
      </c>
      <c r="BG37" s="201">
        <v>468989.74368515599</v>
      </c>
      <c r="BH37" s="201">
        <v>470397.596087638</v>
      </c>
      <c r="BI37" s="201">
        <v>472915.30936988501</v>
      </c>
      <c r="BJ37" s="201">
        <v>474899.79508659599</v>
      </c>
      <c r="BK37" s="201">
        <v>476522.85433685803</v>
      </c>
      <c r="BL37" s="201">
        <v>477077.281840273</v>
      </c>
      <c r="BM37" s="201">
        <v>476399.32681194798</v>
      </c>
      <c r="BN37" s="201">
        <v>474903.53047235101</v>
      </c>
      <c r="BO37" s="201">
        <v>472504.77665298799</v>
      </c>
      <c r="BP37" s="201">
        <v>472292.37425888999</v>
      </c>
      <c r="BQ37" s="201">
        <v>5673624.2918188097</v>
      </c>
    </row>
    <row r="38" spans="1:69">
      <c r="A38" s="202" t="s">
        <v>274</v>
      </c>
      <c r="B38" s="201">
        <v>1504081.47798957</v>
      </c>
      <c r="C38" s="201">
        <v>1498872.60180373</v>
      </c>
      <c r="D38" s="201">
        <v>1500903.6426150899</v>
      </c>
      <c r="E38" s="201">
        <v>1186283.87041482</v>
      </c>
      <c r="F38" s="201">
        <v>1184901.25944267</v>
      </c>
      <c r="G38" s="201">
        <v>1189928.1638583799</v>
      </c>
      <c r="H38" s="201">
        <v>1195397.11688252</v>
      </c>
      <c r="I38" s="201">
        <v>1204306.69625869</v>
      </c>
      <c r="J38" s="201">
        <v>1211698.1848277401</v>
      </c>
      <c r="K38" s="201">
        <v>1218280.83413273</v>
      </c>
      <c r="L38" s="201">
        <v>1221813.4936529801</v>
      </c>
      <c r="M38" s="201">
        <v>1222285.7422138399</v>
      </c>
      <c r="N38" s="201">
        <v>1219649.85603922</v>
      </c>
      <c r="O38" s="201">
        <v>1214345.4461960499</v>
      </c>
      <c r="P38" s="201">
        <v>1215114.89679785</v>
      </c>
      <c r="Q38" s="201">
        <v>14484005.560717501</v>
      </c>
      <c r="R38" s="201">
        <v>1139286.3904333899</v>
      </c>
      <c r="S38" s="201">
        <v>1137606.8678675599</v>
      </c>
      <c r="T38" s="201">
        <v>1141923.3390275999</v>
      </c>
      <c r="U38" s="201">
        <v>1146779.8075894499</v>
      </c>
      <c r="V38" s="201">
        <v>1154914.02223063</v>
      </c>
      <c r="W38" s="201">
        <v>1161400.9645356201</v>
      </c>
      <c r="X38" s="201">
        <v>1167124.17826602</v>
      </c>
      <c r="Y38" s="201">
        <v>1169715.3516532299</v>
      </c>
      <c r="Z38" s="201">
        <v>1169254.98239576</v>
      </c>
      <c r="AA38" s="201">
        <v>1166167.0420890399</v>
      </c>
      <c r="AB38" s="201">
        <v>1160755.00940075</v>
      </c>
      <c r="AC38" s="201">
        <v>1161061.7403715299</v>
      </c>
      <c r="AD38" s="201">
        <v>13875989.6958606</v>
      </c>
      <c r="AE38" s="201">
        <v>1099464.6396051301</v>
      </c>
      <c r="AF38" s="201">
        <v>1097516.0863532999</v>
      </c>
      <c r="AG38" s="201">
        <v>1100970.76818881</v>
      </c>
      <c r="AH38" s="201">
        <v>1104993.3210557001</v>
      </c>
      <c r="AI38" s="201">
        <v>1111947.3450799501</v>
      </c>
      <c r="AJ38" s="201">
        <v>1117512.83190627</v>
      </c>
      <c r="AK38" s="201">
        <v>1122257.45548773</v>
      </c>
      <c r="AL38" s="201">
        <v>1124224.3008222801</v>
      </c>
      <c r="AM38" s="201">
        <v>1123245.1837122899</v>
      </c>
      <c r="AN38" s="201">
        <v>1119946.7206069301</v>
      </c>
      <c r="AO38" s="201">
        <v>1114430.55563865</v>
      </c>
      <c r="AP38" s="201">
        <v>1114317.3281292799</v>
      </c>
      <c r="AQ38" s="201">
        <v>13350826.5365863</v>
      </c>
      <c r="AR38" s="201">
        <v>1030272.82649556</v>
      </c>
      <c r="AS38" s="201">
        <v>1028232.21960967</v>
      </c>
      <c r="AT38" s="201">
        <v>1031016.95529265</v>
      </c>
      <c r="AU38" s="201">
        <v>1034403.87002287</v>
      </c>
      <c r="AV38" s="201">
        <v>1040390.12765009</v>
      </c>
      <c r="AW38" s="201">
        <v>1045125.3703999399</v>
      </c>
      <c r="AX38" s="201">
        <v>1049089.60675415</v>
      </c>
      <c r="AY38" s="201">
        <v>1050566.6848093499</v>
      </c>
      <c r="AZ38" s="201">
        <v>1049306.1065332401</v>
      </c>
      <c r="BA38" s="201">
        <v>1046080.46851452</v>
      </c>
      <c r="BB38" s="201">
        <v>1040828.77257891</v>
      </c>
      <c r="BC38" s="201">
        <v>1040488.68625824</v>
      </c>
      <c r="BD38" s="201">
        <v>12485801.694919201</v>
      </c>
      <c r="BE38" s="201">
        <v>996897.93984369002</v>
      </c>
      <c r="BF38" s="201">
        <v>994821.18941840902</v>
      </c>
      <c r="BG38" s="201">
        <v>997196.75621718098</v>
      </c>
      <c r="BH38" s="201">
        <v>1000190.22434285</v>
      </c>
      <c r="BI38" s="201">
        <v>1005543.55147195</v>
      </c>
      <c r="BJ38" s="201">
        <v>1009763.09517437</v>
      </c>
      <c r="BK38" s="201">
        <v>1013214.15021619</v>
      </c>
      <c r="BL38" s="201">
        <v>1014393.0103414</v>
      </c>
      <c r="BM38" s="201">
        <v>1012951.49788999</v>
      </c>
      <c r="BN38" s="201">
        <v>1009771.03759658</v>
      </c>
      <c r="BO38" s="201">
        <v>1004670.64988056</v>
      </c>
      <c r="BP38" s="201">
        <v>1004219.02597778</v>
      </c>
      <c r="BQ38" s="201">
        <v>12063632.1283709</v>
      </c>
    </row>
    <row r="39" spans="1:69">
      <c r="A39" s="202" t="s">
        <v>275</v>
      </c>
      <c r="B39" s="201">
        <v>0</v>
      </c>
      <c r="C39" s="201">
        <v>0</v>
      </c>
      <c r="D39" s="201">
        <v>0</v>
      </c>
      <c r="E39" s="201">
        <v>0</v>
      </c>
      <c r="F39" s="201">
        <v>0</v>
      </c>
      <c r="G39" s="201">
        <v>0</v>
      </c>
      <c r="H39" s="201">
        <v>0</v>
      </c>
      <c r="I39" s="201">
        <v>0</v>
      </c>
      <c r="J39" s="201">
        <v>0</v>
      </c>
      <c r="K39" s="201">
        <v>0</v>
      </c>
      <c r="L39" s="201">
        <v>0</v>
      </c>
      <c r="M39" s="201">
        <v>0</v>
      </c>
      <c r="N39" s="201">
        <v>0</v>
      </c>
      <c r="O39" s="201">
        <v>0</v>
      </c>
      <c r="P39" s="201">
        <v>0</v>
      </c>
      <c r="Q39" s="201">
        <v>0</v>
      </c>
      <c r="R39" s="201">
        <v>0</v>
      </c>
      <c r="S39" s="201">
        <v>0</v>
      </c>
      <c r="T39" s="201">
        <v>0</v>
      </c>
      <c r="U39" s="201">
        <v>0</v>
      </c>
      <c r="V39" s="201">
        <v>0</v>
      </c>
      <c r="W39" s="201">
        <v>0</v>
      </c>
      <c r="X39" s="201">
        <v>0</v>
      </c>
      <c r="Y39" s="201">
        <v>0</v>
      </c>
      <c r="Z39" s="201">
        <v>0</v>
      </c>
      <c r="AA39" s="201">
        <v>0</v>
      </c>
      <c r="AB39" s="201">
        <v>0</v>
      </c>
      <c r="AC39" s="201">
        <v>0</v>
      </c>
      <c r="AD39" s="201">
        <v>0</v>
      </c>
      <c r="AE39" s="201">
        <v>0</v>
      </c>
      <c r="AF39" s="201">
        <v>0</v>
      </c>
      <c r="AG39" s="201">
        <v>0</v>
      </c>
      <c r="AH39" s="201">
        <v>0</v>
      </c>
      <c r="AI39" s="201">
        <v>0</v>
      </c>
      <c r="AJ39" s="201">
        <v>0</v>
      </c>
      <c r="AK39" s="201">
        <v>0</v>
      </c>
      <c r="AL39" s="201">
        <v>0</v>
      </c>
      <c r="AM39" s="201">
        <v>0</v>
      </c>
      <c r="AN39" s="201">
        <v>0</v>
      </c>
      <c r="AO39" s="201">
        <v>0</v>
      </c>
      <c r="AP39" s="201">
        <v>0</v>
      </c>
      <c r="AQ39" s="201">
        <v>0</v>
      </c>
      <c r="AR39" s="201">
        <v>0</v>
      </c>
      <c r="AS39" s="201">
        <v>0</v>
      </c>
      <c r="AT39" s="201">
        <v>0</v>
      </c>
      <c r="AU39" s="201">
        <v>0</v>
      </c>
      <c r="AV39" s="201">
        <v>0</v>
      </c>
      <c r="AW39" s="201">
        <v>0</v>
      </c>
      <c r="AX39" s="201">
        <v>0</v>
      </c>
      <c r="AY39" s="201">
        <v>0</v>
      </c>
      <c r="AZ39" s="201">
        <v>0</v>
      </c>
      <c r="BA39" s="201">
        <v>0</v>
      </c>
      <c r="BB39" s="201">
        <v>0</v>
      </c>
      <c r="BC39" s="201">
        <v>0</v>
      </c>
      <c r="BD39" s="201">
        <v>0</v>
      </c>
      <c r="BE39" s="201">
        <v>0</v>
      </c>
      <c r="BF39" s="201">
        <v>0</v>
      </c>
      <c r="BG39" s="201">
        <v>0</v>
      </c>
      <c r="BH39" s="201">
        <v>0</v>
      </c>
      <c r="BI39" s="201">
        <v>0</v>
      </c>
      <c r="BJ39" s="201">
        <v>0</v>
      </c>
      <c r="BK39" s="201">
        <v>0</v>
      </c>
      <c r="BL39" s="201">
        <v>0</v>
      </c>
      <c r="BM39" s="201">
        <v>0</v>
      </c>
      <c r="BN39" s="201">
        <v>0</v>
      </c>
      <c r="BO39" s="201">
        <v>0</v>
      </c>
      <c r="BP39" s="201">
        <v>0</v>
      </c>
      <c r="BQ39" s="201">
        <v>0</v>
      </c>
    </row>
    <row r="40" spans="1:69">
      <c r="A40" s="202" t="s">
        <v>276</v>
      </c>
      <c r="B40" s="201">
        <v>285181.52189999999</v>
      </c>
      <c r="C40" s="201">
        <v>284193.89240000001</v>
      </c>
      <c r="D40" s="201">
        <v>284578.98810000002</v>
      </c>
      <c r="E40" s="201">
        <v>285871.29450000002</v>
      </c>
      <c r="F40" s="201">
        <v>285538.11219999997</v>
      </c>
      <c r="G40" s="201">
        <v>338885.77059999999</v>
      </c>
      <c r="H40" s="201">
        <v>340443.30189999897</v>
      </c>
      <c r="I40" s="201">
        <v>342980.70689999999</v>
      </c>
      <c r="J40" s="201">
        <v>345085.76699999999</v>
      </c>
      <c r="K40" s="201">
        <v>346960.47359999898</v>
      </c>
      <c r="L40" s="201">
        <v>347966.55789999902</v>
      </c>
      <c r="M40" s="201">
        <v>324001.74839999998</v>
      </c>
      <c r="N40" s="201">
        <v>323303.03148000001</v>
      </c>
      <c r="O40" s="201">
        <v>321896.94613999903</v>
      </c>
      <c r="P40" s="201">
        <v>322100.91099999897</v>
      </c>
      <c r="Q40" s="201">
        <v>3925034.6216199999</v>
      </c>
      <c r="R40" s="201">
        <v>323408.77943</v>
      </c>
      <c r="S40" s="201">
        <v>322932.01402</v>
      </c>
      <c r="T40" s="201">
        <v>340231.24612999998</v>
      </c>
      <c r="U40" s="201">
        <v>341678.21046999999</v>
      </c>
      <c r="V40" s="201">
        <v>344101.76543999999</v>
      </c>
      <c r="W40" s="201">
        <v>346034.52256000001</v>
      </c>
      <c r="X40" s="201">
        <v>347739.72996999999</v>
      </c>
      <c r="Y40" s="201">
        <v>348511.75916000002</v>
      </c>
      <c r="Z40" s="201">
        <v>337402.16592</v>
      </c>
      <c r="AA40" s="201">
        <v>336511.10472</v>
      </c>
      <c r="AB40" s="201">
        <v>334949.39954999997</v>
      </c>
      <c r="AC40" s="201">
        <v>335037.91035000002</v>
      </c>
      <c r="AD40" s="201">
        <v>4058538.6077200002</v>
      </c>
      <c r="AE40" s="201">
        <v>336235.58717999997</v>
      </c>
      <c r="AF40" s="201">
        <v>335639.68539</v>
      </c>
      <c r="AG40" s="201">
        <v>347645.65726000001</v>
      </c>
      <c r="AH40" s="201">
        <v>348915.82997999998</v>
      </c>
      <c r="AI40" s="201">
        <v>351111.65236000001</v>
      </c>
      <c r="AJ40" s="201">
        <v>352869.02629000001</v>
      </c>
      <c r="AK40" s="201">
        <v>354367.20211000001</v>
      </c>
      <c r="AL40" s="201">
        <v>354988.25877999997</v>
      </c>
      <c r="AM40" s="201">
        <v>349093.59250000003</v>
      </c>
      <c r="AN40" s="201">
        <v>348068.46250000002</v>
      </c>
      <c r="AO40" s="201">
        <v>346354.09250000003</v>
      </c>
      <c r="AP40" s="201">
        <v>346318.90250000003</v>
      </c>
      <c r="AQ40" s="201">
        <v>4171607.9493499999</v>
      </c>
      <c r="AR40" s="201">
        <v>347431.90749999997</v>
      </c>
      <c r="AS40" s="201">
        <v>346743.76750000002</v>
      </c>
      <c r="AT40" s="201">
        <v>353245.77052000002</v>
      </c>
      <c r="AU40" s="201">
        <v>354406.19111000001</v>
      </c>
      <c r="AV40" s="201">
        <v>356457.19539000001</v>
      </c>
      <c r="AW40" s="201">
        <v>358079.57848000003</v>
      </c>
      <c r="AX40" s="201">
        <v>359437.8003</v>
      </c>
      <c r="AY40" s="201">
        <v>359943.87498000002</v>
      </c>
      <c r="AZ40" s="201">
        <v>120776.477905593</v>
      </c>
      <c r="BA40" s="201">
        <v>120405.20283488301</v>
      </c>
      <c r="BB40" s="201">
        <v>119800.725900855</v>
      </c>
      <c r="BC40" s="201">
        <v>119761.581529409</v>
      </c>
      <c r="BD40" s="201">
        <v>3316490.07395074</v>
      </c>
      <c r="BE40" s="201">
        <v>0</v>
      </c>
      <c r="BF40" s="201">
        <v>0</v>
      </c>
      <c r="BG40" s="201">
        <v>0</v>
      </c>
      <c r="BH40" s="201">
        <v>0</v>
      </c>
      <c r="BI40" s="201">
        <v>0</v>
      </c>
      <c r="BJ40" s="201">
        <v>0</v>
      </c>
      <c r="BK40" s="201">
        <v>0</v>
      </c>
      <c r="BL40" s="201">
        <v>0</v>
      </c>
      <c r="BM40" s="201">
        <v>0</v>
      </c>
      <c r="BN40" s="201">
        <v>0</v>
      </c>
      <c r="BO40" s="201">
        <v>0</v>
      </c>
      <c r="BP40" s="201">
        <v>0</v>
      </c>
      <c r="BQ40" s="201">
        <v>0</v>
      </c>
    </row>
    <row r="41" spans="1:69">
      <c r="A41" s="202" t="s">
        <v>277</v>
      </c>
      <c r="B41" s="201">
        <v>17289719.6174809</v>
      </c>
      <c r="C41" s="201">
        <v>17146423.455269601</v>
      </c>
      <c r="D41" s="201">
        <v>17120352.976290699</v>
      </c>
      <c r="E41" s="201">
        <v>15911129.179744599</v>
      </c>
      <c r="F41" s="201">
        <v>16237753.0174964</v>
      </c>
      <c r="G41" s="201">
        <v>16337326.6807409</v>
      </c>
      <c r="H41" s="201">
        <v>16555359.955573</v>
      </c>
      <c r="I41" s="201">
        <v>16534772.2833228</v>
      </c>
      <c r="J41" s="201">
        <v>16671968.2446164</v>
      </c>
      <c r="K41" s="201">
        <v>16795145.8892878</v>
      </c>
      <c r="L41" s="201">
        <v>16841959.284670401</v>
      </c>
      <c r="M41" s="201">
        <v>16699009.847185099</v>
      </c>
      <c r="N41" s="201">
        <v>16858361.165485598</v>
      </c>
      <c r="O41" s="201">
        <v>16697825.120018899</v>
      </c>
      <c r="P41" s="201">
        <v>16653839.7441865</v>
      </c>
      <c r="Q41" s="201">
        <v>198794450.41232899</v>
      </c>
      <c r="R41" s="201">
        <v>16727774.082336299</v>
      </c>
      <c r="S41" s="201">
        <v>17071190.259048</v>
      </c>
      <c r="T41" s="201">
        <v>17130638.159043901</v>
      </c>
      <c r="U41" s="201">
        <v>17097836.353884801</v>
      </c>
      <c r="V41" s="201">
        <v>17072768.332325902</v>
      </c>
      <c r="W41" s="201">
        <v>17208849.407977499</v>
      </c>
      <c r="X41" s="201">
        <v>17329115.680173598</v>
      </c>
      <c r="Y41" s="201">
        <v>17366001.991423901</v>
      </c>
      <c r="Z41" s="201">
        <v>17219181.600614902</v>
      </c>
      <c r="AA41" s="201">
        <v>17371438.2113805</v>
      </c>
      <c r="AB41" s="201">
        <v>17198186.7801666</v>
      </c>
      <c r="AC41" s="201">
        <v>17144972.502534099</v>
      </c>
      <c r="AD41" s="201">
        <v>205937953.36091</v>
      </c>
      <c r="AE41" s="201">
        <v>18475019.7448132</v>
      </c>
      <c r="AF41" s="201">
        <v>18817177.966130599</v>
      </c>
      <c r="AG41" s="201">
        <v>18865595.884955201</v>
      </c>
      <c r="AH41" s="201">
        <v>18825389.763284601</v>
      </c>
      <c r="AI41" s="201">
        <v>18794735.0957774</v>
      </c>
      <c r="AJ41" s="201">
        <v>18928989.3429516</v>
      </c>
      <c r="AK41" s="201">
        <v>19045179.340914302</v>
      </c>
      <c r="AL41" s="201">
        <v>19076098.722850598</v>
      </c>
      <c r="AM41" s="201">
        <v>18920528.433582701</v>
      </c>
      <c r="AN41" s="201">
        <v>19063836.4539272</v>
      </c>
      <c r="AO41" s="201">
        <v>18873666.704079099</v>
      </c>
      <c r="AP41" s="201">
        <v>18812001.599125098</v>
      </c>
      <c r="AQ41" s="201">
        <v>226498219.05239201</v>
      </c>
      <c r="AR41" s="201">
        <v>19110091.567155</v>
      </c>
      <c r="AS41" s="201">
        <v>19451777.2730233</v>
      </c>
      <c r="AT41" s="201">
        <v>19488008.116388898</v>
      </c>
      <c r="AU41" s="201">
        <v>19441008.504629999</v>
      </c>
      <c r="AV41" s="201">
        <v>19401580.619385701</v>
      </c>
      <c r="AW41" s="201">
        <v>19530706.656581201</v>
      </c>
      <c r="AX41" s="201">
        <v>19641694.095679902</v>
      </c>
      <c r="AY41" s="201">
        <v>19666328.644294899</v>
      </c>
      <c r="AZ41" s="201">
        <v>19269976.708486699</v>
      </c>
      <c r="BA41" s="201">
        <v>19412290.369503301</v>
      </c>
      <c r="BB41" s="201">
        <v>19215987.307121798</v>
      </c>
      <c r="BC41" s="201">
        <v>19148261.647471901</v>
      </c>
      <c r="BD41" s="201">
        <v>232777711.50972301</v>
      </c>
      <c r="BE41" s="201">
        <v>20820530.828117602</v>
      </c>
      <c r="BF41" s="201">
        <v>21161460.640902001</v>
      </c>
      <c r="BG41" s="201">
        <v>21189996.304626599</v>
      </c>
      <c r="BH41" s="201">
        <v>21141046.048185699</v>
      </c>
      <c r="BI41" s="201">
        <v>21105418.562042098</v>
      </c>
      <c r="BJ41" s="201">
        <v>21234867.291960701</v>
      </c>
      <c r="BK41" s="201">
        <v>21344770.7888151</v>
      </c>
      <c r="BL41" s="201">
        <v>21366968.038809299</v>
      </c>
      <c r="BM41" s="201">
        <v>21200538.342712302</v>
      </c>
      <c r="BN41" s="201">
        <v>21338043.6372796</v>
      </c>
      <c r="BO41" s="201">
        <v>21130144.855018899</v>
      </c>
      <c r="BP41" s="201">
        <v>21058872.195614502</v>
      </c>
      <c r="BQ41" s="201">
        <v>254092657.53408399</v>
      </c>
    </row>
    <row r="42" spans="1:69">
      <c r="A42" s="202" t="s">
        <v>278</v>
      </c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  <c r="BD42" s="201"/>
      <c r="BE42" s="201"/>
      <c r="BF42" s="201"/>
      <c r="BG42" s="201"/>
      <c r="BH42" s="201"/>
      <c r="BI42" s="201"/>
      <c r="BJ42" s="201"/>
      <c r="BK42" s="201"/>
      <c r="BL42" s="201"/>
      <c r="BM42" s="201"/>
      <c r="BN42" s="201"/>
      <c r="BO42" s="201"/>
      <c r="BP42" s="201"/>
      <c r="BQ42" s="201"/>
    </row>
    <row r="43" spans="1:69">
      <c r="A43" s="202" t="s">
        <v>279</v>
      </c>
      <c r="B43" s="201">
        <v>797987.05926835199</v>
      </c>
      <c r="C43" s="201">
        <v>791373.39024321304</v>
      </c>
      <c r="D43" s="201">
        <v>790170.137367266</v>
      </c>
      <c r="E43" s="201">
        <v>750678.91514692898</v>
      </c>
      <c r="F43" s="201">
        <v>766088.86031265301</v>
      </c>
      <c r="G43" s="201">
        <v>771971.60160424199</v>
      </c>
      <c r="H43" s="201">
        <v>788219.84280255996</v>
      </c>
      <c r="I43" s="201">
        <v>789887.52554321697</v>
      </c>
      <c r="J43" s="201">
        <v>794341.43028882099</v>
      </c>
      <c r="K43" s="201">
        <v>782153.48046753905</v>
      </c>
      <c r="L43" s="201">
        <v>785978.76315339305</v>
      </c>
      <c r="M43" s="201">
        <v>780208.61609908706</v>
      </c>
      <c r="N43" s="201">
        <v>825753.030236942</v>
      </c>
      <c r="O43" s="201">
        <v>812142.23477265902</v>
      </c>
      <c r="P43" s="201">
        <v>805751.116423851</v>
      </c>
      <c r="Q43" s="201">
        <v>9453175.4168518893</v>
      </c>
      <c r="R43" s="201">
        <v>803674.76363856904</v>
      </c>
      <c r="S43" s="201">
        <v>813906.67172759306</v>
      </c>
      <c r="T43" s="201">
        <v>805795.386633883</v>
      </c>
      <c r="U43" s="201">
        <v>811470.62537711102</v>
      </c>
      <c r="V43" s="201">
        <v>812351.654154822</v>
      </c>
      <c r="W43" s="201">
        <v>816075.49450611195</v>
      </c>
      <c r="X43" s="201">
        <v>796460.96948343201</v>
      </c>
      <c r="Y43" s="201">
        <v>800115.76330230595</v>
      </c>
      <c r="Z43" s="201">
        <v>794111.86393186997</v>
      </c>
      <c r="AA43" s="201">
        <v>850815.59076776798</v>
      </c>
      <c r="AB43" s="201">
        <v>837411.64583689801</v>
      </c>
      <c r="AC43" s="201">
        <v>831467.95084630896</v>
      </c>
      <c r="AD43" s="201">
        <v>9773658.3802066799</v>
      </c>
      <c r="AE43" s="201">
        <v>889377.17612786696</v>
      </c>
      <c r="AF43" s="201">
        <v>900206.37604865502</v>
      </c>
      <c r="AG43" s="201">
        <v>892940.65249706304</v>
      </c>
      <c r="AH43" s="201">
        <v>897763.51148251002</v>
      </c>
      <c r="AI43" s="201">
        <v>898338.94254115794</v>
      </c>
      <c r="AJ43" s="201">
        <v>902360.95628051797</v>
      </c>
      <c r="AK43" s="201">
        <v>886867.71613576706</v>
      </c>
      <c r="AL43" s="201">
        <v>890022.23045911605</v>
      </c>
      <c r="AM43" s="201">
        <v>883443.75701548695</v>
      </c>
      <c r="AN43" s="201">
        <v>933278.40912309103</v>
      </c>
      <c r="AO43" s="201">
        <v>918199.45270379097</v>
      </c>
      <c r="AP43" s="201">
        <v>911219.821992627</v>
      </c>
      <c r="AQ43" s="201">
        <v>10804019.002407599</v>
      </c>
      <c r="AR43" s="201">
        <v>919154.39311962901</v>
      </c>
      <c r="AS43" s="201">
        <v>929166.01527459</v>
      </c>
      <c r="AT43" s="201">
        <v>919976.696872439</v>
      </c>
      <c r="AU43" s="201">
        <v>925136.40801210504</v>
      </c>
      <c r="AV43" s="201">
        <v>925781.26252147602</v>
      </c>
      <c r="AW43" s="201">
        <v>929258.18638542201</v>
      </c>
      <c r="AX43" s="201">
        <v>910704.07072520303</v>
      </c>
      <c r="AY43" s="201">
        <v>913815.55546317401</v>
      </c>
      <c r="AZ43" s="201">
        <v>896259.80294778896</v>
      </c>
      <c r="BA43" s="201">
        <v>950652.78494402999</v>
      </c>
      <c r="BB43" s="201">
        <v>935044.99464969896</v>
      </c>
      <c r="BC43" s="201">
        <v>927521.57981332496</v>
      </c>
      <c r="BD43" s="201">
        <v>11082471.750728801</v>
      </c>
      <c r="BE43" s="201">
        <v>1001422.8508794</v>
      </c>
      <c r="BF43" s="201">
        <v>1010833.60070988</v>
      </c>
      <c r="BG43" s="201">
        <v>1000323.00328709</v>
      </c>
      <c r="BH43" s="201">
        <v>1006035.8441785</v>
      </c>
      <c r="BI43" s="201">
        <v>1007082.94987515</v>
      </c>
      <c r="BJ43" s="201">
        <v>1010341.02937658</v>
      </c>
      <c r="BK43" s="201">
        <v>989668.68903358199</v>
      </c>
      <c r="BL43" s="201">
        <v>992837.45940107398</v>
      </c>
      <c r="BM43" s="201">
        <v>986051.54561800696</v>
      </c>
      <c r="BN43" s="201">
        <v>1044960.18877323</v>
      </c>
      <c r="BO43" s="201">
        <v>1028187.40807483</v>
      </c>
      <c r="BP43" s="201">
        <v>1020069.53777665</v>
      </c>
      <c r="BQ43" s="201">
        <v>12097814.106984001</v>
      </c>
    </row>
    <row r="44" spans="1:69">
      <c r="A44" s="202" t="s">
        <v>280</v>
      </c>
      <c r="B44" s="201">
        <v>443326.14403797302</v>
      </c>
      <c r="C44" s="201">
        <v>439651.88346845098</v>
      </c>
      <c r="D44" s="201">
        <v>438983.409648481</v>
      </c>
      <c r="E44" s="201">
        <v>407977.67127550498</v>
      </c>
      <c r="F44" s="201">
        <v>416352.64147426799</v>
      </c>
      <c r="G44" s="201">
        <v>418905.812326691</v>
      </c>
      <c r="H44" s="201">
        <v>424496.40911725798</v>
      </c>
      <c r="I44" s="201">
        <v>423968.52008520003</v>
      </c>
      <c r="J44" s="201">
        <v>427486.36524657498</v>
      </c>
      <c r="K44" s="201">
        <v>430644.76639199699</v>
      </c>
      <c r="L44" s="201">
        <v>431845.10986334499</v>
      </c>
      <c r="M44" s="201">
        <v>428179.73967141402</v>
      </c>
      <c r="N44" s="201">
        <v>432265.67090988898</v>
      </c>
      <c r="O44" s="201">
        <v>428149.36205176701</v>
      </c>
      <c r="P44" s="201">
        <v>427021.53190221899</v>
      </c>
      <c r="Q44" s="201">
        <v>5097293.6003161296</v>
      </c>
      <c r="R44" s="201">
        <v>428917.28416246898</v>
      </c>
      <c r="S44" s="201">
        <v>437722.82715507899</v>
      </c>
      <c r="T44" s="201">
        <v>439247.13228317699</v>
      </c>
      <c r="U44" s="201">
        <v>438406.06035602099</v>
      </c>
      <c r="V44" s="201">
        <v>437763.29057245899</v>
      </c>
      <c r="W44" s="201">
        <v>441252.54892250203</v>
      </c>
      <c r="X44" s="201">
        <v>444336.29949163098</v>
      </c>
      <c r="Y44" s="201">
        <v>445282.10234420298</v>
      </c>
      <c r="Z44" s="201">
        <v>441517.47693884402</v>
      </c>
      <c r="AA44" s="201">
        <v>445421.49259949999</v>
      </c>
      <c r="AB44" s="201">
        <v>440979.148209401</v>
      </c>
      <c r="AC44" s="201">
        <v>439614.67955215799</v>
      </c>
      <c r="AD44" s="201">
        <v>5280460.3425874403</v>
      </c>
      <c r="AE44" s="201">
        <v>473718.45499521203</v>
      </c>
      <c r="AF44" s="201">
        <v>482491.74272129702</v>
      </c>
      <c r="AG44" s="201">
        <v>483733.22781936597</v>
      </c>
      <c r="AH44" s="201">
        <v>482702.30162268301</v>
      </c>
      <c r="AI44" s="201">
        <v>481916.28450711397</v>
      </c>
      <c r="AJ44" s="201">
        <v>485358.70110132301</v>
      </c>
      <c r="AK44" s="201">
        <v>488337.931818315</v>
      </c>
      <c r="AL44" s="201">
        <v>489130.736483349</v>
      </c>
      <c r="AM44" s="201">
        <v>485141.75470725098</v>
      </c>
      <c r="AN44" s="201">
        <v>488816.31933146802</v>
      </c>
      <c r="AO44" s="201">
        <v>483940.17189946497</v>
      </c>
      <c r="AP44" s="201">
        <v>482359.01536218403</v>
      </c>
      <c r="AQ44" s="201">
        <v>5807646.64236903</v>
      </c>
      <c r="AR44" s="201">
        <v>490002.34787576902</v>
      </c>
      <c r="AS44" s="201">
        <v>498763.519821111</v>
      </c>
      <c r="AT44" s="201">
        <v>499692.51580484502</v>
      </c>
      <c r="AU44" s="201">
        <v>498487.39755461703</v>
      </c>
      <c r="AV44" s="201">
        <v>497476.42613809498</v>
      </c>
      <c r="AW44" s="201">
        <v>500787.35016874998</v>
      </c>
      <c r="AX44" s="201">
        <v>503633.18194051197</v>
      </c>
      <c r="AY44" s="201">
        <v>504264.83703320299</v>
      </c>
      <c r="AZ44" s="201">
        <v>494101.96688427398</v>
      </c>
      <c r="BA44" s="201">
        <v>497751.03511547</v>
      </c>
      <c r="BB44" s="201">
        <v>492717.62325953302</v>
      </c>
      <c r="BC44" s="201">
        <v>490981.067883896</v>
      </c>
      <c r="BD44" s="201">
        <v>5968659.2694800803</v>
      </c>
      <c r="BE44" s="201">
        <v>533859.76482352603</v>
      </c>
      <c r="BF44" s="201">
        <v>542601.55489492195</v>
      </c>
      <c r="BG44" s="201">
        <v>543333.23858016694</v>
      </c>
      <c r="BH44" s="201">
        <v>542078.10379963298</v>
      </c>
      <c r="BI44" s="201">
        <v>541164.578513899</v>
      </c>
      <c r="BJ44" s="201">
        <v>544483.77671693906</v>
      </c>
      <c r="BK44" s="201">
        <v>547301.81509782095</v>
      </c>
      <c r="BL44" s="201">
        <v>547870.97535408195</v>
      </c>
      <c r="BM44" s="201">
        <v>543603.54724903102</v>
      </c>
      <c r="BN44" s="201">
        <v>547129.32403280796</v>
      </c>
      <c r="BO44" s="201">
        <v>541798.58602612396</v>
      </c>
      <c r="BP44" s="201">
        <v>539971.08193883195</v>
      </c>
      <c r="BQ44" s="201">
        <v>6515196.3470277898</v>
      </c>
    </row>
    <row r="45" spans="1:69">
      <c r="A45" s="202" t="s">
        <v>281</v>
      </c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  <c r="BC45" s="201"/>
      <c r="BD45" s="201"/>
      <c r="BE45" s="201"/>
      <c r="BF45" s="201"/>
      <c r="BG45" s="201"/>
      <c r="BH45" s="201"/>
      <c r="BI45" s="201"/>
      <c r="BJ45" s="201"/>
      <c r="BK45" s="201"/>
      <c r="BL45" s="201"/>
      <c r="BM45" s="201"/>
      <c r="BN45" s="201"/>
      <c r="BO45" s="201"/>
      <c r="BP45" s="201"/>
      <c r="BQ45" s="201"/>
    </row>
    <row r="46" spans="1:69">
      <c r="A46" s="200" t="s">
        <v>282</v>
      </c>
      <c r="B46" s="201">
        <v>18531032.820787299</v>
      </c>
      <c r="C46" s="201">
        <v>18377448.728981201</v>
      </c>
      <c r="D46" s="201">
        <v>18349506.5233065</v>
      </c>
      <c r="E46" s="201">
        <v>17069785.766167101</v>
      </c>
      <c r="F46" s="201">
        <v>17420194.519283298</v>
      </c>
      <c r="G46" s="201">
        <v>17528204.094671801</v>
      </c>
      <c r="H46" s="201">
        <v>17768076.207492899</v>
      </c>
      <c r="I46" s="201">
        <v>17748628.328951199</v>
      </c>
      <c r="J46" s="201">
        <v>17893796.040151801</v>
      </c>
      <c r="K46" s="201">
        <v>18007944.136147399</v>
      </c>
      <c r="L46" s="201">
        <v>18059783.157687198</v>
      </c>
      <c r="M46" s="201">
        <v>17907398.2029556</v>
      </c>
      <c r="N46" s="201">
        <v>18116379.866632499</v>
      </c>
      <c r="O46" s="201">
        <v>17938116.7168433</v>
      </c>
      <c r="P46" s="201">
        <v>17886612.392512601</v>
      </c>
      <c r="Q46" s="201">
        <v>213344919.429497</v>
      </c>
      <c r="R46" s="201">
        <v>17960366.130137298</v>
      </c>
      <c r="S46" s="201">
        <v>18322819.7579307</v>
      </c>
      <c r="T46" s="201">
        <v>18375680.677960899</v>
      </c>
      <c r="U46" s="201">
        <v>18347713.0396179</v>
      </c>
      <c r="V46" s="201">
        <v>18322883.277053099</v>
      </c>
      <c r="W46" s="201">
        <v>18466177.451406199</v>
      </c>
      <c r="X46" s="201">
        <v>18569912.949148599</v>
      </c>
      <c r="Y46" s="201">
        <v>18611399.857070401</v>
      </c>
      <c r="Z46" s="201">
        <v>18454810.941485599</v>
      </c>
      <c r="AA46" s="201">
        <v>18667675.294747699</v>
      </c>
      <c r="AB46" s="201">
        <v>18476577.574212901</v>
      </c>
      <c r="AC46" s="201">
        <v>18416055.1329326</v>
      </c>
      <c r="AD46" s="201">
        <v>220992072.08370399</v>
      </c>
      <c r="AE46" s="201">
        <v>19838115.3759363</v>
      </c>
      <c r="AF46" s="201">
        <v>20199876.084900498</v>
      </c>
      <c r="AG46" s="201">
        <v>20242269.765271701</v>
      </c>
      <c r="AH46" s="201">
        <v>20205855.576389801</v>
      </c>
      <c r="AI46" s="201">
        <v>20174990.3228257</v>
      </c>
      <c r="AJ46" s="201">
        <v>20316709.000333399</v>
      </c>
      <c r="AK46" s="201">
        <v>20420384.9888683</v>
      </c>
      <c r="AL46" s="201">
        <v>20455251.689793002</v>
      </c>
      <c r="AM46" s="201">
        <v>20289113.9453055</v>
      </c>
      <c r="AN46" s="201">
        <v>20485931.182381801</v>
      </c>
      <c r="AO46" s="201">
        <v>20275806.3286824</v>
      </c>
      <c r="AP46" s="201">
        <v>20205580.4364799</v>
      </c>
      <c r="AQ46" s="201">
        <v>243109884.69716799</v>
      </c>
      <c r="AR46" s="201">
        <v>20519248.308150399</v>
      </c>
      <c r="AS46" s="201">
        <v>20879706.808118999</v>
      </c>
      <c r="AT46" s="201">
        <v>20907677.329066198</v>
      </c>
      <c r="AU46" s="201">
        <v>20864632.310196798</v>
      </c>
      <c r="AV46" s="201">
        <v>20824838.308045201</v>
      </c>
      <c r="AW46" s="201">
        <v>20960752.193135399</v>
      </c>
      <c r="AX46" s="201">
        <v>21056031.3483456</v>
      </c>
      <c r="AY46" s="201">
        <v>21084409.036791299</v>
      </c>
      <c r="AZ46" s="201">
        <v>20660338.478318699</v>
      </c>
      <c r="BA46" s="201">
        <v>20860694.189562801</v>
      </c>
      <c r="BB46" s="201">
        <v>20643749.925030999</v>
      </c>
      <c r="BC46" s="201">
        <v>20566764.2951691</v>
      </c>
      <c r="BD46" s="201">
        <v>249828842.52993199</v>
      </c>
      <c r="BE46" s="201">
        <v>22355813.443820499</v>
      </c>
      <c r="BF46" s="201">
        <v>22714895.7965068</v>
      </c>
      <c r="BG46" s="201">
        <v>22733652.546493798</v>
      </c>
      <c r="BH46" s="201">
        <v>22689159.996163901</v>
      </c>
      <c r="BI46" s="201">
        <v>22653666.090431198</v>
      </c>
      <c r="BJ46" s="201">
        <v>22789692.0980542</v>
      </c>
      <c r="BK46" s="201">
        <v>22881741.292946499</v>
      </c>
      <c r="BL46" s="201">
        <v>22907676.473564401</v>
      </c>
      <c r="BM46" s="201">
        <v>22730193.4355793</v>
      </c>
      <c r="BN46" s="201">
        <v>22930133.150085598</v>
      </c>
      <c r="BO46" s="201">
        <v>22700130.849119801</v>
      </c>
      <c r="BP46" s="201">
        <v>22618912.815329999</v>
      </c>
      <c r="BQ46" s="201">
        <v>272705667.988096</v>
      </c>
    </row>
    <row r="47" spans="1:69">
      <c r="A47" s="196" t="s">
        <v>284</v>
      </c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  <c r="BI47" s="197"/>
      <c r="BJ47" s="197"/>
      <c r="BK47" s="197"/>
      <c r="BL47" s="197"/>
      <c r="BM47" s="197"/>
      <c r="BN47" s="197"/>
      <c r="BO47" s="197"/>
      <c r="BP47" s="197"/>
      <c r="BQ47" s="197"/>
    </row>
    <row r="48" spans="1:69">
      <c r="A48" s="198" t="s">
        <v>94</v>
      </c>
      <c r="B48" s="197">
        <v>8018597</v>
      </c>
      <c r="C48" s="197">
        <v>7236974</v>
      </c>
      <c r="D48" s="197">
        <v>6942950</v>
      </c>
      <c r="E48" s="197">
        <v>7754425</v>
      </c>
      <c r="F48" s="197">
        <v>7096425</v>
      </c>
      <c r="G48" s="197">
        <v>6611500</v>
      </c>
      <c r="H48" s="197">
        <v>7592025</v>
      </c>
      <c r="I48" s="197">
        <v>7956550</v>
      </c>
      <c r="J48" s="197">
        <v>7737100</v>
      </c>
      <c r="K48" s="197">
        <v>8150808</v>
      </c>
      <c r="L48" s="197">
        <v>8111018</v>
      </c>
      <c r="M48" s="197">
        <v>8063404</v>
      </c>
      <c r="N48" s="197">
        <v>8004374</v>
      </c>
      <c r="O48" s="197">
        <v>7282462</v>
      </c>
      <c r="P48" s="197">
        <v>6913900</v>
      </c>
      <c r="Q48" s="197">
        <v>91273991</v>
      </c>
      <c r="R48" s="197">
        <v>7722488</v>
      </c>
      <c r="S48" s="197">
        <v>7033163</v>
      </c>
      <c r="T48" s="197">
        <v>6654900</v>
      </c>
      <c r="U48" s="197">
        <v>7772538</v>
      </c>
      <c r="V48" s="197">
        <v>7766500</v>
      </c>
      <c r="W48" s="197">
        <v>7705775</v>
      </c>
      <c r="X48" s="197">
        <v>8084445</v>
      </c>
      <c r="Y48" s="197">
        <v>8169352</v>
      </c>
      <c r="Z48" s="197">
        <v>8099506</v>
      </c>
      <c r="AA48" s="197">
        <v>8011486</v>
      </c>
      <c r="AB48" s="197">
        <v>7259718</v>
      </c>
      <c r="AC48" s="197">
        <v>6928425</v>
      </c>
      <c r="AD48" s="197">
        <v>91208296</v>
      </c>
      <c r="AE48" s="197">
        <v>7738456</v>
      </c>
      <c r="AF48" s="197">
        <v>7064794</v>
      </c>
      <c r="AG48" s="197">
        <v>6633200</v>
      </c>
      <c r="AH48" s="197">
        <v>7682281</v>
      </c>
      <c r="AI48" s="197">
        <v>7861525</v>
      </c>
      <c r="AJ48" s="197">
        <v>7721438</v>
      </c>
      <c r="AK48" s="197">
        <v>8117627</v>
      </c>
      <c r="AL48" s="197">
        <v>8140185</v>
      </c>
      <c r="AM48" s="197">
        <v>8081455</v>
      </c>
      <c r="AN48" s="197">
        <v>8007930</v>
      </c>
      <c r="AO48" s="197">
        <v>7271090</v>
      </c>
      <c r="AP48" s="197">
        <v>6921163</v>
      </c>
      <c r="AQ48" s="197">
        <v>91241144</v>
      </c>
      <c r="AR48" s="197">
        <v>7730472</v>
      </c>
      <c r="AS48" s="197">
        <v>7048978</v>
      </c>
      <c r="AT48" s="197">
        <v>6644050</v>
      </c>
      <c r="AU48" s="197">
        <v>7727409</v>
      </c>
      <c r="AV48" s="197">
        <v>7814013</v>
      </c>
      <c r="AW48" s="197">
        <v>7713606</v>
      </c>
      <c r="AX48" s="197">
        <v>8101036</v>
      </c>
      <c r="AY48" s="197">
        <v>8154768</v>
      </c>
      <c r="AZ48" s="197">
        <v>8090481</v>
      </c>
      <c r="BA48" s="197">
        <v>8009708</v>
      </c>
      <c r="BB48" s="197">
        <v>7265404</v>
      </c>
      <c r="BC48" s="197">
        <v>6924794</v>
      </c>
      <c r="BD48" s="197">
        <v>91224719</v>
      </c>
      <c r="BE48" s="197">
        <v>7734464</v>
      </c>
      <c r="BF48" s="197">
        <v>7056886</v>
      </c>
      <c r="BG48" s="197">
        <v>6638625</v>
      </c>
      <c r="BH48" s="197">
        <v>7704845</v>
      </c>
      <c r="BI48" s="197">
        <v>7837769</v>
      </c>
      <c r="BJ48" s="197">
        <v>7717522</v>
      </c>
      <c r="BK48" s="197">
        <v>8109331</v>
      </c>
      <c r="BL48" s="197">
        <v>8147476</v>
      </c>
      <c r="BM48" s="197">
        <v>8085968</v>
      </c>
      <c r="BN48" s="197">
        <v>8008819</v>
      </c>
      <c r="BO48" s="197">
        <v>7268247</v>
      </c>
      <c r="BP48" s="197">
        <v>6922978</v>
      </c>
      <c r="BQ48" s="197">
        <v>91232930</v>
      </c>
    </row>
    <row r="49" spans="1:69">
      <c r="A49" s="198" t="s">
        <v>265</v>
      </c>
      <c r="B49" s="197">
        <v>334295.13602999999</v>
      </c>
      <c r="C49" s="197">
        <v>308390.23426</v>
      </c>
      <c r="D49" s="197">
        <v>306632.57049999997</v>
      </c>
      <c r="E49" s="197">
        <v>315614.55575</v>
      </c>
      <c r="F49" s="197">
        <v>306747.58574999898</v>
      </c>
      <c r="G49" s="197">
        <v>298000.96500000003</v>
      </c>
      <c r="H49" s="197">
        <v>332679.42524999997</v>
      </c>
      <c r="I49" s="197">
        <v>334325.98550000001</v>
      </c>
      <c r="J49" s="197">
        <v>333370.87099999998</v>
      </c>
      <c r="K49" s="197">
        <v>349011.56088</v>
      </c>
      <c r="L49" s="197">
        <v>347236.74897999997</v>
      </c>
      <c r="M49" s="197">
        <v>347761.23043999902</v>
      </c>
      <c r="N49" s="197">
        <v>346626.69213999901</v>
      </c>
      <c r="O49" s="197">
        <v>322240.63381999999</v>
      </c>
      <c r="P49" s="197">
        <v>317209.01899999997</v>
      </c>
      <c r="Q49" s="197">
        <v>3950825.2735100002</v>
      </c>
      <c r="R49" s="197">
        <v>326515.86567999999</v>
      </c>
      <c r="S49" s="197">
        <v>315871.97742999898</v>
      </c>
      <c r="T49" s="197">
        <v>311473.179</v>
      </c>
      <c r="U49" s="197">
        <v>340299.24618000002</v>
      </c>
      <c r="V49" s="197">
        <v>326630.70499999903</v>
      </c>
      <c r="W49" s="197">
        <v>332068.46274999902</v>
      </c>
      <c r="X49" s="197">
        <v>346273.97144999902</v>
      </c>
      <c r="Y49" s="197">
        <v>349651.37672</v>
      </c>
      <c r="Z49" s="197">
        <v>349261.48465999903</v>
      </c>
      <c r="AA49" s="197">
        <v>346922.57245999901</v>
      </c>
      <c r="AB49" s="197">
        <v>321282.20597999898</v>
      </c>
      <c r="AC49" s="197">
        <v>317841.32925000001</v>
      </c>
      <c r="AD49" s="197">
        <v>3984092.3765599998</v>
      </c>
      <c r="AE49" s="197">
        <v>327172.14416000003</v>
      </c>
      <c r="AF49" s="197">
        <v>317238.71834000002</v>
      </c>
      <c r="AG49" s="197">
        <v>310496.54200000002</v>
      </c>
      <c r="AH49" s="197">
        <v>336489.32741000003</v>
      </c>
      <c r="AI49" s="197">
        <v>330472.42024999898</v>
      </c>
      <c r="AJ49" s="197">
        <v>332719.67518000002</v>
      </c>
      <c r="AK49" s="197">
        <v>347642.77446999901</v>
      </c>
      <c r="AL49" s="197">
        <v>348444.06284999999</v>
      </c>
      <c r="AM49" s="197">
        <v>348511.35754999903</v>
      </c>
      <c r="AN49" s="197">
        <v>346780.55729999999</v>
      </c>
      <c r="AO49" s="197">
        <v>321767.34490000003</v>
      </c>
      <c r="AP49" s="197">
        <v>317519.25743</v>
      </c>
      <c r="AQ49" s="197">
        <v>3985254.18183999</v>
      </c>
      <c r="AR49" s="197">
        <v>326838.07991999999</v>
      </c>
      <c r="AS49" s="197">
        <v>316561.26457999903</v>
      </c>
      <c r="AT49" s="197">
        <v>310984.86050000001</v>
      </c>
      <c r="AU49" s="197">
        <v>338400.20348999999</v>
      </c>
      <c r="AV49" s="197">
        <v>328557.49592999998</v>
      </c>
      <c r="AW49" s="197">
        <v>332399.98566000001</v>
      </c>
      <c r="AX49" s="197">
        <v>346964.29796</v>
      </c>
      <c r="AY49" s="197">
        <v>349041.78648000001</v>
      </c>
      <c r="AZ49" s="197">
        <v>348886.42940999998</v>
      </c>
      <c r="BA49" s="197">
        <v>346845.63987999997</v>
      </c>
      <c r="BB49" s="197">
        <v>321518.85044000001</v>
      </c>
      <c r="BC49" s="197">
        <v>317686.21833999897</v>
      </c>
      <c r="BD49" s="197">
        <v>3984685.11259</v>
      </c>
      <c r="BE49" s="197">
        <v>327011.03703999898</v>
      </c>
      <c r="BF49" s="197">
        <v>316894.06646</v>
      </c>
      <c r="BG49" s="197">
        <v>310740.70124999998</v>
      </c>
      <c r="BH49" s="197">
        <v>337444.76544999902</v>
      </c>
      <c r="BI49" s="197">
        <v>329509.03308999998</v>
      </c>
      <c r="BJ49" s="197">
        <v>332559.83042000001</v>
      </c>
      <c r="BK49" s="197">
        <v>347303.52790999901</v>
      </c>
      <c r="BL49" s="197">
        <v>348742.91635999997</v>
      </c>
      <c r="BM49" s="197">
        <v>348692.96847999998</v>
      </c>
      <c r="BN49" s="197">
        <v>346819.02359</v>
      </c>
      <c r="BO49" s="197">
        <v>321637.17267</v>
      </c>
      <c r="BP49" s="197">
        <v>317608.65457999997</v>
      </c>
      <c r="BQ49" s="197">
        <v>3984963.6973000001</v>
      </c>
    </row>
    <row r="50" spans="1:69">
      <c r="A50" s="198" t="s">
        <v>266</v>
      </c>
      <c r="B50" s="197">
        <v>260684.58846999999</v>
      </c>
      <c r="C50" s="197">
        <v>235274.02473999999</v>
      </c>
      <c r="D50" s="197">
        <v>225715.30449999901</v>
      </c>
      <c r="E50" s="197">
        <v>221776.55499999999</v>
      </c>
      <c r="F50" s="197">
        <v>202957.755</v>
      </c>
      <c r="G50" s="197">
        <v>189088.9</v>
      </c>
      <c r="H50" s="197">
        <v>217131.91500000001</v>
      </c>
      <c r="I50" s="197">
        <v>227557.33</v>
      </c>
      <c r="J50" s="197">
        <v>221281.06</v>
      </c>
      <c r="K50" s="197">
        <v>233113.10879999999</v>
      </c>
      <c r="L50" s="197">
        <v>231975.11480000001</v>
      </c>
      <c r="M50" s="197">
        <v>230613.35440000001</v>
      </c>
      <c r="N50" s="197">
        <v>228925.09640000001</v>
      </c>
      <c r="O50" s="197">
        <v>208278.41320000001</v>
      </c>
      <c r="P50" s="197">
        <v>197737.54</v>
      </c>
      <c r="Q50" s="197">
        <v>2610436.1425999999</v>
      </c>
      <c r="R50" s="197">
        <v>233513.62175876799</v>
      </c>
      <c r="S50" s="197">
        <v>212669.72050325701</v>
      </c>
      <c r="T50" s="197">
        <v>201231.753476654</v>
      </c>
      <c r="U50" s="197">
        <v>235027.040331775</v>
      </c>
      <c r="V50" s="197">
        <v>234844.462482748</v>
      </c>
      <c r="W50" s="197">
        <v>233008.25183647699</v>
      </c>
      <c r="X50" s="197">
        <v>244458.52578334301</v>
      </c>
      <c r="Y50" s="197">
        <v>247025.954969724</v>
      </c>
      <c r="Z50" s="197">
        <v>244913.942309379</v>
      </c>
      <c r="AA50" s="197">
        <v>242252.381813952</v>
      </c>
      <c r="AB50" s="197">
        <v>219520.320799115</v>
      </c>
      <c r="AC50" s="197">
        <v>209502.638894873</v>
      </c>
      <c r="AD50" s="197">
        <v>2757968.6149600698</v>
      </c>
      <c r="AE50" s="197">
        <v>273402.02478325099</v>
      </c>
      <c r="AF50" s="197">
        <v>249601.33963113101</v>
      </c>
      <c r="AG50" s="197">
        <v>234352.99119000699</v>
      </c>
      <c r="AH50" s="197">
        <v>271417.34479770903</v>
      </c>
      <c r="AI50" s="197">
        <v>277750.09031312499</v>
      </c>
      <c r="AJ50" s="197">
        <v>272800.77362181002</v>
      </c>
      <c r="AK50" s="197">
        <v>286798.25255001598</v>
      </c>
      <c r="AL50" s="197">
        <v>287595.23361123301</v>
      </c>
      <c r="AM50" s="197">
        <v>285520.28469176899</v>
      </c>
      <c r="AN50" s="197">
        <v>282922.62388292199</v>
      </c>
      <c r="AO50" s="197">
        <v>256889.84060660799</v>
      </c>
      <c r="AP50" s="197">
        <v>244526.81233245</v>
      </c>
      <c r="AQ50" s="197">
        <v>3223577.6120120301</v>
      </c>
      <c r="AR50" s="197">
        <v>285353.24977806601</v>
      </c>
      <c r="AS50" s="197">
        <v>260197.40837481801</v>
      </c>
      <c r="AT50" s="197">
        <v>245250.38822829499</v>
      </c>
      <c r="AU50" s="197">
        <v>285240.18591805</v>
      </c>
      <c r="AV50" s="197">
        <v>288436.98073779402</v>
      </c>
      <c r="AW50" s="197">
        <v>284730.67874866998</v>
      </c>
      <c r="AX50" s="197">
        <v>299031.79898576799</v>
      </c>
      <c r="AY50" s="197">
        <v>301015.19674169697</v>
      </c>
      <c r="AZ50" s="197">
        <v>298642.18454160402</v>
      </c>
      <c r="BA50" s="197">
        <v>295660.62817036</v>
      </c>
      <c r="BB50" s="197">
        <v>268186.29475025099</v>
      </c>
      <c r="BC50" s="197">
        <v>255613.431100152</v>
      </c>
      <c r="BD50" s="197">
        <v>3367358.4260755298</v>
      </c>
      <c r="BE50" s="197">
        <v>336583.74093153898</v>
      </c>
      <c r="BF50" s="197">
        <v>307097.31006665801</v>
      </c>
      <c r="BG50" s="197">
        <v>288895.68005509302</v>
      </c>
      <c r="BH50" s="197">
        <v>335294.79914802901</v>
      </c>
      <c r="BI50" s="197">
        <v>341079.30563478498</v>
      </c>
      <c r="BJ50" s="197">
        <v>335846.46919055399</v>
      </c>
      <c r="BK50" s="197">
        <v>352896.97701509699</v>
      </c>
      <c r="BL50" s="197">
        <v>354556.94812593702</v>
      </c>
      <c r="BM50" s="197">
        <v>351880.28006759199</v>
      </c>
      <c r="BN50" s="197">
        <v>348522.95640183799</v>
      </c>
      <c r="BO50" s="197">
        <v>316295.19062658102</v>
      </c>
      <c r="BP50" s="197">
        <v>301269.98246119497</v>
      </c>
      <c r="BQ50" s="197">
        <v>3970219.6397249</v>
      </c>
    </row>
    <row r="51" spans="1:69">
      <c r="A51" s="198" t="s">
        <v>267</v>
      </c>
      <c r="B51" s="197">
        <v>0</v>
      </c>
      <c r="C51" s="197">
        <v>0</v>
      </c>
      <c r="D51" s="197">
        <v>0</v>
      </c>
      <c r="E51" s="197">
        <v>0</v>
      </c>
      <c r="F51" s="197">
        <v>0</v>
      </c>
      <c r="G51" s="197">
        <v>0</v>
      </c>
      <c r="H51" s="197">
        <v>0</v>
      </c>
      <c r="I51" s="197">
        <v>0</v>
      </c>
      <c r="J51" s="197">
        <v>0</v>
      </c>
      <c r="K51" s="197">
        <v>0</v>
      </c>
      <c r="L51" s="197">
        <v>0</v>
      </c>
      <c r="M51" s="197">
        <v>0</v>
      </c>
      <c r="N51" s="197">
        <v>0</v>
      </c>
      <c r="O51" s="197">
        <v>0</v>
      </c>
      <c r="P51" s="197">
        <v>0</v>
      </c>
      <c r="Q51" s="197">
        <v>0</v>
      </c>
      <c r="R51" s="197">
        <v>0</v>
      </c>
      <c r="S51" s="197">
        <v>0</v>
      </c>
      <c r="T51" s="197">
        <v>0</v>
      </c>
      <c r="U51" s="197">
        <v>0</v>
      </c>
      <c r="V51" s="197">
        <v>0</v>
      </c>
      <c r="W51" s="197">
        <v>0</v>
      </c>
      <c r="X51" s="197">
        <v>0</v>
      </c>
      <c r="Y51" s="197">
        <v>0</v>
      </c>
      <c r="Z51" s="197">
        <v>0</v>
      </c>
      <c r="AA51" s="197">
        <v>0</v>
      </c>
      <c r="AB51" s="197">
        <v>0</v>
      </c>
      <c r="AC51" s="197">
        <v>0</v>
      </c>
      <c r="AD51" s="197">
        <v>0</v>
      </c>
      <c r="AE51" s="197">
        <v>0</v>
      </c>
      <c r="AF51" s="197">
        <v>0</v>
      </c>
      <c r="AG51" s="197">
        <v>0</v>
      </c>
      <c r="AH51" s="197">
        <v>0</v>
      </c>
      <c r="AI51" s="197">
        <v>0</v>
      </c>
      <c r="AJ51" s="197">
        <v>0</v>
      </c>
      <c r="AK51" s="197">
        <v>0</v>
      </c>
      <c r="AL51" s="197">
        <v>0</v>
      </c>
      <c r="AM51" s="197">
        <v>0</v>
      </c>
      <c r="AN51" s="197">
        <v>0</v>
      </c>
      <c r="AO51" s="197">
        <v>0</v>
      </c>
      <c r="AP51" s="197">
        <v>0</v>
      </c>
      <c r="AQ51" s="197">
        <v>0</v>
      </c>
      <c r="AR51" s="197">
        <v>0</v>
      </c>
      <c r="AS51" s="197">
        <v>0</v>
      </c>
      <c r="AT51" s="197">
        <v>0</v>
      </c>
      <c r="AU51" s="197">
        <v>0</v>
      </c>
      <c r="AV51" s="197">
        <v>0</v>
      </c>
      <c r="AW51" s="197">
        <v>0</v>
      </c>
      <c r="AX51" s="197">
        <v>0</v>
      </c>
      <c r="AY51" s="197">
        <v>0</v>
      </c>
      <c r="AZ51" s="197">
        <v>0</v>
      </c>
      <c r="BA51" s="197">
        <v>0</v>
      </c>
      <c r="BB51" s="197">
        <v>0</v>
      </c>
      <c r="BC51" s="197">
        <v>0</v>
      </c>
      <c r="BD51" s="197">
        <v>0</v>
      </c>
      <c r="BE51" s="197">
        <v>0</v>
      </c>
      <c r="BF51" s="197">
        <v>0</v>
      </c>
      <c r="BG51" s="197">
        <v>0</v>
      </c>
      <c r="BH51" s="197">
        <v>0</v>
      </c>
      <c r="BI51" s="197">
        <v>0</v>
      </c>
      <c r="BJ51" s="197">
        <v>0</v>
      </c>
      <c r="BK51" s="197">
        <v>0</v>
      </c>
      <c r="BL51" s="197">
        <v>0</v>
      </c>
      <c r="BM51" s="197">
        <v>0</v>
      </c>
      <c r="BN51" s="197">
        <v>0</v>
      </c>
      <c r="BO51" s="197">
        <v>0</v>
      </c>
      <c r="BP51" s="197">
        <v>0</v>
      </c>
      <c r="BQ51" s="197">
        <v>0</v>
      </c>
    </row>
    <row r="52" spans="1:69">
      <c r="A52" s="198" t="s">
        <v>268</v>
      </c>
      <c r="B52" s="197">
        <v>15060.279768915099</v>
      </c>
      <c r="C52" s="197">
        <v>13592.259733263099</v>
      </c>
      <c r="D52" s="197">
        <v>13040.032991006899</v>
      </c>
      <c r="E52" s="197">
        <v>13560.500916691</v>
      </c>
      <c r="F52" s="197">
        <v>12409.8276426336</v>
      </c>
      <c r="G52" s="197">
        <v>11561.818163268401</v>
      </c>
      <c r="H52" s="197">
        <v>13276.504959689601</v>
      </c>
      <c r="I52" s="197">
        <v>13913.9657123124</v>
      </c>
      <c r="J52" s="197">
        <v>13530.203934209199</v>
      </c>
      <c r="K52" s="197">
        <v>14253.6731422088</v>
      </c>
      <c r="L52" s="197">
        <v>14184.0906352563</v>
      </c>
      <c r="M52" s="197">
        <v>14100.825958552699</v>
      </c>
      <c r="N52" s="197">
        <v>13997.5976251673</v>
      </c>
      <c r="O52" s="197">
        <v>12735.1586515786</v>
      </c>
      <c r="P52" s="197">
        <v>12090.6382211331</v>
      </c>
      <c r="Q52" s="197">
        <v>159614.80556270099</v>
      </c>
      <c r="R52" s="197">
        <v>8974.6065690503001</v>
      </c>
      <c r="S52" s="197">
        <v>8173.5149165659404</v>
      </c>
      <c r="T52" s="197">
        <v>7733.9206297727897</v>
      </c>
      <c r="U52" s="197">
        <v>9032.7716395277093</v>
      </c>
      <c r="V52" s="197">
        <v>9025.7546426137706</v>
      </c>
      <c r="W52" s="197">
        <v>8955.1837354261406</v>
      </c>
      <c r="X52" s="197">
        <v>9395.2510129022994</v>
      </c>
      <c r="Y52" s="197">
        <v>9493.9247719237901</v>
      </c>
      <c r="Z52" s="197">
        <v>9412.7539924519497</v>
      </c>
      <c r="AA52" s="197">
        <v>9310.4624938820907</v>
      </c>
      <c r="AB52" s="197">
        <v>8436.8033789437595</v>
      </c>
      <c r="AC52" s="197">
        <v>8051.7947736755696</v>
      </c>
      <c r="AD52" s="197">
        <v>105996.742556736</v>
      </c>
      <c r="AE52" s="197">
        <v>11074.125144535599</v>
      </c>
      <c r="AF52" s="197">
        <v>10110.0804703631</v>
      </c>
      <c r="AG52" s="197">
        <v>9492.4474480095196</v>
      </c>
      <c r="AH52" s="197">
        <v>10993.7358549933</v>
      </c>
      <c r="AI52" s="197">
        <v>11250.243159216199</v>
      </c>
      <c r="AJ52" s="197">
        <v>11049.7715187336</v>
      </c>
      <c r="AK52" s="197">
        <v>11616.738180673399</v>
      </c>
      <c r="AL52" s="197">
        <v>11649.0198289777</v>
      </c>
      <c r="AM52" s="197">
        <v>11564.9742041478</v>
      </c>
      <c r="AN52" s="197">
        <v>11459.756179873701</v>
      </c>
      <c r="AO52" s="197">
        <v>10405.3005660537</v>
      </c>
      <c r="AP52" s="197">
        <v>9904.5371851606906</v>
      </c>
      <c r="AQ52" s="197">
        <v>130570.729740738</v>
      </c>
      <c r="AR52" s="197">
        <v>11177.875282844299</v>
      </c>
      <c r="AS52" s="197">
        <v>10192.4690957438</v>
      </c>
      <c r="AT52" s="197">
        <v>9606.9634911014291</v>
      </c>
      <c r="AU52" s="197">
        <v>11173.446338273799</v>
      </c>
      <c r="AV52" s="197">
        <v>11298.6713841695</v>
      </c>
      <c r="AW52" s="197">
        <v>11153.487891683601</v>
      </c>
      <c r="AX52" s="197">
        <v>11713.692264823099</v>
      </c>
      <c r="AY52" s="197">
        <v>11791.386045318999</v>
      </c>
      <c r="AZ52" s="197">
        <v>11698.4302635365</v>
      </c>
      <c r="BA52" s="197">
        <v>11581.6365515586</v>
      </c>
      <c r="BB52" s="197">
        <v>10505.4102506908</v>
      </c>
      <c r="BC52" s="197">
        <v>10012.905252278</v>
      </c>
      <c r="BD52" s="197">
        <v>131906.37411202301</v>
      </c>
      <c r="BE52" s="197">
        <v>11276.537517062499</v>
      </c>
      <c r="BF52" s="197">
        <v>10288.6560377853</v>
      </c>
      <c r="BG52" s="197">
        <v>9678.8483176350892</v>
      </c>
      <c r="BH52" s="197">
        <v>11233.3542060124</v>
      </c>
      <c r="BI52" s="197">
        <v>11427.152053273399</v>
      </c>
      <c r="BJ52" s="197">
        <v>11251.836762283099</v>
      </c>
      <c r="BK52" s="197">
        <v>11823.078530041301</v>
      </c>
      <c r="BL52" s="197">
        <v>11878.6924062697</v>
      </c>
      <c r="BM52" s="197">
        <v>11789.0162154438</v>
      </c>
      <c r="BN52" s="197">
        <v>11676.536075526699</v>
      </c>
      <c r="BO52" s="197">
        <v>10596.811877174299</v>
      </c>
      <c r="BP52" s="197">
        <v>10093.4235580899</v>
      </c>
      <c r="BQ52" s="197">
        <v>133013.94355659699</v>
      </c>
    </row>
    <row r="53" spans="1:69">
      <c r="A53" s="198" t="s">
        <v>269</v>
      </c>
      <c r="B53" s="197">
        <v>-1768632.6231217801</v>
      </c>
      <c r="C53" s="197">
        <v>-1625793.4414592499</v>
      </c>
      <c r="D53" s="197">
        <v>-1450608.66507371</v>
      </c>
      <c r="E53" s="197">
        <v>-1391822.4921035201</v>
      </c>
      <c r="F53" s="197">
        <v>-1326898.77625069</v>
      </c>
      <c r="G53" s="197">
        <v>-1356280.2479573099</v>
      </c>
      <c r="H53" s="197">
        <v>-1478904.3039891</v>
      </c>
      <c r="I53" s="197">
        <v>-1687369.2307500199</v>
      </c>
      <c r="J53" s="197">
        <v>-1788669.6239281299</v>
      </c>
      <c r="K53" s="197">
        <v>-1851651.4661380099</v>
      </c>
      <c r="L53" s="197">
        <v>-1895562.36804451</v>
      </c>
      <c r="M53" s="197">
        <v>-1926794.41211659</v>
      </c>
      <c r="N53" s="197">
        <v>-1911452.65558298</v>
      </c>
      <c r="O53" s="197">
        <v>-1645867.7468459499</v>
      </c>
      <c r="P53" s="197">
        <v>-1489258.1807492001</v>
      </c>
      <c r="Q53" s="197">
        <v>-19750531.504455999</v>
      </c>
      <c r="R53" s="197">
        <v>-1493454.3218173301</v>
      </c>
      <c r="S53" s="197">
        <v>-1423916.3960077199</v>
      </c>
      <c r="T53" s="197">
        <v>-1455574.79351301</v>
      </c>
      <c r="U53" s="197">
        <v>-1587315.81716686</v>
      </c>
      <c r="V53" s="197">
        <v>-1811220.68740165</v>
      </c>
      <c r="W53" s="197">
        <v>-1848067.2688491901</v>
      </c>
      <c r="X53" s="197">
        <v>-1913306.06770216</v>
      </c>
      <c r="Y53" s="197">
        <v>-1958847.5694897501</v>
      </c>
      <c r="Z53" s="197">
        <v>-1991292.68674238</v>
      </c>
      <c r="AA53" s="197">
        <v>-1975605.4830137</v>
      </c>
      <c r="AB53" s="197">
        <v>-1701250.9088184601</v>
      </c>
      <c r="AC53" s="197">
        <v>-1539501.0567201499</v>
      </c>
      <c r="AD53" s="197">
        <v>-20699353.057242401</v>
      </c>
      <c r="AE53" s="197">
        <v>-1543697.5084657599</v>
      </c>
      <c r="AF53" s="197">
        <v>-1471686.24547166</v>
      </c>
      <c r="AG53" s="197">
        <v>-1504270.58754615</v>
      </c>
      <c r="AH53" s="197">
        <v>-1640271.33128708</v>
      </c>
      <c r="AI53" s="197">
        <v>-1871478.5178134299</v>
      </c>
      <c r="AJ53" s="197">
        <v>-1909380.9668322201</v>
      </c>
      <c r="AK53" s="197">
        <v>-1976609.1880246999</v>
      </c>
      <c r="AL53" s="197">
        <v>-2023479.2645827699</v>
      </c>
      <c r="AM53" s="197">
        <v>-2056814.7435051</v>
      </c>
      <c r="AN53" s="197">
        <v>-2040433.60336475</v>
      </c>
      <c r="AO53" s="197">
        <v>-1756924.03498977</v>
      </c>
      <c r="AP53" s="197">
        <v>-1589743.9326911001</v>
      </c>
      <c r="AQ53" s="197">
        <v>-21384789.924574502</v>
      </c>
      <c r="AR53" s="197">
        <v>-1593940.69511419</v>
      </c>
      <c r="AS53" s="197">
        <v>-1519456.0949355899</v>
      </c>
      <c r="AT53" s="197">
        <v>-1552966.3815792799</v>
      </c>
      <c r="AU53" s="197">
        <v>-1693226.8454073099</v>
      </c>
      <c r="AV53" s="197">
        <v>-1931736.3482252101</v>
      </c>
      <c r="AW53" s="197">
        <v>-1970694.6648152501</v>
      </c>
      <c r="AX53" s="197">
        <v>-2039912.3083472501</v>
      </c>
      <c r="AY53" s="197">
        <v>-2088110.95967578</v>
      </c>
      <c r="AZ53" s="197">
        <v>-2122336.80026781</v>
      </c>
      <c r="BA53" s="197">
        <v>-2105261.7237157999</v>
      </c>
      <c r="BB53" s="197">
        <v>-1812597.16116109</v>
      </c>
      <c r="BC53" s="197">
        <v>-1639986.8086620399</v>
      </c>
      <c r="BD53" s="197">
        <v>-22070226.791906599</v>
      </c>
      <c r="BE53" s="197">
        <v>-1644183.88176261</v>
      </c>
      <c r="BF53" s="197">
        <v>-1567225.9443995201</v>
      </c>
      <c r="BG53" s="197">
        <v>-1601662.1756124201</v>
      </c>
      <c r="BH53" s="197">
        <v>-1746182.3595275399</v>
      </c>
      <c r="BI53" s="197">
        <v>-1991994.17863699</v>
      </c>
      <c r="BJ53" s="197">
        <v>-2032008.3627982901</v>
      </c>
      <c r="BK53" s="197">
        <v>-2103215.4286698001</v>
      </c>
      <c r="BL53" s="197">
        <v>-2152742.6547687999</v>
      </c>
      <c r="BM53" s="197">
        <v>-2187858.85703051</v>
      </c>
      <c r="BN53" s="197">
        <v>-2170089.8440668499</v>
      </c>
      <c r="BO53" s="197">
        <v>-1868270.2873324</v>
      </c>
      <c r="BP53" s="197">
        <v>-1690229.68463299</v>
      </c>
      <c r="BQ53" s="197">
        <v>-22755663.6592387</v>
      </c>
    </row>
    <row r="54" spans="1:69">
      <c r="A54" s="199" t="s">
        <v>270</v>
      </c>
      <c r="B54" s="197">
        <v>0</v>
      </c>
      <c r="C54" s="197">
        <v>0</v>
      </c>
      <c r="D54" s="197">
        <v>0</v>
      </c>
      <c r="E54" s="197">
        <v>0</v>
      </c>
      <c r="F54" s="197">
        <v>0</v>
      </c>
      <c r="G54" s="197">
        <v>0</v>
      </c>
      <c r="H54" s="197">
        <v>0</v>
      </c>
      <c r="I54" s="197">
        <v>0</v>
      </c>
      <c r="J54" s="197">
        <v>0</v>
      </c>
      <c r="K54" s="197">
        <v>0</v>
      </c>
      <c r="L54" s="197">
        <v>0</v>
      </c>
      <c r="M54" s="197">
        <v>0</v>
      </c>
      <c r="N54" s="197">
        <v>0</v>
      </c>
      <c r="O54" s="197">
        <v>0</v>
      </c>
      <c r="P54" s="197">
        <v>0</v>
      </c>
      <c r="Q54" s="197">
        <v>0</v>
      </c>
      <c r="R54" s="197">
        <v>0</v>
      </c>
      <c r="S54" s="197">
        <v>0</v>
      </c>
      <c r="T54" s="197">
        <v>0</v>
      </c>
      <c r="U54" s="197">
        <v>0</v>
      </c>
      <c r="V54" s="197">
        <v>0</v>
      </c>
      <c r="W54" s="197">
        <v>0</v>
      </c>
      <c r="X54" s="197">
        <v>0</v>
      </c>
      <c r="Y54" s="197">
        <v>0</v>
      </c>
      <c r="Z54" s="197">
        <v>0</v>
      </c>
      <c r="AA54" s="197">
        <v>0</v>
      </c>
      <c r="AB54" s="197">
        <v>0</v>
      </c>
      <c r="AC54" s="197">
        <v>0</v>
      </c>
      <c r="AD54" s="197">
        <v>0</v>
      </c>
      <c r="AE54" s="197">
        <v>0</v>
      </c>
      <c r="AF54" s="197">
        <v>0</v>
      </c>
      <c r="AG54" s="197">
        <v>0</v>
      </c>
      <c r="AH54" s="197">
        <v>0</v>
      </c>
      <c r="AI54" s="197">
        <v>0</v>
      </c>
      <c r="AJ54" s="197">
        <v>0</v>
      </c>
      <c r="AK54" s="197">
        <v>0</v>
      </c>
      <c r="AL54" s="197">
        <v>0</v>
      </c>
      <c r="AM54" s="197">
        <v>0</v>
      </c>
      <c r="AN54" s="197">
        <v>0</v>
      </c>
      <c r="AO54" s="197">
        <v>0</v>
      </c>
      <c r="AP54" s="197">
        <v>0</v>
      </c>
      <c r="AQ54" s="197">
        <v>0</v>
      </c>
      <c r="AR54" s="197">
        <v>0</v>
      </c>
      <c r="AS54" s="197">
        <v>0</v>
      </c>
      <c r="AT54" s="197">
        <v>0</v>
      </c>
      <c r="AU54" s="197">
        <v>0</v>
      </c>
      <c r="AV54" s="197">
        <v>0</v>
      </c>
      <c r="AW54" s="197">
        <v>0</v>
      </c>
      <c r="AX54" s="197">
        <v>0</v>
      </c>
      <c r="AY54" s="197">
        <v>0</v>
      </c>
      <c r="AZ54" s="197">
        <v>0</v>
      </c>
      <c r="BA54" s="197">
        <v>0</v>
      </c>
      <c r="BB54" s="197">
        <v>0</v>
      </c>
      <c r="BC54" s="197">
        <v>0</v>
      </c>
      <c r="BD54" s="197">
        <v>0</v>
      </c>
      <c r="BE54" s="197">
        <v>0</v>
      </c>
      <c r="BF54" s="197">
        <v>0</v>
      </c>
      <c r="BG54" s="197">
        <v>0</v>
      </c>
      <c r="BH54" s="197">
        <v>0</v>
      </c>
      <c r="BI54" s="197">
        <v>0</v>
      </c>
      <c r="BJ54" s="197">
        <v>0</v>
      </c>
      <c r="BK54" s="197">
        <v>0</v>
      </c>
      <c r="BL54" s="197">
        <v>0</v>
      </c>
      <c r="BM54" s="197">
        <v>0</v>
      </c>
      <c r="BN54" s="197">
        <v>0</v>
      </c>
      <c r="BO54" s="197">
        <v>0</v>
      </c>
      <c r="BP54" s="197">
        <v>0</v>
      </c>
      <c r="BQ54" s="197">
        <v>0</v>
      </c>
    </row>
    <row r="55" spans="1:69">
      <c r="A55" s="198" t="s">
        <v>271</v>
      </c>
      <c r="B55" s="197">
        <v>0</v>
      </c>
      <c r="C55" s="197">
        <v>0</v>
      </c>
      <c r="D55" s="197">
        <v>0</v>
      </c>
      <c r="E55" s="197">
        <v>0</v>
      </c>
      <c r="F55" s="197">
        <v>0</v>
      </c>
      <c r="G55" s="197">
        <v>0</v>
      </c>
      <c r="H55" s="197">
        <v>0</v>
      </c>
      <c r="I55" s="197">
        <v>0</v>
      </c>
      <c r="J55" s="197">
        <v>0</v>
      </c>
      <c r="K55" s="197">
        <v>0</v>
      </c>
      <c r="L55" s="197">
        <v>0</v>
      </c>
      <c r="M55" s="197">
        <v>0</v>
      </c>
      <c r="N55" s="197">
        <v>0</v>
      </c>
      <c r="O55" s="197">
        <v>0</v>
      </c>
      <c r="P55" s="197">
        <v>0</v>
      </c>
      <c r="Q55" s="197">
        <v>0</v>
      </c>
      <c r="R55" s="197">
        <v>0</v>
      </c>
      <c r="S55" s="197">
        <v>0</v>
      </c>
      <c r="T55" s="197">
        <v>0</v>
      </c>
      <c r="U55" s="197">
        <v>0</v>
      </c>
      <c r="V55" s="197">
        <v>0</v>
      </c>
      <c r="W55" s="197">
        <v>0</v>
      </c>
      <c r="X55" s="197">
        <v>0</v>
      </c>
      <c r="Y55" s="197">
        <v>0</v>
      </c>
      <c r="Z55" s="197">
        <v>0</v>
      </c>
      <c r="AA55" s="197">
        <v>0</v>
      </c>
      <c r="AB55" s="197">
        <v>0</v>
      </c>
      <c r="AC55" s="197">
        <v>0</v>
      </c>
      <c r="AD55" s="197">
        <v>0</v>
      </c>
      <c r="AE55" s="197">
        <v>0</v>
      </c>
      <c r="AF55" s="197">
        <v>0</v>
      </c>
      <c r="AG55" s="197">
        <v>0</v>
      </c>
      <c r="AH55" s="197">
        <v>0</v>
      </c>
      <c r="AI55" s="197">
        <v>0</v>
      </c>
      <c r="AJ55" s="197">
        <v>0</v>
      </c>
      <c r="AK55" s="197">
        <v>0</v>
      </c>
      <c r="AL55" s="197">
        <v>0</v>
      </c>
      <c r="AM55" s="197">
        <v>0</v>
      </c>
      <c r="AN55" s="197">
        <v>0</v>
      </c>
      <c r="AO55" s="197">
        <v>0</v>
      </c>
      <c r="AP55" s="197">
        <v>0</v>
      </c>
      <c r="AQ55" s="197">
        <v>0</v>
      </c>
      <c r="AR55" s="197">
        <v>0</v>
      </c>
      <c r="AS55" s="197">
        <v>0</v>
      </c>
      <c r="AT55" s="197">
        <v>0</v>
      </c>
      <c r="AU55" s="197">
        <v>0</v>
      </c>
      <c r="AV55" s="197">
        <v>0</v>
      </c>
      <c r="AW55" s="197">
        <v>0</v>
      </c>
      <c r="AX55" s="197">
        <v>0</v>
      </c>
      <c r="AY55" s="197">
        <v>0</v>
      </c>
      <c r="AZ55" s="197">
        <v>0</v>
      </c>
      <c r="BA55" s="197">
        <v>0</v>
      </c>
      <c r="BB55" s="197">
        <v>0</v>
      </c>
      <c r="BC55" s="197">
        <v>0</v>
      </c>
      <c r="BD55" s="197">
        <v>0</v>
      </c>
      <c r="BE55" s="197">
        <v>0</v>
      </c>
      <c r="BF55" s="197">
        <v>0</v>
      </c>
      <c r="BG55" s="197">
        <v>0</v>
      </c>
      <c r="BH55" s="197">
        <v>0</v>
      </c>
      <c r="BI55" s="197">
        <v>0</v>
      </c>
      <c r="BJ55" s="197">
        <v>0</v>
      </c>
      <c r="BK55" s="197">
        <v>0</v>
      </c>
      <c r="BL55" s="197">
        <v>0</v>
      </c>
      <c r="BM55" s="197">
        <v>0</v>
      </c>
      <c r="BN55" s="197">
        <v>0</v>
      </c>
      <c r="BO55" s="197">
        <v>0</v>
      </c>
      <c r="BP55" s="197">
        <v>0</v>
      </c>
      <c r="BQ55" s="197">
        <v>0</v>
      </c>
    </row>
    <row r="56" spans="1:69">
      <c r="A56" s="198" t="s">
        <v>272</v>
      </c>
      <c r="B56" s="197">
        <v>15060.279768915099</v>
      </c>
      <c r="C56" s="197">
        <v>13592.259733263099</v>
      </c>
      <c r="D56" s="197">
        <v>13040.032991006899</v>
      </c>
      <c r="E56" s="197">
        <v>13560.500916691</v>
      </c>
      <c r="F56" s="197">
        <v>12409.8276426336</v>
      </c>
      <c r="G56" s="197">
        <v>11561.818163268401</v>
      </c>
      <c r="H56" s="197">
        <v>13276.504959689601</v>
      </c>
      <c r="I56" s="197">
        <v>13913.9657123124</v>
      </c>
      <c r="J56" s="197">
        <v>13530.203934209199</v>
      </c>
      <c r="K56" s="197">
        <v>14253.6731422088</v>
      </c>
      <c r="L56" s="197">
        <v>14184.0906352563</v>
      </c>
      <c r="M56" s="197">
        <v>14100.825958552699</v>
      </c>
      <c r="N56" s="197">
        <v>13997.5976251673</v>
      </c>
      <c r="O56" s="197">
        <v>12735.1586515786</v>
      </c>
      <c r="P56" s="197">
        <v>12090.6382211331</v>
      </c>
      <c r="Q56" s="197">
        <v>159614.80556270099</v>
      </c>
      <c r="R56" s="197">
        <v>8974.6065690503001</v>
      </c>
      <c r="S56" s="197">
        <v>8173.5149165659404</v>
      </c>
      <c r="T56" s="197">
        <v>7733.9206297727897</v>
      </c>
      <c r="U56" s="197">
        <v>9032.7716395277093</v>
      </c>
      <c r="V56" s="197">
        <v>9025.7546426137706</v>
      </c>
      <c r="W56" s="197">
        <v>8955.1837354261406</v>
      </c>
      <c r="X56" s="197">
        <v>9395.2510129022994</v>
      </c>
      <c r="Y56" s="197">
        <v>9493.9247719237901</v>
      </c>
      <c r="Z56" s="197">
        <v>9412.7539924519497</v>
      </c>
      <c r="AA56" s="197">
        <v>9310.4624938820907</v>
      </c>
      <c r="AB56" s="197">
        <v>8436.8033789437595</v>
      </c>
      <c r="AC56" s="197">
        <v>8051.7947736755696</v>
      </c>
      <c r="AD56" s="197">
        <v>105996.742556736</v>
      </c>
      <c r="AE56" s="197">
        <v>11074.125144535599</v>
      </c>
      <c r="AF56" s="197">
        <v>10110.0804703631</v>
      </c>
      <c r="AG56" s="197">
        <v>9492.4474480095196</v>
      </c>
      <c r="AH56" s="197">
        <v>10993.7358549933</v>
      </c>
      <c r="AI56" s="197">
        <v>11250.243159216199</v>
      </c>
      <c r="AJ56" s="197">
        <v>11049.7715187336</v>
      </c>
      <c r="AK56" s="197">
        <v>11616.738180673399</v>
      </c>
      <c r="AL56" s="197">
        <v>11649.0198289777</v>
      </c>
      <c r="AM56" s="197">
        <v>11564.9742041478</v>
      </c>
      <c r="AN56" s="197">
        <v>11459.756179873701</v>
      </c>
      <c r="AO56" s="197">
        <v>10405.3005660537</v>
      </c>
      <c r="AP56" s="197">
        <v>9904.5371851606906</v>
      </c>
      <c r="AQ56" s="197">
        <v>130570.729740738</v>
      </c>
      <c r="AR56" s="197">
        <v>11177.875282844299</v>
      </c>
      <c r="AS56" s="197">
        <v>10192.4690957438</v>
      </c>
      <c r="AT56" s="197">
        <v>9606.9634911014291</v>
      </c>
      <c r="AU56" s="197">
        <v>11173.446338273799</v>
      </c>
      <c r="AV56" s="197">
        <v>11298.6713841695</v>
      </c>
      <c r="AW56" s="197">
        <v>11153.487891683601</v>
      </c>
      <c r="AX56" s="197">
        <v>11713.692264823099</v>
      </c>
      <c r="AY56" s="197">
        <v>11791.386045318999</v>
      </c>
      <c r="AZ56" s="197">
        <v>11698.4302635365</v>
      </c>
      <c r="BA56" s="197">
        <v>11581.6365515586</v>
      </c>
      <c r="BB56" s="197">
        <v>10505.4102506908</v>
      </c>
      <c r="BC56" s="197">
        <v>10012.905252278</v>
      </c>
      <c r="BD56" s="197">
        <v>131906.37411202301</v>
      </c>
      <c r="BE56" s="197">
        <v>11276.537517062499</v>
      </c>
      <c r="BF56" s="197">
        <v>10288.6560377853</v>
      </c>
      <c r="BG56" s="197">
        <v>9678.8483176350892</v>
      </c>
      <c r="BH56" s="197">
        <v>11233.3542060124</v>
      </c>
      <c r="BI56" s="197">
        <v>11427.152053273399</v>
      </c>
      <c r="BJ56" s="197">
        <v>11251.836762283099</v>
      </c>
      <c r="BK56" s="197">
        <v>11823.078530041301</v>
      </c>
      <c r="BL56" s="197">
        <v>11878.6924062697</v>
      </c>
      <c r="BM56" s="197">
        <v>11789.0162154438</v>
      </c>
      <c r="BN56" s="197">
        <v>11676.536075526699</v>
      </c>
      <c r="BO56" s="197">
        <v>10596.811877174299</v>
      </c>
      <c r="BP56" s="197">
        <v>10093.4235580899</v>
      </c>
      <c r="BQ56" s="197">
        <v>133013.94355659699</v>
      </c>
    </row>
    <row r="57" spans="1:69">
      <c r="A57" s="198" t="s">
        <v>273</v>
      </c>
      <c r="B57" s="197">
        <v>15198.6313147398</v>
      </c>
      <c r="C57" s="197">
        <v>13717.125285178599</v>
      </c>
      <c r="D57" s="197">
        <v>13159.825501477701</v>
      </c>
      <c r="E57" s="197">
        <v>19181.213003447199</v>
      </c>
      <c r="F57" s="197">
        <v>17553.5954616864</v>
      </c>
      <c r="G57" s="197">
        <v>16354.0932786494</v>
      </c>
      <c r="H57" s="197">
        <v>18779.503142076399</v>
      </c>
      <c r="I57" s="197">
        <v>19681.1859451317</v>
      </c>
      <c r="J57" s="197">
        <v>19138.358179874202</v>
      </c>
      <c r="K57" s="197">
        <v>20161.699210218801</v>
      </c>
      <c r="L57" s="197">
        <v>20063.275347017199</v>
      </c>
      <c r="M57" s="197">
        <v>19945.498171282601</v>
      </c>
      <c r="N57" s="197">
        <v>19799.482573273301</v>
      </c>
      <c r="O57" s="197">
        <v>18013.773401833099</v>
      </c>
      <c r="P57" s="197">
        <v>17102.1047446501</v>
      </c>
      <c r="Q57" s="197">
        <v>225773.78245914099</v>
      </c>
      <c r="R57" s="197">
        <v>15617.801390701799</v>
      </c>
      <c r="S57" s="197">
        <v>14223.724644497001</v>
      </c>
      <c r="T57" s="197">
        <v>13458.7333091332</v>
      </c>
      <c r="U57" s="197">
        <v>15719.0214844856</v>
      </c>
      <c r="V57" s="197">
        <v>15706.810357087699</v>
      </c>
      <c r="W57" s="197">
        <v>15584.0013621821</v>
      </c>
      <c r="X57" s="197">
        <v>16349.815806000899</v>
      </c>
      <c r="Y57" s="197">
        <v>16521.529981883101</v>
      </c>
      <c r="Z57" s="197">
        <v>16380.2748635928</v>
      </c>
      <c r="AA57" s="197">
        <v>16202.265020339</v>
      </c>
      <c r="AB57" s="197">
        <v>14681.9048312542</v>
      </c>
      <c r="AC57" s="197">
        <v>14011.904660826</v>
      </c>
      <c r="AD57" s="197">
        <v>184457.78771198299</v>
      </c>
      <c r="AE57" s="197">
        <v>14078.133837256901</v>
      </c>
      <c r="AF57" s="197">
        <v>12852.5787915121</v>
      </c>
      <c r="AG57" s="197">
        <v>12067.4043206154</v>
      </c>
      <c r="AH57" s="197">
        <v>13975.937847732899</v>
      </c>
      <c r="AI57" s="197">
        <v>14302.0262846931</v>
      </c>
      <c r="AJ57" s="197">
        <v>14047.173955642</v>
      </c>
      <c r="AK57" s="197">
        <v>14767.938119300599</v>
      </c>
      <c r="AL57" s="197">
        <v>14808.976608516101</v>
      </c>
      <c r="AM57" s="197">
        <v>14702.132452490399</v>
      </c>
      <c r="AN57" s="197">
        <v>14568.372592592699</v>
      </c>
      <c r="AO57" s="197">
        <v>13227.8813968498</v>
      </c>
      <c r="AP57" s="197">
        <v>12591.279064385801</v>
      </c>
      <c r="AQ57" s="197">
        <v>165989.835271588</v>
      </c>
      <c r="AR57" s="197">
        <v>12928.633647127799</v>
      </c>
      <c r="AS57" s="197">
        <v>11788.8861312302</v>
      </c>
      <c r="AT57" s="197">
        <v>11111.6744725548</v>
      </c>
      <c r="AU57" s="197">
        <v>12923.511009744099</v>
      </c>
      <c r="AV57" s="197">
        <v>13068.3496933815</v>
      </c>
      <c r="AW57" s="197">
        <v>12900.4265292322</v>
      </c>
      <c r="AX57" s="197">
        <v>13548.374097492801</v>
      </c>
      <c r="AY57" s="197">
        <v>13638.2368307292</v>
      </c>
      <c r="AZ57" s="197">
        <v>13530.7216529661</v>
      </c>
      <c r="BA57" s="197">
        <v>13395.634878758799</v>
      </c>
      <c r="BB57" s="197">
        <v>12150.842356634501</v>
      </c>
      <c r="BC57" s="197">
        <v>11581.1977208932</v>
      </c>
      <c r="BD57" s="197">
        <v>152566.48902074501</v>
      </c>
      <c r="BE57" s="197">
        <v>12880.6092946681</v>
      </c>
      <c r="BF57" s="197">
        <v>11752.203048978299</v>
      </c>
      <c r="BG57" s="197">
        <v>11055.651028799901</v>
      </c>
      <c r="BH57" s="197">
        <v>12831.2832176835</v>
      </c>
      <c r="BI57" s="197">
        <v>13052.648539169801</v>
      </c>
      <c r="BJ57" s="197">
        <v>12852.3948918769</v>
      </c>
      <c r="BK57" s="197">
        <v>13504.8950065758</v>
      </c>
      <c r="BL57" s="197">
        <v>13568.4198793459</v>
      </c>
      <c r="BM57" s="197">
        <v>13465.987375103001</v>
      </c>
      <c r="BN57" s="197">
        <v>13337.507091727901</v>
      </c>
      <c r="BO57" s="197">
        <v>12104.1936279157</v>
      </c>
      <c r="BP57" s="197">
        <v>11529.1990205892</v>
      </c>
      <c r="BQ57" s="197">
        <v>151934.99202243399</v>
      </c>
    </row>
    <row r="58" spans="1:69">
      <c r="A58" s="198" t="s">
        <v>274</v>
      </c>
      <c r="B58" s="197">
        <v>46520.144297887098</v>
      </c>
      <c r="C58" s="197">
        <v>41985.5337236747</v>
      </c>
      <c r="D58" s="197">
        <v>40279.744181309397</v>
      </c>
      <c r="E58" s="197">
        <v>35396.503345058998</v>
      </c>
      <c r="F58" s="197">
        <v>32392.9409660239</v>
      </c>
      <c r="G58" s="197">
        <v>30179.411351048901</v>
      </c>
      <c r="H58" s="197">
        <v>34655.198587680097</v>
      </c>
      <c r="I58" s="197">
        <v>36319.140192874198</v>
      </c>
      <c r="J58" s="197">
        <v>35317.420186674797</v>
      </c>
      <c r="K58" s="197">
        <v>37205.866667990602</v>
      </c>
      <c r="L58" s="197">
        <v>37024.237873063903</v>
      </c>
      <c r="M58" s="197">
        <v>36806.894986870298</v>
      </c>
      <c r="N58" s="197">
        <v>36537.441662805802</v>
      </c>
      <c r="O58" s="197">
        <v>33242.141170140203</v>
      </c>
      <c r="P58" s="197">
        <v>31559.771933754299</v>
      </c>
      <c r="Q58" s="197">
        <v>416636.96892398602</v>
      </c>
      <c r="R58" s="197">
        <v>32917.262938785898</v>
      </c>
      <c r="S58" s="197">
        <v>29979.001037274498</v>
      </c>
      <c r="T58" s="197">
        <v>28366.647268513199</v>
      </c>
      <c r="U58" s="197">
        <v>33130.602086750398</v>
      </c>
      <c r="V58" s="197">
        <v>33104.864988340603</v>
      </c>
      <c r="W58" s="197">
        <v>32846.0234346914</v>
      </c>
      <c r="X58" s="197">
        <v>34460.112049271302</v>
      </c>
      <c r="Y58" s="197">
        <v>34822.029872172898</v>
      </c>
      <c r="Z58" s="197">
        <v>34524.309869600802</v>
      </c>
      <c r="AA58" s="197">
        <v>34149.122820573102</v>
      </c>
      <c r="AB58" s="197">
        <v>30944.6963552985</v>
      </c>
      <c r="AC58" s="197">
        <v>29532.553171550098</v>
      </c>
      <c r="AD58" s="197">
        <v>388777.22589282301</v>
      </c>
      <c r="AE58" s="197">
        <v>31124.115488346899</v>
      </c>
      <c r="AF58" s="197">
        <v>28414.642967199201</v>
      </c>
      <c r="AG58" s="197">
        <v>26678.769363979402</v>
      </c>
      <c r="AH58" s="197">
        <v>30898.1793083702</v>
      </c>
      <c r="AI58" s="197">
        <v>31619.099729264599</v>
      </c>
      <c r="AJ58" s="197">
        <v>31055.668992381699</v>
      </c>
      <c r="AK58" s="197">
        <v>32649.143477629499</v>
      </c>
      <c r="AL58" s="197">
        <v>32739.871886137102</v>
      </c>
      <c r="AM58" s="197">
        <v>32503.659481152099</v>
      </c>
      <c r="AN58" s="197">
        <v>32207.94149926</v>
      </c>
      <c r="AO58" s="197">
        <v>29244.366690999399</v>
      </c>
      <c r="AP58" s="197">
        <v>27836.958241498502</v>
      </c>
      <c r="AQ58" s="197">
        <v>366972.41712621902</v>
      </c>
      <c r="AR58" s="197">
        <v>28654.8783576565</v>
      </c>
      <c r="AS58" s="197">
        <v>26128.754768893301</v>
      </c>
      <c r="AT58" s="197">
        <v>24627.790457321</v>
      </c>
      <c r="AU58" s="197">
        <v>28643.524601713802</v>
      </c>
      <c r="AV58" s="197">
        <v>28964.5434328132</v>
      </c>
      <c r="AW58" s="197">
        <v>28592.360418469802</v>
      </c>
      <c r="AX58" s="197">
        <v>30028.464128839201</v>
      </c>
      <c r="AY58" s="197">
        <v>30227.634881144299</v>
      </c>
      <c r="AZ58" s="197">
        <v>29989.3394491217</v>
      </c>
      <c r="BA58" s="197">
        <v>29689.934640517102</v>
      </c>
      <c r="BB58" s="197">
        <v>26930.990480171298</v>
      </c>
      <c r="BC58" s="197">
        <v>25668.436509676201</v>
      </c>
      <c r="BD58" s="197">
        <v>338146.65212633798</v>
      </c>
      <c r="BE58" s="197">
        <v>27387.5963807148</v>
      </c>
      <c r="BF58" s="197">
        <v>24988.305003774902</v>
      </c>
      <c r="BG58" s="197">
        <v>23507.250408421602</v>
      </c>
      <c r="BH58" s="197">
        <v>27282.716040305899</v>
      </c>
      <c r="BI58" s="197">
        <v>27753.397507219401</v>
      </c>
      <c r="BJ58" s="197">
        <v>27327.605066787601</v>
      </c>
      <c r="BK58" s="197">
        <v>28714.993611143302</v>
      </c>
      <c r="BL58" s="197">
        <v>28850.064362515699</v>
      </c>
      <c r="BM58" s="197">
        <v>28632.2656529755</v>
      </c>
      <c r="BN58" s="197">
        <v>28359.0824468508</v>
      </c>
      <c r="BO58" s="197">
        <v>25736.730461392101</v>
      </c>
      <c r="BP58" s="197">
        <v>24514.1392107543</v>
      </c>
      <c r="BQ58" s="197">
        <v>323054.146152856</v>
      </c>
    </row>
    <row r="59" spans="1:69">
      <c r="A59" s="198" t="s">
        <v>275</v>
      </c>
      <c r="B59" s="197">
        <v>0</v>
      </c>
      <c r="C59" s="197">
        <v>0</v>
      </c>
      <c r="D59" s="197">
        <v>0</v>
      </c>
      <c r="E59" s="197">
        <v>0</v>
      </c>
      <c r="F59" s="197">
        <v>0</v>
      </c>
      <c r="G59" s="197">
        <v>0</v>
      </c>
      <c r="H59" s="197">
        <v>0</v>
      </c>
      <c r="I59" s="197">
        <v>0</v>
      </c>
      <c r="J59" s="197">
        <v>0</v>
      </c>
      <c r="K59" s="197">
        <v>0</v>
      </c>
      <c r="L59" s="197">
        <v>0</v>
      </c>
      <c r="M59" s="197">
        <v>0</v>
      </c>
      <c r="N59" s="197">
        <v>0</v>
      </c>
      <c r="O59" s="197">
        <v>0</v>
      </c>
      <c r="P59" s="197">
        <v>0</v>
      </c>
      <c r="Q59" s="197">
        <v>0</v>
      </c>
      <c r="R59" s="197">
        <v>0</v>
      </c>
      <c r="S59" s="197">
        <v>0</v>
      </c>
      <c r="T59" s="197">
        <v>0</v>
      </c>
      <c r="U59" s="197">
        <v>0</v>
      </c>
      <c r="V59" s="197">
        <v>0</v>
      </c>
      <c r="W59" s="197">
        <v>0</v>
      </c>
      <c r="X59" s="197">
        <v>0</v>
      </c>
      <c r="Y59" s="197">
        <v>0</v>
      </c>
      <c r="Z59" s="197">
        <v>0</v>
      </c>
      <c r="AA59" s="197">
        <v>0</v>
      </c>
      <c r="AB59" s="197">
        <v>0</v>
      </c>
      <c r="AC59" s="197">
        <v>0</v>
      </c>
      <c r="AD59" s="197">
        <v>0</v>
      </c>
      <c r="AE59" s="197">
        <v>0</v>
      </c>
      <c r="AF59" s="197">
        <v>0</v>
      </c>
      <c r="AG59" s="197">
        <v>0</v>
      </c>
      <c r="AH59" s="197">
        <v>0</v>
      </c>
      <c r="AI59" s="197">
        <v>0</v>
      </c>
      <c r="AJ59" s="197">
        <v>0</v>
      </c>
      <c r="AK59" s="197">
        <v>0</v>
      </c>
      <c r="AL59" s="197">
        <v>0</v>
      </c>
      <c r="AM59" s="197">
        <v>0</v>
      </c>
      <c r="AN59" s="197">
        <v>0</v>
      </c>
      <c r="AO59" s="197">
        <v>0</v>
      </c>
      <c r="AP59" s="197">
        <v>0</v>
      </c>
      <c r="AQ59" s="197">
        <v>0</v>
      </c>
      <c r="AR59" s="197">
        <v>0</v>
      </c>
      <c r="AS59" s="197">
        <v>0</v>
      </c>
      <c r="AT59" s="197">
        <v>0</v>
      </c>
      <c r="AU59" s="197">
        <v>0</v>
      </c>
      <c r="AV59" s="197">
        <v>0</v>
      </c>
      <c r="AW59" s="197">
        <v>0</v>
      </c>
      <c r="AX59" s="197">
        <v>0</v>
      </c>
      <c r="AY59" s="197">
        <v>0</v>
      </c>
      <c r="AZ59" s="197">
        <v>0</v>
      </c>
      <c r="BA59" s="197">
        <v>0</v>
      </c>
      <c r="BB59" s="197">
        <v>0</v>
      </c>
      <c r="BC59" s="197">
        <v>0</v>
      </c>
      <c r="BD59" s="197">
        <v>0</v>
      </c>
      <c r="BE59" s="197">
        <v>0</v>
      </c>
      <c r="BF59" s="197">
        <v>0</v>
      </c>
      <c r="BG59" s="197">
        <v>0</v>
      </c>
      <c r="BH59" s="197">
        <v>0</v>
      </c>
      <c r="BI59" s="197">
        <v>0</v>
      </c>
      <c r="BJ59" s="197">
        <v>0</v>
      </c>
      <c r="BK59" s="197">
        <v>0</v>
      </c>
      <c r="BL59" s="197">
        <v>0</v>
      </c>
      <c r="BM59" s="197">
        <v>0</v>
      </c>
      <c r="BN59" s="197">
        <v>0</v>
      </c>
      <c r="BO59" s="197">
        <v>0</v>
      </c>
      <c r="BP59" s="197">
        <v>0</v>
      </c>
      <c r="BQ59" s="197">
        <v>0</v>
      </c>
    </row>
    <row r="60" spans="1:69">
      <c r="A60" s="198" t="s">
        <v>276</v>
      </c>
      <c r="B60" s="197">
        <v>8820.4567000000006</v>
      </c>
      <c r="C60" s="197">
        <v>7960.6714000000002</v>
      </c>
      <c r="D60" s="197">
        <v>7637.2449999999999</v>
      </c>
      <c r="E60" s="197">
        <v>8529.8675000000003</v>
      </c>
      <c r="F60" s="197">
        <v>7806.0675000000001</v>
      </c>
      <c r="G60" s="197">
        <v>8594.9499999999898</v>
      </c>
      <c r="H60" s="197">
        <v>9869.6324999999997</v>
      </c>
      <c r="I60" s="197">
        <v>10343.514999999999</v>
      </c>
      <c r="J60" s="197">
        <v>10058.23</v>
      </c>
      <c r="K60" s="197">
        <v>10596.0504</v>
      </c>
      <c r="L60" s="197">
        <v>10544.323399999999</v>
      </c>
      <c r="M60" s="197">
        <v>9756.7188399999995</v>
      </c>
      <c r="N60" s="197">
        <v>9685.2925399999895</v>
      </c>
      <c r="O60" s="197">
        <v>8811.7790199999999</v>
      </c>
      <c r="P60" s="197">
        <v>8365.8189999999995</v>
      </c>
      <c r="Q60" s="197">
        <v>112962.245699999</v>
      </c>
      <c r="R60" s="197">
        <v>9344.2104799999997</v>
      </c>
      <c r="S60" s="197">
        <v>8510.1272300000001</v>
      </c>
      <c r="T60" s="197">
        <v>8451.723</v>
      </c>
      <c r="U60" s="197">
        <v>9871.1232600000003</v>
      </c>
      <c r="V60" s="197">
        <v>9863.4549999999999</v>
      </c>
      <c r="W60" s="197">
        <v>9786.3342499999999</v>
      </c>
      <c r="X60" s="197">
        <v>10267.245150000001</v>
      </c>
      <c r="Y60" s="197">
        <v>10375.07704</v>
      </c>
      <c r="Z60" s="197">
        <v>9962.3923799999993</v>
      </c>
      <c r="AA60" s="197">
        <v>9854.1277799999898</v>
      </c>
      <c r="AB60" s="197">
        <v>8929.4531399999996</v>
      </c>
      <c r="AC60" s="197">
        <v>8521.9627500000006</v>
      </c>
      <c r="AD60" s="197">
        <v>113737.23146</v>
      </c>
      <c r="AE60" s="197">
        <v>9518.3008800000007</v>
      </c>
      <c r="AF60" s="197">
        <v>8689.6966200000006</v>
      </c>
      <c r="AG60" s="197">
        <v>8424.1640000000007</v>
      </c>
      <c r="AH60" s="197">
        <v>9756.4968700000009</v>
      </c>
      <c r="AI60" s="197">
        <v>9984.1367499999997</v>
      </c>
      <c r="AJ60" s="197">
        <v>9806.2262599999995</v>
      </c>
      <c r="AK60" s="197">
        <v>10309.38629</v>
      </c>
      <c r="AL60" s="197">
        <v>10338.034949999999</v>
      </c>
      <c r="AM60" s="197">
        <v>10101.81875</v>
      </c>
      <c r="AN60" s="197">
        <v>10009.9125</v>
      </c>
      <c r="AO60" s="197">
        <v>9088.8624999999993</v>
      </c>
      <c r="AP60" s="197">
        <v>8651.4537500000006</v>
      </c>
      <c r="AQ60" s="197">
        <v>114678.49012</v>
      </c>
      <c r="AR60" s="197">
        <v>9663.09</v>
      </c>
      <c r="AS60" s="197">
        <v>8811.2224999999999</v>
      </c>
      <c r="AT60" s="197">
        <v>8437.9434999999994</v>
      </c>
      <c r="AU60" s="197">
        <v>9813.8094299999993</v>
      </c>
      <c r="AV60" s="197">
        <v>9923.7965100000001</v>
      </c>
      <c r="AW60" s="197">
        <v>9796.2796199999993</v>
      </c>
      <c r="AX60" s="197">
        <v>10288.315720000001</v>
      </c>
      <c r="AY60" s="197">
        <v>10356.55536</v>
      </c>
      <c r="AZ60" s="197">
        <v>3451.81141215957</v>
      </c>
      <c r="BA60" s="197">
        <v>3417.3495348998099</v>
      </c>
      <c r="BB60" s="197">
        <v>3099.7915255161902</v>
      </c>
      <c r="BC60" s="197">
        <v>2954.4699451187298</v>
      </c>
      <c r="BD60" s="197">
        <v>90014.435057694296</v>
      </c>
      <c r="BE60" s="197">
        <v>0</v>
      </c>
      <c r="BF60" s="197">
        <v>0</v>
      </c>
      <c r="BG60" s="197">
        <v>0</v>
      </c>
      <c r="BH60" s="197">
        <v>0</v>
      </c>
      <c r="BI60" s="197">
        <v>0</v>
      </c>
      <c r="BJ60" s="197">
        <v>0</v>
      </c>
      <c r="BK60" s="197">
        <v>0</v>
      </c>
      <c r="BL60" s="197">
        <v>0</v>
      </c>
      <c r="BM60" s="197">
        <v>0</v>
      </c>
      <c r="BN60" s="197">
        <v>0</v>
      </c>
      <c r="BO60" s="197">
        <v>0</v>
      </c>
      <c r="BP60" s="197">
        <v>0</v>
      </c>
      <c r="BQ60" s="197">
        <v>0</v>
      </c>
    </row>
    <row r="61" spans="1:69">
      <c r="A61" s="198" t="s">
        <v>277</v>
      </c>
      <c r="B61" s="197">
        <v>680579.23658154195</v>
      </c>
      <c r="C61" s="197">
        <v>620919.84914211603</v>
      </c>
      <c r="D61" s="197">
        <v>606464.72267379402</v>
      </c>
      <c r="E61" s="197">
        <v>614059.195515197</v>
      </c>
      <c r="F61" s="197">
        <v>579867.772320344</v>
      </c>
      <c r="G61" s="197">
        <v>553780.13779296598</v>
      </c>
      <c r="H61" s="197">
        <v>626392.17943944596</v>
      </c>
      <c r="I61" s="197">
        <v>642141.12235031801</v>
      </c>
      <c r="J61" s="197">
        <v>632696.14330075798</v>
      </c>
      <c r="K61" s="197">
        <v>664341.95910041803</v>
      </c>
      <c r="L61" s="197">
        <v>661027.79103533702</v>
      </c>
      <c r="M61" s="197">
        <v>658984.52279670502</v>
      </c>
      <c r="N61" s="197">
        <v>655571.602941246</v>
      </c>
      <c r="O61" s="197">
        <v>603321.89926355204</v>
      </c>
      <c r="P61" s="197">
        <v>584064.89289953699</v>
      </c>
      <c r="Q61" s="197">
        <v>7476249.2187558198</v>
      </c>
      <c r="R61" s="197">
        <v>626883.36881730601</v>
      </c>
      <c r="S61" s="197">
        <v>589428.06576159503</v>
      </c>
      <c r="T61" s="197">
        <v>570715.95668407402</v>
      </c>
      <c r="U61" s="197">
        <v>643079.80498253903</v>
      </c>
      <c r="V61" s="197">
        <v>629176.05247078999</v>
      </c>
      <c r="W61" s="197">
        <v>632248.25736877602</v>
      </c>
      <c r="X61" s="197">
        <v>661204.92125151795</v>
      </c>
      <c r="Y61" s="197">
        <v>667889.89335570403</v>
      </c>
      <c r="Z61" s="197">
        <v>664455.15807502496</v>
      </c>
      <c r="AA61" s="197">
        <v>658690.93238874595</v>
      </c>
      <c r="AB61" s="197">
        <v>603795.38448461203</v>
      </c>
      <c r="AC61" s="197">
        <v>587462.18350092496</v>
      </c>
      <c r="AD61" s="197">
        <v>7535029.9791416097</v>
      </c>
      <c r="AE61" s="197">
        <v>666368.84429339005</v>
      </c>
      <c r="AF61" s="197">
        <v>626907.05682020495</v>
      </c>
      <c r="AG61" s="197">
        <v>601512.31832261197</v>
      </c>
      <c r="AH61" s="197">
        <v>673531.02208880498</v>
      </c>
      <c r="AI61" s="197">
        <v>675378.01648629899</v>
      </c>
      <c r="AJ61" s="197">
        <v>671479.28952856699</v>
      </c>
      <c r="AK61" s="197">
        <v>703784.23308762</v>
      </c>
      <c r="AL61" s="197">
        <v>705575.19973486406</v>
      </c>
      <c r="AM61" s="197">
        <v>702904.22712955903</v>
      </c>
      <c r="AN61" s="197">
        <v>697949.16395464796</v>
      </c>
      <c r="AO61" s="197">
        <v>640623.59666051099</v>
      </c>
      <c r="AP61" s="197">
        <v>621030.29800349497</v>
      </c>
      <c r="AQ61" s="197">
        <v>7987043.2661105804</v>
      </c>
      <c r="AR61" s="197">
        <v>674615.80698569503</v>
      </c>
      <c r="AS61" s="197">
        <v>633680.00545068504</v>
      </c>
      <c r="AT61" s="197">
        <v>610019.62064927199</v>
      </c>
      <c r="AU61" s="197">
        <v>686194.68078778195</v>
      </c>
      <c r="AV61" s="197">
        <v>680249.83768815896</v>
      </c>
      <c r="AW61" s="197">
        <v>679573.21886805596</v>
      </c>
      <c r="AX61" s="197">
        <v>711574.94315692305</v>
      </c>
      <c r="AY61" s="197">
        <v>716070.79633888998</v>
      </c>
      <c r="AZ61" s="197">
        <v>706198.91672938794</v>
      </c>
      <c r="BA61" s="197">
        <v>700590.82365609403</v>
      </c>
      <c r="BB61" s="197">
        <v>642392.17980326398</v>
      </c>
      <c r="BC61" s="197">
        <v>623516.65886811796</v>
      </c>
      <c r="BD61" s="197">
        <v>8064677.4889823301</v>
      </c>
      <c r="BE61" s="197">
        <v>715139.52116398397</v>
      </c>
      <c r="BF61" s="197">
        <v>671020.54061719601</v>
      </c>
      <c r="BG61" s="197">
        <v>643878.13105994998</v>
      </c>
      <c r="BH61" s="197">
        <v>724086.91806203104</v>
      </c>
      <c r="BI61" s="197">
        <v>722821.53682444803</v>
      </c>
      <c r="BJ61" s="197">
        <v>719838.136331502</v>
      </c>
      <c r="BK61" s="197">
        <v>754243.47207285697</v>
      </c>
      <c r="BL61" s="197">
        <v>757597.04113406898</v>
      </c>
      <c r="BM61" s="197">
        <v>754460.51779111498</v>
      </c>
      <c r="BN61" s="197">
        <v>748715.10560594301</v>
      </c>
      <c r="BO61" s="197">
        <v>686370.09926306398</v>
      </c>
      <c r="BP61" s="197">
        <v>665015.39883062802</v>
      </c>
      <c r="BQ61" s="197">
        <v>8563186.4187567905</v>
      </c>
    </row>
    <row r="62" spans="1:69">
      <c r="A62" s="198" t="s">
        <v>278</v>
      </c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7"/>
      <c r="AK62" s="197"/>
      <c r="AL62" s="197"/>
      <c r="AM62" s="197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97"/>
      <c r="BG62" s="197"/>
      <c r="BH62" s="197"/>
      <c r="BI62" s="197"/>
      <c r="BJ62" s="197"/>
      <c r="BK62" s="197"/>
      <c r="BL62" s="197"/>
      <c r="BM62" s="197"/>
      <c r="BN62" s="197"/>
      <c r="BO62" s="197"/>
      <c r="BP62" s="197"/>
      <c r="BQ62" s="197"/>
    </row>
    <row r="63" spans="1:69">
      <c r="A63" s="198" t="s">
        <v>279</v>
      </c>
      <c r="B63" s="197">
        <v>31411.349380686501</v>
      </c>
      <c r="C63" s="197">
        <v>28657.8391911746</v>
      </c>
      <c r="D63" s="197">
        <v>27990.6795080212</v>
      </c>
      <c r="E63" s="197">
        <v>28970.997942255399</v>
      </c>
      <c r="F63" s="197">
        <v>27357.864129985399</v>
      </c>
      <c r="G63" s="197">
        <v>26167.227249768399</v>
      </c>
      <c r="H63" s="197">
        <v>29823.2564278559</v>
      </c>
      <c r="I63" s="197">
        <v>30675.914581202</v>
      </c>
      <c r="J63" s="197">
        <v>30145.016595148099</v>
      </c>
      <c r="K63" s="197">
        <v>30938.544919840901</v>
      </c>
      <c r="L63" s="197">
        <v>30848.774588884698</v>
      </c>
      <c r="M63" s="197">
        <v>30788.975350451699</v>
      </c>
      <c r="N63" s="197">
        <v>32111.0831801561</v>
      </c>
      <c r="O63" s="197">
        <v>29344.132665981</v>
      </c>
      <c r="P63" s="197">
        <v>28258.404472881801</v>
      </c>
      <c r="Q63" s="197">
        <v>355430.19210441201</v>
      </c>
      <c r="R63" s="197">
        <v>30118.1938961739</v>
      </c>
      <c r="S63" s="197">
        <v>28102.283903290201</v>
      </c>
      <c r="T63" s="197">
        <v>26845.484721862598</v>
      </c>
      <c r="U63" s="197">
        <v>30520.842562515401</v>
      </c>
      <c r="V63" s="197">
        <v>29937.277717960798</v>
      </c>
      <c r="W63" s="197">
        <v>29982.382729415</v>
      </c>
      <c r="X63" s="197">
        <v>30389.543374663699</v>
      </c>
      <c r="Y63" s="197">
        <v>30772.150785661401</v>
      </c>
      <c r="Z63" s="197">
        <v>30643.252177516901</v>
      </c>
      <c r="AA63" s="197">
        <v>32261.261730565999</v>
      </c>
      <c r="AB63" s="197">
        <v>29399.918324708498</v>
      </c>
      <c r="AC63" s="197">
        <v>28489.749857750699</v>
      </c>
      <c r="AD63" s="197">
        <v>357462.34178208502</v>
      </c>
      <c r="AE63" s="197">
        <v>32078.625581097302</v>
      </c>
      <c r="AF63" s="197">
        <v>29990.986467536299</v>
      </c>
      <c r="AG63" s="197">
        <v>28470.5982934971</v>
      </c>
      <c r="AH63" s="197">
        <v>32120.002989905999</v>
      </c>
      <c r="AI63" s="197">
        <v>32281.2942057457</v>
      </c>
      <c r="AJ63" s="197">
        <v>32009.986526152199</v>
      </c>
      <c r="AK63" s="197">
        <v>32772.782249936798</v>
      </c>
      <c r="AL63" s="197">
        <v>32919.603853403503</v>
      </c>
      <c r="AM63" s="197">
        <v>32820.2435474905</v>
      </c>
      <c r="AN63" s="197">
        <v>34168.4050300483</v>
      </c>
      <c r="AO63" s="197">
        <v>31166.1875281332</v>
      </c>
      <c r="AP63" s="197">
        <v>30081.600547231901</v>
      </c>
      <c r="AQ63" s="197">
        <v>380880.316820179</v>
      </c>
      <c r="AR63" s="197">
        <v>32447.572555046601</v>
      </c>
      <c r="AS63" s="197">
        <v>30269.415352619799</v>
      </c>
      <c r="AT63" s="197">
        <v>28797.393365222099</v>
      </c>
      <c r="AU63" s="197">
        <v>32653.845196859598</v>
      </c>
      <c r="AV63" s="197">
        <v>32459.3426648819</v>
      </c>
      <c r="AW63" s="197">
        <v>32333.647111976701</v>
      </c>
      <c r="AX63" s="197">
        <v>32992.785357633402</v>
      </c>
      <c r="AY63" s="197">
        <v>33272.943025754103</v>
      </c>
      <c r="AZ63" s="197">
        <v>32845.7948613435</v>
      </c>
      <c r="BA63" s="197">
        <v>34309.120919662899</v>
      </c>
      <c r="BB63" s="197">
        <v>31258.638066675499</v>
      </c>
      <c r="BC63" s="197">
        <v>30202.4887230239</v>
      </c>
      <c r="BD63" s="197">
        <v>383842.98720069998</v>
      </c>
      <c r="BE63" s="197">
        <v>34396.676241002497</v>
      </c>
      <c r="BF63" s="197">
        <v>32053.085594258999</v>
      </c>
      <c r="BG63" s="197">
        <v>30395.7630078558</v>
      </c>
      <c r="BH63" s="197">
        <v>34457.017510430203</v>
      </c>
      <c r="BI63" s="197">
        <v>34490.727743615898</v>
      </c>
      <c r="BJ63" s="197">
        <v>34249.425421228501</v>
      </c>
      <c r="BK63" s="197">
        <v>34971.148465535698</v>
      </c>
      <c r="BL63" s="197">
        <v>35202.5013658061</v>
      </c>
      <c r="BM63" s="197">
        <v>35090.474951614597</v>
      </c>
      <c r="BN63" s="197">
        <v>36665.848631243301</v>
      </c>
      <c r="BO63" s="197">
        <v>33398.592304194797</v>
      </c>
      <c r="BP63" s="197">
        <v>32212.643877519</v>
      </c>
      <c r="BQ63" s="197">
        <v>407583.90511430497</v>
      </c>
    </row>
    <row r="64" spans="1:69">
      <c r="A64" s="198" t="s">
        <v>280</v>
      </c>
      <c r="B64" s="197">
        <v>17450.749655936899</v>
      </c>
      <c r="C64" s="197">
        <v>15921.021772874699</v>
      </c>
      <c r="D64" s="197">
        <v>15550.377504456201</v>
      </c>
      <c r="E64" s="197">
        <v>15745.1075773127</v>
      </c>
      <c r="F64" s="197">
        <v>14868.4044184703</v>
      </c>
      <c r="G64" s="197">
        <v>14199.490712640099</v>
      </c>
      <c r="H64" s="197">
        <v>16061.3379343447</v>
      </c>
      <c r="I64" s="197">
        <v>16465.156983341501</v>
      </c>
      <c r="J64" s="197">
        <v>16222.9780333527</v>
      </c>
      <c r="K64" s="197">
        <v>17034.409207703</v>
      </c>
      <c r="L64" s="197">
        <v>16949.4305393676</v>
      </c>
      <c r="M64" s="197">
        <v>16897.039046069302</v>
      </c>
      <c r="N64" s="197">
        <v>16809.528280544699</v>
      </c>
      <c r="O64" s="197">
        <v>15469.792288809</v>
      </c>
      <c r="P64" s="197">
        <v>14976.0228948599</v>
      </c>
      <c r="Q64" s="197">
        <v>191698.69791681599</v>
      </c>
      <c r="R64" s="197">
        <v>16073.932533777001</v>
      </c>
      <c r="S64" s="197">
        <v>15113.5401477332</v>
      </c>
      <c r="T64" s="197">
        <v>14633.742479078801</v>
      </c>
      <c r="U64" s="197">
        <v>16489.225768782999</v>
      </c>
      <c r="V64" s="197">
        <v>16132.7192941228</v>
      </c>
      <c r="W64" s="197">
        <v>16211.493778686499</v>
      </c>
      <c r="X64" s="197">
        <v>16953.9723397825</v>
      </c>
      <c r="Y64" s="197">
        <v>17125.3818809154</v>
      </c>
      <c r="Z64" s="197">
        <v>17037.311745513402</v>
      </c>
      <c r="AA64" s="197">
        <v>16889.5110868909</v>
      </c>
      <c r="AB64" s="197">
        <v>15481.9329355028</v>
      </c>
      <c r="AC64" s="197">
        <v>15063.132910280099</v>
      </c>
      <c r="AD64" s="197">
        <v>193205.896901067</v>
      </c>
      <c r="AE64" s="197">
        <v>17086.3806229074</v>
      </c>
      <c r="AF64" s="197">
        <v>16074.5399184668</v>
      </c>
      <c r="AG64" s="197">
        <v>15423.392777502801</v>
      </c>
      <c r="AH64" s="197">
        <v>17270.026207405201</v>
      </c>
      <c r="AI64" s="197">
        <v>17317.385038110198</v>
      </c>
      <c r="AJ64" s="197">
        <v>17217.417680219602</v>
      </c>
      <c r="AK64" s="197">
        <v>18045.749566349201</v>
      </c>
      <c r="AL64" s="197">
        <v>18091.6717880734</v>
      </c>
      <c r="AM64" s="197">
        <v>18023.185311014298</v>
      </c>
      <c r="AN64" s="197">
        <v>17896.132409093501</v>
      </c>
      <c r="AO64" s="197">
        <v>16426.246068218199</v>
      </c>
      <c r="AP64" s="197">
        <v>15923.8537949614</v>
      </c>
      <c r="AQ64" s="197">
        <v>204795.98118232199</v>
      </c>
      <c r="AR64" s="197">
        <v>17297.8412047614</v>
      </c>
      <c r="AS64" s="197">
        <v>16248.205267966299</v>
      </c>
      <c r="AT64" s="197">
        <v>15641.528734596701</v>
      </c>
      <c r="AU64" s="197">
        <v>17594.735404814899</v>
      </c>
      <c r="AV64" s="197">
        <v>17442.3035304656</v>
      </c>
      <c r="AW64" s="197">
        <v>17424.954329950098</v>
      </c>
      <c r="AX64" s="197">
        <v>18245.511362998001</v>
      </c>
      <c r="AY64" s="197">
        <v>18360.789649715101</v>
      </c>
      <c r="AZ64" s="197">
        <v>18107.6645315227</v>
      </c>
      <c r="BA64" s="197">
        <v>17963.8672732331</v>
      </c>
      <c r="BB64" s="197">
        <v>16471.594353929799</v>
      </c>
      <c r="BC64" s="197">
        <v>15987.606637643999</v>
      </c>
      <c r="BD64" s="197">
        <v>206786.602281598</v>
      </c>
      <c r="BE64" s="197">
        <v>18336.910799076399</v>
      </c>
      <c r="BF64" s="197">
        <v>17205.654887620301</v>
      </c>
      <c r="BG64" s="197">
        <v>16509.6956682038</v>
      </c>
      <c r="BH64" s="197">
        <v>18566.331232359698</v>
      </c>
      <c r="BI64" s="197">
        <v>18533.885559601102</v>
      </c>
      <c r="BJ64" s="197">
        <v>18457.388111064101</v>
      </c>
      <c r="BK64" s="197">
        <v>19339.5762069962</v>
      </c>
      <c r="BL64" s="197">
        <v>19425.565157283701</v>
      </c>
      <c r="BM64" s="197">
        <v>19345.141481823401</v>
      </c>
      <c r="BN64" s="197">
        <v>19197.823220665101</v>
      </c>
      <c r="BO64" s="197">
        <v>17599.233314437399</v>
      </c>
      <c r="BP64" s="197">
        <v>17051.676893092899</v>
      </c>
      <c r="BQ64" s="197">
        <v>219568.882532224</v>
      </c>
    </row>
    <row r="65" spans="1:69">
      <c r="A65" s="198" t="s">
        <v>281</v>
      </c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  <c r="AO65" s="197"/>
      <c r="AP65" s="197"/>
      <c r="AQ65" s="197"/>
      <c r="AR65" s="197"/>
      <c r="AS65" s="197"/>
      <c r="AT65" s="197"/>
      <c r="AU65" s="197"/>
      <c r="AV65" s="197"/>
      <c r="AW65" s="197"/>
      <c r="AX65" s="197"/>
      <c r="AY65" s="197"/>
      <c r="AZ65" s="197"/>
      <c r="BA65" s="197"/>
      <c r="BB65" s="197"/>
      <c r="BC65" s="197"/>
      <c r="BD65" s="197"/>
      <c r="BE65" s="197"/>
      <c r="BF65" s="197"/>
      <c r="BG65" s="197"/>
      <c r="BH65" s="197"/>
      <c r="BI65" s="197"/>
      <c r="BJ65" s="197"/>
      <c r="BK65" s="197"/>
      <c r="BL65" s="197"/>
      <c r="BM65" s="197"/>
      <c r="BN65" s="197"/>
      <c r="BO65" s="197"/>
      <c r="BP65" s="197"/>
      <c r="BQ65" s="197"/>
    </row>
    <row r="66" spans="1:69">
      <c r="A66" s="196" t="s">
        <v>282</v>
      </c>
      <c r="B66" s="197">
        <v>729441.33561816497</v>
      </c>
      <c r="C66" s="197">
        <v>665498.71010616596</v>
      </c>
      <c r="D66" s="197">
        <v>650005.77968627098</v>
      </c>
      <c r="E66" s="197">
        <v>658775.30103476497</v>
      </c>
      <c r="F66" s="197">
        <v>622094.04086879897</v>
      </c>
      <c r="G66" s="197">
        <v>594146.855755375</v>
      </c>
      <c r="H66" s="197">
        <v>672276.77380164596</v>
      </c>
      <c r="I66" s="197">
        <v>689282.193914862</v>
      </c>
      <c r="J66" s="197">
        <v>679064.13792925898</v>
      </c>
      <c r="K66" s="197">
        <v>712314.91322796198</v>
      </c>
      <c r="L66" s="197">
        <v>708825.99616359</v>
      </c>
      <c r="M66" s="197">
        <v>706670.53719322605</v>
      </c>
      <c r="N66" s="197">
        <v>704492.21440194699</v>
      </c>
      <c r="O66" s="197">
        <v>648135.82421834196</v>
      </c>
      <c r="P66" s="197">
        <v>627299.32026727905</v>
      </c>
      <c r="Q66" s="197">
        <v>8023378.1087770499</v>
      </c>
      <c r="R66" s="197">
        <v>673075.49524725694</v>
      </c>
      <c r="S66" s="197">
        <v>632643.88981261803</v>
      </c>
      <c r="T66" s="197">
        <v>612195.18388501497</v>
      </c>
      <c r="U66" s="197">
        <v>690089.87331383699</v>
      </c>
      <c r="V66" s="197">
        <v>675246.04948287399</v>
      </c>
      <c r="W66" s="197">
        <v>678442.13387687795</v>
      </c>
      <c r="X66" s="197">
        <v>708548.43696596404</v>
      </c>
      <c r="Y66" s="197">
        <v>715787.42602228001</v>
      </c>
      <c r="Z66" s="197">
        <v>712135.721998055</v>
      </c>
      <c r="AA66" s="197">
        <v>707841.70520620304</v>
      </c>
      <c r="AB66" s="197">
        <v>648677.235744823</v>
      </c>
      <c r="AC66" s="197">
        <v>631015.06626895606</v>
      </c>
      <c r="AD66" s="197">
        <v>8085698.2178247599</v>
      </c>
      <c r="AE66" s="197">
        <v>715533.85049739503</v>
      </c>
      <c r="AF66" s="197">
        <v>672972.58320620796</v>
      </c>
      <c r="AG66" s="197">
        <v>645406.30939361197</v>
      </c>
      <c r="AH66" s="197">
        <v>722921.05128611706</v>
      </c>
      <c r="AI66" s="197">
        <v>724976.69573015498</v>
      </c>
      <c r="AJ66" s="197">
        <v>720706.69373493898</v>
      </c>
      <c r="AK66" s="197">
        <v>754602.76490390603</v>
      </c>
      <c r="AL66" s="197">
        <v>756586.47537634103</v>
      </c>
      <c r="AM66" s="197">
        <v>753747.65598806401</v>
      </c>
      <c r="AN66" s="197">
        <v>750013.70139378996</v>
      </c>
      <c r="AO66" s="197">
        <v>688216.03025686205</v>
      </c>
      <c r="AP66" s="197">
        <v>667035.75234568794</v>
      </c>
      <c r="AQ66" s="197">
        <v>8572719.5641130805</v>
      </c>
      <c r="AR66" s="197">
        <v>724361.22074550297</v>
      </c>
      <c r="AS66" s="197">
        <v>680197.62607127102</v>
      </c>
      <c r="AT66" s="197">
        <v>654458.54274909105</v>
      </c>
      <c r="AU66" s="197">
        <v>736443.26138945599</v>
      </c>
      <c r="AV66" s="197">
        <v>730151.48388350604</v>
      </c>
      <c r="AW66" s="197">
        <v>729331.82030998298</v>
      </c>
      <c r="AX66" s="197">
        <v>762813.23987755505</v>
      </c>
      <c r="AY66" s="197">
        <v>767704.529014359</v>
      </c>
      <c r="AZ66" s="197">
        <v>757152.37612225395</v>
      </c>
      <c r="BA66" s="197">
        <v>752863.81184899004</v>
      </c>
      <c r="BB66" s="197">
        <v>690122.412223869</v>
      </c>
      <c r="BC66" s="197">
        <v>669706.75422878598</v>
      </c>
      <c r="BD66" s="197">
        <v>8655307.0784646291</v>
      </c>
      <c r="BE66" s="197">
        <v>767873.10820406303</v>
      </c>
      <c r="BF66" s="197">
        <v>720279.28109907603</v>
      </c>
      <c r="BG66" s="197">
        <v>690783.58973600902</v>
      </c>
      <c r="BH66" s="197">
        <v>777110.26680482097</v>
      </c>
      <c r="BI66" s="197">
        <v>775846.15012766502</v>
      </c>
      <c r="BJ66" s="197">
        <v>772544.94986379403</v>
      </c>
      <c r="BK66" s="197">
        <v>808554.19674538996</v>
      </c>
      <c r="BL66" s="197">
        <v>812225.10765715805</v>
      </c>
      <c r="BM66" s="197">
        <v>808896.13422455301</v>
      </c>
      <c r="BN66" s="197">
        <v>804578.77745785203</v>
      </c>
      <c r="BO66" s="197">
        <v>737367.924881696</v>
      </c>
      <c r="BP66" s="197">
        <v>714279.71960124001</v>
      </c>
      <c r="BQ66" s="197">
        <v>9190339.2064033207</v>
      </c>
    </row>
    <row r="67" spans="1:69">
      <c r="A67" s="200" t="s">
        <v>285</v>
      </c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  <c r="BC67" s="201"/>
      <c r="BD67" s="201"/>
      <c r="BE67" s="201"/>
      <c r="BF67" s="201"/>
      <c r="BG67" s="201"/>
      <c r="BH67" s="201"/>
      <c r="BI67" s="201"/>
      <c r="BJ67" s="201"/>
      <c r="BK67" s="201"/>
      <c r="BL67" s="201"/>
      <c r="BM67" s="201"/>
      <c r="BN67" s="201"/>
      <c r="BO67" s="201"/>
      <c r="BP67" s="201"/>
      <c r="BQ67" s="201"/>
    </row>
    <row r="68" spans="1:69">
      <c r="A68" s="202" t="s">
        <v>94</v>
      </c>
      <c r="B68" s="201">
        <v>1989566</v>
      </c>
      <c r="C68" s="201">
        <v>1954075</v>
      </c>
      <c r="D68" s="201">
        <v>1845336</v>
      </c>
      <c r="E68" s="201">
        <v>1674403</v>
      </c>
      <c r="F68" s="201">
        <v>1746704</v>
      </c>
      <c r="G68" s="201">
        <v>1922304</v>
      </c>
      <c r="H68" s="201">
        <v>1897716</v>
      </c>
      <c r="I68" s="201">
        <v>2273004</v>
      </c>
      <c r="J68" s="201">
        <v>2030755</v>
      </c>
      <c r="K68" s="201">
        <v>1943189</v>
      </c>
      <c r="L68" s="201">
        <v>1909977</v>
      </c>
      <c r="M68" s="201">
        <v>2095951</v>
      </c>
      <c r="N68" s="201">
        <v>1994189</v>
      </c>
      <c r="O68" s="201">
        <v>1954086</v>
      </c>
      <c r="P68" s="201">
        <v>1854777</v>
      </c>
      <c r="Q68" s="201">
        <v>23297055</v>
      </c>
      <c r="R68" s="201">
        <v>1657647</v>
      </c>
      <c r="S68" s="201">
        <v>1719793</v>
      </c>
      <c r="T68" s="201">
        <v>1951535</v>
      </c>
      <c r="U68" s="201">
        <v>1922737</v>
      </c>
      <c r="V68" s="201">
        <v>2085358</v>
      </c>
      <c r="W68" s="201">
        <v>2012354</v>
      </c>
      <c r="X68" s="201">
        <v>1905618</v>
      </c>
      <c r="Y68" s="201">
        <v>1899636</v>
      </c>
      <c r="Z68" s="201">
        <v>2048858</v>
      </c>
      <c r="AA68" s="201">
        <v>1967866</v>
      </c>
      <c r="AB68" s="201">
        <v>1926494</v>
      </c>
      <c r="AC68" s="201">
        <v>1825845</v>
      </c>
      <c r="AD68" s="201">
        <v>22923741</v>
      </c>
      <c r="AE68" s="201">
        <v>1661664</v>
      </c>
      <c r="AF68" s="201">
        <v>1728299</v>
      </c>
      <c r="AG68" s="201">
        <v>1931623</v>
      </c>
      <c r="AH68" s="201">
        <v>1905679</v>
      </c>
      <c r="AI68" s="201">
        <v>2174821</v>
      </c>
      <c r="AJ68" s="201">
        <v>2017400</v>
      </c>
      <c r="AK68" s="201">
        <v>1920801</v>
      </c>
      <c r="AL68" s="201">
        <v>1901183</v>
      </c>
      <c r="AM68" s="201">
        <v>2067814</v>
      </c>
      <c r="AN68" s="201">
        <v>1976316</v>
      </c>
      <c r="AO68" s="201">
        <v>1934861</v>
      </c>
      <c r="AP68" s="201">
        <v>1835566</v>
      </c>
      <c r="AQ68" s="201">
        <v>23056027</v>
      </c>
      <c r="AR68" s="201">
        <v>1655316</v>
      </c>
      <c r="AS68" s="201">
        <v>1719132</v>
      </c>
      <c r="AT68" s="201">
        <v>1936316</v>
      </c>
      <c r="AU68" s="201">
        <v>1909674</v>
      </c>
      <c r="AV68" s="201">
        <v>2125768</v>
      </c>
      <c r="AW68" s="201">
        <v>2010751</v>
      </c>
      <c r="AX68" s="201">
        <v>1909632</v>
      </c>
      <c r="AY68" s="201">
        <v>1896806</v>
      </c>
      <c r="AZ68" s="201">
        <v>2053781</v>
      </c>
      <c r="BA68" s="201">
        <v>1967406</v>
      </c>
      <c r="BB68" s="201">
        <v>1925286</v>
      </c>
      <c r="BC68" s="201">
        <v>1825985</v>
      </c>
      <c r="BD68" s="201">
        <v>22935853</v>
      </c>
      <c r="BE68" s="201">
        <v>1654161</v>
      </c>
      <c r="BF68" s="201">
        <v>1718809</v>
      </c>
      <c r="BG68" s="201">
        <v>1928716</v>
      </c>
      <c r="BH68" s="201">
        <v>1903158</v>
      </c>
      <c r="BI68" s="201">
        <v>2145976</v>
      </c>
      <c r="BJ68" s="201">
        <v>2009956</v>
      </c>
      <c r="BK68" s="201">
        <v>1911644</v>
      </c>
      <c r="BL68" s="201">
        <v>1895399</v>
      </c>
      <c r="BM68" s="201">
        <v>2056248</v>
      </c>
      <c r="BN68" s="201">
        <v>1967186</v>
      </c>
      <c r="BO68" s="201">
        <v>1924690</v>
      </c>
      <c r="BP68" s="201">
        <v>1826067</v>
      </c>
      <c r="BQ68" s="201">
        <v>22942010</v>
      </c>
    </row>
    <row r="69" spans="1:69">
      <c r="A69" s="202" t="s">
        <v>265</v>
      </c>
      <c r="B69" s="201">
        <v>110534.87923999999</v>
      </c>
      <c r="C69" s="201">
        <v>118905.6571</v>
      </c>
      <c r="D69" s="201">
        <v>104998.66834</v>
      </c>
      <c r="E69" s="201">
        <v>96776.209669999997</v>
      </c>
      <c r="F69" s="201">
        <v>105558.39556</v>
      </c>
      <c r="G69" s="201">
        <v>116608.43526</v>
      </c>
      <c r="H69" s="201">
        <v>110077.17961000001</v>
      </c>
      <c r="I69" s="201">
        <v>117360.72791</v>
      </c>
      <c r="J69" s="201">
        <v>111866.08413</v>
      </c>
      <c r="K69" s="201">
        <v>102372.45299999999</v>
      </c>
      <c r="L69" s="201">
        <v>103397.58781</v>
      </c>
      <c r="M69" s="201">
        <v>115838.7559</v>
      </c>
      <c r="N69" s="201">
        <v>113809.51391999899</v>
      </c>
      <c r="O69" s="201">
        <v>122850.307829999</v>
      </c>
      <c r="P69" s="201">
        <v>107839.69873</v>
      </c>
      <c r="Q69" s="201">
        <v>1324355.3493300001</v>
      </c>
      <c r="R69" s="201">
        <v>99677.010689999996</v>
      </c>
      <c r="S69" s="201">
        <v>108090.398269999</v>
      </c>
      <c r="T69" s="201">
        <v>121329.220309999</v>
      </c>
      <c r="U69" s="201">
        <v>110517.13675999999</v>
      </c>
      <c r="V69" s="201">
        <v>111634.35983</v>
      </c>
      <c r="W69" s="201">
        <v>110670.53260000001</v>
      </c>
      <c r="X69" s="201">
        <v>100796.53524</v>
      </c>
      <c r="Y69" s="201">
        <v>102658.400289999</v>
      </c>
      <c r="Z69" s="201">
        <v>113741.41095</v>
      </c>
      <c r="AA69" s="201">
        <v>112530.420609999</v>
      </c>
      <c r="AB69" s="201">
        <v>121157.52422000001</v>
      </c>
      <c r="AC69" s="201">
        <v>106655.66508000001</v>
      </c>
      <c r="AD69" s="201">
        <v>1319458.61485</v>
      </c>
      <c r="AE69" s="201">
        <v>99641.593930000003</v>
      </c>
      <c r="AF69" s="201">
        <v>108375.02663999901</v>
      </c>
      <c r="AG69" s="201">
        <v>120711.78801</v>
      </c>
      <c r="AH69" s="201">
        <v>109818.80154</v>
      </c>
      <c r="AI69" s="201">
        <v>114024.21647</v>
      </c>
      <c r="AJ69" s="201">
        <v>110812.76784</v>
      </c>
      <c r="AK69" s="201">
        <v>101166.40052</v>
      </c>
      <c r="AL69" s="201">
        <v>102612.32081</v>
      </c>
      <c r="AM69" s="201">
        <v>114301.11966</v>
      </c>
      <c r="AN69" s="201">
        <v>112676.610399999</v>
      </c>
      <c r="AO69" s="201">
        <v>121461.883959999</v>
      </c>
      <c r="AP69" s="201">
        <v>106752.080349999</v>
      </c>
      <c r="AQ69" s="201">
        <v>1322354.6101299999</v>
      </c>
      <c r="AR69" s="201">
        <v>99187.36563</v>
      </c>
      <c r="AS69" s="201">
        <v>107729.49094</v>
      </c>
      <c r="AT69" s="201">
        <v>120489.7917</v>
      </c>
      <c r="AU69" s="201">
        <v>109682.83759</v>
      </c>
      <c r="AV69" s="201">
        <v>112366.26259</v>
      </c>
      <c r="AW69" s="201">
        <v>110291.887379999</v>
      </c>
      <c r="AX69" s="201">
        <v>100565.07028</v>
      </c>
      <c r="AY69" s="201">
        <v>102217.19911</v>
      </c>
      <c r="AZ69" s="201">
        <v>113538.5254</v>
      </c>
      <c r="BA69" s="201">
        <v>112108.13935</v>
      </c>
      <c r="BB69" s="201">
        <v>120770.27419</v>
      </c>
      <c r="BC69" s="201">
        <v>106206.089749999</v>
      </c>
      <c r="BD69" s="201">
        <v>1315152.9339099999</v>
      </c>
      <c r="BE69" s="201">
        <v>98947.100419999901</v>
      </c>
      <c r="BF69" s="201">
        <v>107545.70183000001</v>
      </c>
      <c r="BG69" s="201">
        <v>120066.84817</v>
      </c>
      <c r="BH69" s="201">
        <v>109270.554309999</v>
      </c>
      <c r="BI69" s="201">
        <v>112732.388029999</v>
      </c>
      <c r="BJ69" s="201">
        <v>110099.16073</v>
      </c>
      <c r="BK69" s="201">
        <v>100453.49254000001</v>
      </c>
      <c r="BL69" s="201">
        <v>101993.3257</v>
      </c>
      <c r="BM69" s="201">
        <v>113441.32945</v>
      </c>
      <c r="BN69" s="201">
        <v>111901.55158</v>
      </c>
      <c r="BO69" s="201">
        <v>120581.03613999901</v>
      </c>
      <c r="BP69" s="201">
        <v>105982.08594999999</v>
      </c>
      <c r="BQ69" s="201">
        <v>1313014.57485</v>
      </c>
    </row>
    <row r="70" spans="1:69">
      <c r="A70" s="202" t="s">
        <v>266</v>
      </c>
      <c r="B70" s="201">
        <v>64680.790659999897</v>
      </c>
      <c r="C70" s="201">
        <v>63526.978249999898</v>
      </c>
      <c r="D70" s="201">
        <v>59991.873359999998</v>
      </c>
      <c r="E70" s="201">
        <v>47887.925799999997</v>
      </c>
      <c r="F70" s="201">
        <v>49955.734400000001</v>
      </c>
      <c r="G70" s="201">
        <v>54977.894399999997</v>
      </c>
      <c r="H70" s="201">
        <v>54274.677600000003</v>
      </c>
      <c r="I70" s="201">
        <v>65007.914400000001</v>
      </c>
      <c r="J70" s="201">
        <v>58079.593000000001</v>
      </c>
      <c r="K70" s="201">
        <v>55575.205399999999</v>
      </c>
      <c r="L70" s="201">
        <v>54625.342199999999</v>
      </c>
      <c r="M70" s="201">
        <v>59944.198600000003</v>
      </c>
      <c r="N70" s="201">
        <v>57033.805399999997</v>
      </c>
      <c r="O70" s="201">
        <v>55886.859600000003</v>
      </c>
      <c r="P70" s="201">
        <v>53046.622199999998</v>
      </c>
      <c r="Q70" s="201">
        <v>666295.772999999</v>
      </c>
      <c r="R70" s="201">
        <v>50124.150994803298</v>
      </c>
      <c r="S70" s="201">
        <v>52003.330028531796</v>
      </c>
      <c r="T70" s="201">
        <v>59010.775521955802</v>
      </c>
      <c r="U70" s="201">
        <v>58139.977758410001</v>
      </c>
      <c r="V70" s="201">
        <v>63057.333238150801</v>
      </c>
      <c r="W70" s="201">
        <v>60849.828552759602</v>
      </c>
      <c r="X70" s="201">
        <v>57622.331153988198</v>
      </c>
      <c r="Y70" s="201">
        <v>57441.446640427101</v>
      </c>
      <c r="Z70" s="201">
        <v>61953.641371721897</v>
      </c>
      <c r="AA70" s="201">
        <v>59504.594477316103</v>
      </c>
      <c r="AB70" s="201">
        <v>58253.582425318898</v>
      </c>
      <c r="AC70" s="201">
        <v>55210.144544107803</v>
      </c>
      <c r="AD70" s="201">
        <v>693171.13670749101</v>
      </c>
      <c r="AE70" s="201">
        <v>58707.098949640102</v>
      </c>
      <c r="AF70" s="201">
        <v>61061.333944506303</v>
      </c>
      <c r="AG70" s="201">
        <v>68244.833248117997</v>
      </c>
      <c r="AH70" s="201">
        <v>67328.223768012802</v>
      </c>
      <c r="AI70" s="201">
        <v>76837.093205819794</v>
      </c>
      <c r="AJ70" s="201">
        <v>71275.360976108306</v>
      </c>
      <c r="AK70" s="201">
        <v>67862.4886677256</v>
      </c>
      <c r="AL70" s="201">
        <v>67169.3787085558</v>
      </c>
      <c r="AM70" s="201">
        <v>73056.503064067801</v>
      </c>
      <c r="AN70" s="201">
        <v>69823.850650767505</v>
      </c>
      <c r="AO70" s="201">
        <v>68359.232781597006</v>
      </c>
      <c r="AP70" s="201">
        <v>64851.109966031101</v>
      </c>
      <c r="AQ70" s="201">
        <v>814576.50793095003</v>
      </c>
      <c r="AR70" s="201">
        <v>61102.3233781366</v>
      </c>
      <c r="AS70" s="201">
        <v>63457.949656562698</v>
      </c>
      <c r="AT70" s="201">
        <v>71474.815922917405</v>
      </c>
      <c r="AU70" s="201">
        <v>70491.385508760606</v>
      </c>
      <c r="AV70" s="201">
        <v>78468.016839621298</v>
      </c>
      <c r="AW70" s="201">
        <v>74222.419063738605</v>
      </c>
      <c r="AX70" s="201">
        <v>70489.8351717966</v>
      </c>
      <c r="AY70" s="201">
        <v>70016.391793222399</v>
      </c>
      <c r="AZ70" s="201">
        <v>75810.776196129795</v>
      </c>
      <c r="BA70" s="201">
        <v>72622.434404117506</v>
      </c>
      <c r="BB70" s="201">
        <v>71067.667905946102</v>
      </c>
      <c r="BC70" s="201">
        <v>67402.191456873901</v>
      </c>
      <c r="BD70" s="201">
        <v>846626.20729782397</v>
      </c>
      <c r="BE70" s="201">
        <v>71984.781037581299</v>
      </c>
      <c r="BF70" s="201">
        <v>74798.093722693302</v>
      </c>
      <c r="BG70" s="201">
        <v>83932.699987292406</v>
      </c>
      <c r="BH70" s="201">
        <v>82820.482353241998</v>
      </c>
      <c r="BI70" s="201">
        <v>93387.289672471205</v>
      </c>
      <c r="BJ70" s="201">
        <v>87468.053324418099</v>
      </c>
      <c r="BK70" s="201">
        <v>83189.7709846902</v>
      </c>
      <c r="BL70" s="201">
        <v>82482.8308694562</v>
      </c>
      <c r="BM70" s="201">
        <v>89482.560669103201</v>
      </c>
      <c r="BN70" s="201">
        <v>85606.814252177006</v>
      </c>
      <c r="BO70" s="201">
        <v>83757.498946730295</v>
      </c>
      <c r="BP70" s="201">
        <v>79465.6826965168</v>
      </c>
      <c r="BQ70" s="201">
        <v>998376.558516372</v>
      </c>
    </row>
    <row r="71" spans="1:69">
      <c r="A71" s="202" t="s">
        <v>267</v>
      </c>
      <c r="B71" s="201">
        <v>0</v>
      </c>
      <c r="C71" s="201">
        <v>0</v>
      </c>
      <c r="D71" s="201">
        <v>0</v>
      </c>
      <c r="E71" s="201">
        <v>0</v>
      </c>
      <c r="F71" s="201">
        <v>0</v>
      </c>
      <c r="G71" s="201">
        <v>0</v>
      </c>
      <c r="H71" s="201">
        <v>0</v>
      </c>
      <c r="I71" s="201">
        <v>0</v>
      </c>
      <c r="J71" s="201">
        <v>0</v>
      </c>
      <c r="K71" s="201">
        <v>0</v>
      </c>
      <c r="L71" s="201">
        <v>0</v>
      </c>
      <c r="M71" s="201">
        <v>0</v>
      </c>
      <c r="N71" s="201">
        <v>0</v>
      </c>
      <c r="O71" s="201">
        <v>0</v>
      </c>
      <c r="P71" s="201">
        <v>0</v>
      </c>
      <c r="Q71" s="201">
        <v>0</v>
      </c>
      <c r="R71" s="201">
        <v>0</v>
      </c>
      <c r="S71" s="201">
        <v>0</v>
      </c>
      <c r="T71" s="201">
        <v>0</v>
      </c>
      <c r="U71" s="201">
        <v>0</v>
      </c>
      <c r="V71" s="201">
        <v>0</v>
      </c>
      <c r="W71" s="201">
        <v>0</v>
      </c>
      <c r="X71" s="201">
        <v>0</v>
      </c>
      <c r="Y71" s="201">
        <v>0</v>
      </c>
      <c r="Z71" s="201">
        <v>0</v>
      </c>
      <c r="AA71" s="201">
        <v>0</v>
      </c>
      <c r="AB71" s="201">
        <v>0</v>
      </c>
      <c r="AC71" s="201">
        <v>0</v>
      </c>
      <c r="AD71" s="201">
        <v>0</v>
      </c>
      <c r="AE71" s="201">
        <v>0</v>
      </c>
      <c r="AF71" s="201">
        <v>0</v>
      </c>
      <c r="AG71" s="201">
        <v>0</v>
      </c>
      <c r="AH71" s="201">
        <v>0</v>
      </c>
      <c r="AI71" s="201">
        <v>0</v>
      </c>
      <c r="AJ71" s="201">
        <v>0</v>
      </c>
      <c r="AK71" s="201">
        <v>0</v>
      </c>
      <c r="AL71" s="201">
        <v>0</v>
      </c>
      <c r="AM71" s="201">
        <v>0</v>
      </c>
      <c r="AN71" s="201">
        <v>0</v>
      </c>
      <c r="AO71" s="201">
        <v>0</v>
      </c>
      <c r="AP71" s="201">
        <v>0</v>
      </c>
      <c r="AQ71" s="201">
        <v>0</v>
      </c>
      <c r="AR71" s="201">
        <v>0</v>
      </c>
      <c r="AS71" s="201">
        <v>0</v>
      </c>
      <c r="AT71" s="201">
        <v>0</v>
      </c>
      <c r="AU71" s="201">
        <v>0</v>
      </c>
      <c r="AV71" s="201">
        <v>0</v>
      </c>
      <c r="AW71" s="201">
        <v>0</v>
      </c>
      <c r="AX71" s="201">
        <v>0</v>
      </c>
      <c r="AY71" s="201">
        <v>0</v>
      </c>
      <c r="AZ71" s="201">
        <v>0</v>
      </c>
      <c r="BA71" s="201">
        <v>0</v>
      </c>
      <c r="BB71" s="201">
        <v>0</v>
      </c>
      <c r="BC71" s="201">
        <v>0</v>
      </c>
      <c r="BD71" s="201">
        <v>0</v>
      </c>
      <c r="BE71" s="201">
        <v>0</v>
      </c>
      <c r="BF71" s="201">
        <v>0</v>
      </c>
      <c r="BG71" s="201">
        <v>0</v>
      </c>
      <c r="BH71" s="201">
        <v>0</v>
      </c>
      <c r="BI71" s="201">
        <v>0</v>
      </c>
      <c r="BJ71" s="201">
        <v>0</v>
      </c>
      <c r="BK71" s="201">
        <v>0</v>
      </c>
      <c r="BL71" s="201">
        <v>0</v>
      </c>
      <c r="BM71" s="201">
        <v>0</v>
      </c>
      <c r="BN71" s="201">
        <v>0</v>
      </c>
      <c r="BO71" s="201">
        <v>0</v>
      </c>
      <c r="BP71" s="201">
        <v>0</v>
      </c>
      <c r="BQ71" s="201">
        <v>0</v>
      </c>
    </row>
    <row r="72" spans="1:69">
      <c r="A72" s="202" t="s">
        <v>268</v>
      </c>
      <c r="B72" s="201">
        <v>3736.7410506752499</v>
      </c>
      <c r="C72" s="201">
        <v>3670.0829570862402</v>
      </c>
      <c r="D72" s="201">
        <v>3465.85274551779</v>
      </c>
      <c r="E72" s="201">
        <v>2928.1014925555701</v>
      </c>
      <c r="F72" s="201">
        <v>3054.53740195926</v>
      </c>
      <c r="G72" s="201">
        <v>3361.6167741849199</v>
      </c>
      <c r="H72" s="201">
        <v>3318.6186670990201</v>
      </c>
      <c r="I72" s="201">
        <v>3974.90114684744</v>
      </c>
      <c r="J72" s="201">
        <v>3551.2697639186599</v>
      </c>
      <c r="K72" s="201">
        <v>3398.1392838029901</v>
      </c>
      <c r="L72" s="201">
        <v>3340.0600121039101</v>
      </c>
      <c r="M72" s="201">
        <v>3665.28085020354</v>
      </c>
      <c r="N72" s="201">
        <v>3487.3252062603301</v>
      </c>
      <c r="O72" s="201">
        <v>3417.1953425680399</v>
      </c>
      <c r="P72" s="201">
        <v>3243.5293666206699</v>
      </c>
      <c r="Q72" s="201">
        <v>40740.575308124397</v>
      </c>
      <c r="R72" s="201">
        <v>1926.4166749584399</v>
      </c>
      <c r="S72" s="201">
        <v>1998.6389820491399</v>
      </c>
      <c r="T72" s="201">
        <v>2267.95546082189</v>
      </c>
      <c r="U72" s="201">
        <v>2234.4881741164299</v>
      </c>
      <c r="V72" s="201">
        <v>2423.4764243883001</v>
      </c>
      <c r="W72" s="201">
        <v>2338.6356091009302</v>
      </c>
      <c r="X72" s="201">
        <v>2214.5935119485398</v>
      </c>
      <c r="Y72" s="201">
        <v>2207.6415948337399</v>
      </c>
      <c r="Z72" s="201">
        <v>2381.0583410231502</v>
      </c>
      <c r="AA72" s="201">
        <v>2286.9343572448001</v>
      </c>
      <c r="AB72" s="201">
        <v>2238.8543313548598</v>
      </c>
      <c r="AC72" s="201">
        <v>2121.88617594066</v>
      </c>
      <c r="AD72" s="201">
        <v>26640.579637780898</v>
      </c>
      <c r="AE72" s="201">
        <v>2377.9259175434599</v>
      </c>
      <c r="AF72" s="201">
        <v>2473.2840004744899</v>
      </c>
      <c r="AG72" s="201">
        <v>2764.2510126132902</v>
      </c>
      <c r="AH72" s="201">
        <v>2727.1238256460401</v>
      </c>
      <c r="AI72" s="201">
        <v>3112.27975205444</v>
      </c>
      <c r="AJ72" s="201">
        <v>2887.0022736559099</v>
      </c>
      <c r="AK72" s="201">
        <v>2748.76417876502</v>
      </c>
      <c r="AL72" s="201">
        <v>2720.68982038067</v>
      </c>
      <c r="AM72" s="201">
        <v>2959.1472784264502</v>
      </c>
      <c r="AN72" s="201">
        <v>2828.2089746518</v>
      </c>
      <c r="AO72" s="201">
        <v>2768.8847557292302</v>
      </c>
      <c r="AP72" s="201">
        <v>2626.7885473606998</v>
      </c>
      <c r="AQ72" s="201">
        <v>32994.350337301497</v>
      </c>
      <c r="AR72" s="201">
        <v>2393.5040191202702</v>
      </c>
      <c r="AS72" s="201">
        <v>2485.7787584958201</v>
      </c>
      <c r="AT72" s="201">
        <v>2799.8159434735599</v>
      </c>
      <c r="AU72" s="201">
        <v>2761.29294600516</v>
      </c>
      <c r="AV72" s="201">
        <v>3073.7540455823901</v>
      </c>
      <c r="AW72" s="201">
        <v>2907.4452249299302</v>
      </c>
      <c r="AX72" s="201">
        <v>2761.2322161090001</v>
      </c>
      <c r="AY72" s="201">
        <v>2742.6864625796202</v>
      </c>
      <c r="AZ72" s="201">
        <v>2969.6644495025998</v>
      </c>
      <c r="BA72" s="201">
        <v>2844.7705261360002</v>
      </c>
      <c r="BB72" s="201">
        <v>2783.8671159802698</v>
      </c>
      <c r="BC72" s="201">
        <v>2640.2828440934099</v>
      </c>
      <c r="BD72" s="201">
        <v>33164.094552007999</v>
      </c>
      <c r="BE72" s="201">
        <v>2411.7002258671901</v>
      </c>
      <c r="BF72" s="201">
        <v>2505.9544104368001</v>
      </c>
      <c r="BG72" s="201">
        <v>2811.9903762896502</v>
      </c>
      <c r="BH72" s="201">
        <v>2774.72783995085</v>
      </c>
      <c r="BI72" s="201">
        <v>3128.7467204858299</v>
      </c>
      <c r="BJ72" s="201">
        <v>2930.4350297117999</v>
      </c>
      <c r="BK72" s="201">
        <v>2787.10008673742</v>
      </c>
      <c r="BL72" s="201">
        <v>2763.4155299323602</v>
      </c>
      <c r="BM72" s="201">
        <v>2997.92690435753</v>
      </c>
      <c r="BN72" s="201">
        <v>2868.0780894500399</v>
      </c>
      <c r="BO72" s="201">
        <v>2806.1206301710099</v>
      </c>
      <c r="BP72" s="201">
        <v>2662.3322617016202</v>
      </c>
      <c r="BQ72" s="201">
        <v>33448.528105092097</v>
      </c>
    </row>
    <row r="73" spans="1:69">
      <c r="A73" s="202" t="s">
        <v>269</v>
      </c>
      <c r="B73" s="201">
        <v>-1768632.6231217801</v>
      </c>
      <c r="C73" s="201">
        <v>-1625793.4414592499</v>
      </c>
      <c r="D73" s="201">
        <v>-1450608.66507371</v>
      </c>
      <c r="E73" s="201">
        <v>-1391822.4921035201</v>
      </c>
      <c r="F73" s="201">
        <v>-1326898.77625069</v>
      </c>
      <c r="G73" s="201">
        <v>-1356280.2479573099</v>
      </c>
      <c r="H73" s="201">
        <v>-1478904.3039891</v>
      </c>
      <c r="I73" s="201">
        <v>-1687369.2307500199</v>
      </c>
      <c r="J73" s="201">
        <v>-1788669.6239281299</v>
      </c>
      <c r="K73" s="201">
        <v>-1851651.4661380099</v>
      </c>
      <c r="L73" s="201">
        <v>-1895562.36804451</v>
      </c>
      <c r="M73" s="201">
        <v>-1926794.41211659</v>
      </c>
      <c r="N73" s="201">
        <v>-1911452.65558298</v>
      </c>
      <c r="O73" s="201">
        <v>-1645867.7468459499</v>
      </c>
      <c r="P73" s="201">
        <v>-1489258.1807492001</v>
      </c>
      <c r="Q73" s="201">
        <v>-19750531.504455999</v>
      </c>
      <c r="R73" s="201">
        <v>-1493454.3218173301</v>
      </c>
      <c r="S73" s="201">
        <v>-1423916.3960077199</v>
      </c>
      <c r="T73" s="201">
        <v>-1455574.79351301</v>
      </c>
      <c r="U73" s="201">
        <v>-1587315.81716686</v>
      </c>
      <c r="V73" s="201">
        <v>-1811220.68740165</v>
      </c>
      <c r="W73" s="201">
        <v>-1848067.2688491901</v>
      </c>
      <c r="X73" s="201">
        <v>-1913306.06770216</v>
      </c>
      <c r="Y73" s="201">
        <v>-1958847.5694897501</v>
      </c>
      <c r="Z73" s="201">
        <v>-1991292.68674238</v>
      </c>
      <c r="AA73" s="201">
        <v>-1975605.4830137</v>
      </c>
      <c r="AB73" s="201">
        <v>-1701250.9088184601</v>
      </c>
      <c r="AC73" s="201">
        <v>-1539501.0567201499</v>
      </c>
      <c r="AD73" s="201">
        <v>-20699353.057242401</v>
      </c>
      <c r="AE73" s="201">
        <v>-1543697.5084657599</v>
      </c>
      <c r="AF73" s="201">
        <v>-1471686.24547166</v>
      </c>
      <c r="AG73" s="201">
        <v>-1504270.58754615</v>
      </c>
      <c r="AH73" s="201">
        <v>-1640271.33128708</v>
      </c>
      <c r="AI73" s="201">
        <v>-1871478.5178134299</v>
      </c>
      <c r="AJ73" s="201">
        <v>-1909380.9668322201</v>
      </c>
      <c r="AK73" s="201">
        <v>-1976609.1880246999</v>
      </c>
      <c r="AL73" s="201">
        <v>-2023479.2645827699</v>
      </c>
      <c r="AM73" s="201">
        <v>-2056814.7435051</v>
      </c>
      <c r="AN73" s="201">
        <v>-2040433.60336475</v>
      </c>
      <c r="AO73" s="201">
        <v>-1756924.03498977</v>
      </c>
      <c r="AP73" s="201">
        <v>-1589743.9326911001</v>
      </c>
      <c r="AQ73" s="201">
        <v>-21384789.924574502</v>
      </c>
      <c r="AR73" s="201">
        <v>-1593940.69511419</v>
      </c>
      <c r="AS73" s="201">
        <v>-1519456.0949355899</v>
      </c>
      <c r="AT73" s="201">
        <v>-1552966.3815792799</v>
      </c>
      <c r="AU73" s="201">
        <v>-1693226.8454073099</v>
      </c>
      <c r="AV73" s="201">
        <v>-1931736.3482252101</v>
      </c>
      <c r="AW73" s="201">
        <v>-1970694.6648152501</v>
      </c>
      <c r="AX73" s="201">
        <v>-2039912.3083472501</v>
      </c>
      <c r="AY73" s="201">
        <v>-2088110.95967578</v>
      </c>
      <c r="AZ73" s="201">
        <v>-2122336.80026781</v>
      </c>
      <c r="BA73" s="201">
        <v>-2105261.7237157999</v>
      </c>
      <c r="BB73" s="201">
        <v>-1812597.16116109</v>
      </c>
      <c r="BC73" s="201">
        <v>-1639986.8086620399</v>
      </c>
      <c r="BD73" s="201">
        <v>-22070226.791906599</v>
      </c>
      <c r="BE73" s="201">
        <v>-1644183.88176261</v>
      </c>
      <c r="BF73" s="201">
        <v>-1567225.9443995201</v>
      </c>
      <c r="BG73" s="201">
        <v>-1601662.1756124201</v>
      </c>
      <c r="BH73" s="201">
        <v>-1746182.3595275399</v>
      </c>
      <c r="BI73" s="201">
        <v>-1991994.17863699</v>
      </c>
      <c r="BJ73" s="201">
        <v>-2032008.3627982901</v>
      </c>
      <c r="BK73" s="201">
        <v>-2103215.4286698001</v>
      </c>
      <c r="BL73" s="201">
        <v>-2152742.6547687999</v>
      </c>
      <c r="BM73" s="201">
        <v>-2187858.85703051</v>
      </c>
      <c r="BN73" s="201">
        <v>-2170089.8440668499</v>
      </c>
      <c r="BO73" s="201">
        <v>-1868270.2873324</v>
      </c>
      <c r="BP73" s="201">
        <v>-1690229.68463299</v>
      </c>
      <c r="BQ73" s="201">
        <v>-22755663.6592387</v>
      </c>
    </row>
    <row r="74" spans="1:69">
      <c r="A74" s="202" t="s">
        <v>270</v>
      </c>
      <c r="B74" s="201">
        <v>0</v>
      </c>
      <c r="C74" s="201">
        <v>0</v>
      </c>
      <c r="D74" s="201">
        <v>0</v>
      </c>
      <c r="E74" s="201">
        <v>0</v>
      </c>
      <c r="F74" s="201">
        <v>0</v>
      </c>
      <c r="G74" s="201">
        <v>0</v>
      </c>
      <c r="H74" s="201">
        <v>0</v>
      </c>
      <c r="I74" s="201">
        <v>0</v>
      </c>
      <c r="J74" s="201">
        <v>0</v>
      </c>
      <c r="K74" s="201">
        <v>0</v>
      </c>
      <c r="L74" s="201">
        <v>0</v>
      </c>
      <c r="M74" s="201">
        <v>0</v>
      </c>
      <c r="N74" s="201">
        <v>0</v>
      </c>
      <c r="O74" s="201">
        <v>0</v>
      </c>
      <c r="P74" s="201">
        <v>0</v>
      </c>
      <c r="Q74" s="201">
        <v>0</v>
      </c>
      <c r="R74" s="201">
        <v>0</v>
      </c>
      <c r="S74" s="201">
        <v>0</v>
      </c>
      <c r="T74" s="201">
        <v>0</v>
      </c>
      <c r="U74" s="201">
        <v>0</v>
      </c>
      <c r="V74" s="201">
        <v>0</v>
      </c>
      <c r="W74" s="201">
        <v>0</v>
      </c>
      <c r="X74" s="201">
        <v>0</v>
      </c>
      <c r="Y74" s="201">
        <v>0</v>
      </c>
      <c r="Z74" s="201">
        <v>0</v>
      </c>
      <c r="AA74" s="201">
        <v>0</v>
      </c>
      <c r="AB74" s="201">
        <v>0</v>
      </c>
      <c r="AC74" s="201">
        <v>0</v>
      </c>
      <c r="AD74" s="201">
        <v>0</v>
      </c>
      <c r="AE74" s="201">
        <v>0</v>
      </c>
      <c r="AF74" s="201">
        <v>0</v>
      </c>
      <c r="AG74" s="201">
        <v>0</v>
      </c>
      <c r="AH74" s="201">
        <v>0</v>
      </c>
      <c r="AI74" s="201">
        <v>0</v>
      </c>
      <c r="AJ74" s="201">
        <v>0</v>
      </c>
      <c r="AK74" s="201">
        <v>0</v>
      </c>
      <c r="AL74" s="201">
        <v>0</v>
      </c>
      <c r="AM74" s="201">
        <v>0</v>
      </c>
      <c r="AN74" s="201">
        <v>0</v>
      </c>
      <c r="AO74" s="201">
        <v>0</v>
      </c>
      <c r="AP74" s="201">
        <v>0</v>
      </c>
      <c r="AQ74" s="201">
        <v>0</v>
      </c>
      <c r="AR74" s="201">
        <v>0</v>
      </c>
      <c r="AS74" s="201">
        <v>0</v>
      </c>
      <c r="AT74" s="201">
        <v>0</v>
      </c>
      <c r="AU74" s="201">
        <v>0</v>
      </c>
      <c r="AV74" s="201">
        <v>0</v>
      </c>
      <c r="AW74" s="201">
        <v>0</v>
      </c>
      <c r="AX74" s="201">
        <v>0</v>
      </c>
      <c r="AY74" s="201">
        <v>0</v>
      </c>
      <c r="AZ74" s="201">
        <v>0</v>
      </c>
      <c r="BA74" s="201">
        <v>0</v>
      </c>
      <c r="BB74" s="201">
        <v>0</v>
      </c>
      <c r="BC74" s="201">
        <v>0</v>
      </c>
      <c r="BD74" s="201">
        <v>0</v>
      </c>
      <c r="BE74" s="201">
        <v>0</v>
      </c>
      <c r="BF74" s="201">
        <v>0</v>
      </c>
      <c r="BG74" s="201">
        <v>0</v>
      </c>
      <c r="BH74" s="201">
        <v>0</v>
      </c>
      <c r="BI74" s="201">
        <v>0</v>
      </c>
      <c r="BJ74" s="201">
        <v>0</v>
      </c>
      <c r="BK74" s="201">
        <v>0</v>
      </c>
      <c r="BL74" s="201">
        <v>0</v>
      </c>
      <c r="BM74" s="201">
        <v>0</v>
      </c>
      <c r="BN74" s="201">
        <v>0</v>
      </c>
      <c r="BO74" s="201">
        <v>0</v>
      </c>
      <c r="BP74" s="201">
        <v>0</v>
      </c>
      <c r="BQ74" s="201">
        <v>0</v>
      </c>
    </row>
    <row r="75" spans="1:69">
      <c r="A75" s="202" t="s">
        <v>271</v>
      </c>
      <c r="B75" s="201">
        <v>0</v>
      </c>
      <c r="C75" s="201">
        <v>0</v>
      </c>
      <c r="D75" s="201">
        <v>0</v>
      </c>
      <c r="E75" s="201">
        <v>0</v>
      </c>
      <c r="F75" s="201">
        <v>0</v>
      </c>
      <c r="G75" s="201">
        <v>0</v>
      </c>
      <c r="H75" s="201">
        <v>0</v>
      </c>
      <c r="I75" s="201">
        <v>0</v>
      </c>
      <c r="J75" s="201">
        <v>0</v>
      </c>
      <c r="K75" s="201">
        <v>0</v>
      </c>
      <c r="L75" s="201">
        <v>0</v>
      </c>
      <c r="M75" s="201">
        <v>0</v>
      </c>
      <c r="N75" s="201">
        <v>0</v>
      </c>
      <c r="O75" s="201">
        <v>0</v>
      </c>
      <c r="P75" s="201">
        <v>0</v>
      </c>
      <c r="Q75" s="201">
        <v>0</v>
      </c>
      <c r="R75" s="201">
        <v>0</v>
      </c>
      <c r="S75" s="201">
        <v>0</v>
      </c>
      <c r="T75" s="201">
        <v>0</v>
      </c>
      <c r="U75" s="201">
        <v>0</v>
      </c>
      <c r="V75" s="201">
        <v>0</v>
      </c>
      <c r="W75" s="201">
        <v>0</v>
      </c>
      <c r="X75" s="201">
        <v>0</v>
      </c>
      <c r="Y75" s="201">
        <v>0</v>
      </c>
      <c r="Z75" s="201">
        <v>0</v>
      </c>
      <c r="AA75" s="201">
        <v>0</v>
      </c>
      <c r="AB75" s="201">
        <v>0</v>
      </c>
      <c r="AC75" s="201">
        <v>0</v>
      </c>
      <c r="AD75" s="201">
        <v>0</v>
      </c>
      <c r="AE75" s="201">
        <v>0</v>
      </c>
      <c r="AF75" s="201">
        <v>0</v>
      </c>
      <c r="AG75" s="201">
        <v>0</v>
      </c>
      <c r="AH75" s="201">
        <v>0</v>
      </c>
      <c r="AI75" s="201">
        <v>0</v>
      </c>
      <c r="AJ75" s="201">
        <v>0</v>
      </c>
      <c r="AK75" s="201">
        <v>0</v>
      </c>
      <c r="AL75" s="201">
        <v>0</v>
      </c>
      <c r="AM75" s="201">
        <v>0</v>
      </c>
      <c r="AN75" s="201">
        <v>0</v>
      </c>
      <c r="AO75" s="201">
        <v>0</v>
      </c>
      <c r="AP75" s="201">
        <v>0</v>
      </c>
      <c r="AQ75" s="201">
        <v>0</v>
      </c>
      <c r="AR75" s="201">
        <v>0</v>
      </c>
      <c r="AS75" s="201">
        <v>0</v>
      </c>
      <c r="AT75" s="201">
        <v>0</v>
      </c>
      <c r="AU75" s="201">
        <v>0</v>
      </c>
      <c r="AV75" s="201">
        <v>0</v>
      </c>
      <c r="AW75" s="201">
        <v>0</v>
      </c>
      <c r="AX75" s="201">
        <v>0</v>
      </c>
      <c r="AY75" s="201">
        <v>0</v>
      </c>
      <c r="AZ75" s="201">
        <v>0</v>
      </c>
      <c r="BA75" s="201">
        <v>0</v>
      </c>
      <c r="BB75" s="201">
        <v>0</v>
      </c>
      <c r="BC75" s="201">
        <v>0</v>
      </c>
      <c r="BD75" s="201">
        <v>0</v>
      </c>
      <c r="BE75" s="201">
        <v>0</v>
      </c>
      <c r="BF75" s="201">
        <v>0</v>
      </c>
      <c r="BG75" s="201">
        <v>0</v>
      </c>
      <c r="BH75" s="201">
        <v>0</v>
      </c>
      <c r="BI75" s="201">
        <v>0</v>
      </c>
      <c r="BJ75" s="201">
        <v>0</v>
      </c>
      <c r="BK75" s="201">
        <v>0</v>
      </c>
      <c r="BL75" s="201">
        <v>0</v>
      </c>
      <c r="BM75" s="201">
        <v>0</v>
      </c>
      <c r="BN75" s="201">
        <v>0</v>
      </c>
      <c r="BO75" s="201">
        <v>0</v>
      </c>
      <c r="BP75" s="201">
        <v>0</v>
      </c>
      <c r="BQ75" s="201">
        <v>0</v>
      </c>
    </row>
    <row r="76" spans="1:69">
      <c r="A76" s="202" t="s">
        <v>272</v>
      </c>
      <c r="B76" s="201">
        <v>3736.7410506752499</v>
      </c>
      <c r="C76" s="201">
        <v>3670.0829570862402</v>
      </c>
      <c r="D76" s="201">
        <v>3465.85274551779</v>
      </c>
      <c r="E76" s="201">
        <v>2928.1014925555701</v>
      </c>
      <c r="F76" s="201">
        <v>3054.53740195926</v>
      </c>
      <c r="G76" s="201">
        <v>3361.6167741849199</v>
      </c>
      <c r="H76" s="201">
        <v>3318.6186670990201</v>
      </c>
      <c r="I76" s="201">
        <v>3974.90114684744</v>
      </c>
      <c r="J76" s="201">
        <v>3551.2697639186599</v>
      </c>
      <c r="K76" s="201">
        <v>3398.1392838029901</v>
      </c>
      <c r="L76" s="201">
        <v>3340.0600121039101</v>
      </c>
      <c r="M76" s="201">
        <v>3665.28085020354</v>
      </c>
      <c r="N76" s="201">
        <v>3487.3252062603301</v>
      </c>
      <c r="O76" s="201">
        <v>3417.1953425680399</v>
      </c>
      <c r="P76" s="201">
        <v>3243.5293666206699</v>
      </c>
      <c r="Q76" s="201">
        <v>40740.575308124397</v>
      </c>
      <c r="R76" s="201">
        <v>1926.4166749584399</v>
      </c>
      <c r="S76" s="201">
        <v>1998.6389820491399</v>
      </c>
      <c r="T76" s="201">
        <v>2267.95546082189</v>
      </c>
      <c r="U76" s="201">
        <v>2234.4881741164299</v>
      </c>
      <c r="V76" s="201">
        <v>2423.4764243883001</v>
      </c>
      <c r="W76" s="201">
        <v>2338.6356091009302</v>
      </c>
      <c r="X76" s="201">
        <v>2214.5935119485398</v>
      </c>
      <c r="Y76" s="201">
        <v>2207.6415948337399</v>
      </c>
      <c r="Z76" s="201">
        <v>2381.0583410231502</v>
      </c>
      <c r="AA76" s="201">
        <v>2286.9343572448001</v>
      </c>
      <c r="AB76" s="201">
        <v>2238.8543313548598</v>
      </c>
      <c r="AC76" s="201">
        <v>2121.88617594066</v>
      </c>
      <c r="AD76" s="201">
        <v>26640.579637780898</v>
      </c>
      <c r="AE76" s="201">
        <v>2377.9259175434599</v>
      </c>
      <c r="AF76" s="201">
        <v>2473.2840004744899</v>
      </c>
      <c r="AG76" s="201">
        <v>2764.2510126132902</v>
      </c>
      <c r="AH76" s="201">
        <v>2727.1238256460401</v>
      </c>
      <c r="AI76" s="201">
        <v>3112.27975205444</v>
      </c>
      <c r="AJ76" s="201">
        <v>2887.0022736559099</v>
      </c>
      <c r="AK76" s="201">
        <v>2748.76417876502</v>
      </c>
      <c r="AL76" s="201">
        <v>2720.68982038067</v>
      </c>
      <c r="AM76" s="201">
        <v>2959.1472784264502</v>
      </c>
      <c r="AN76" s="201">
        <v>2828.2089746518</v>
      </c>
      <c r="AO76" s="201">
        <v>2768.8847557292302</v>
      </c>
      <c r="AP76" s="201">
        <v>2626.7885473606998</v>
      </c>
      <c r="AQ76" s="201">
        <v>32994.350337301497</v>
      </c>
      <c r="AR76" s="201">
        <v>2393.5040191202702</v>
      </c>
      <c r="AS76" s="201">
        <v>2485.7787584958201</v>
      </c>
      <c r="AT76" s="201">
        <v>2799.8159434735599</v>
      </c>
      <c r="AU76" s="201">
        <v>2761.29294600516</v>
      </c>
      <c r="AV76" s="201">
        <v>3073.7540455823901</v>
      </c>
      <c r="AW76" s="201">
        <v>2907.4452249299302</v>
      </c>
      <c r="AX76" s="201">
        <v>2761.2322161090001</v>
      </c>
      <c r="AY76" s="201">
        <v>2742.6864625796202</v>
      </c>
      <c r="AZ76" s="201">
        <v>2969.6644495025998</v>
      </c>
      <c r="BA76" s="201">
        <v>2844.7705261360002</v>
      </c>
      <c r="BB76" s="201">
        <v>2783.8671159802698</v>
      </c>
      <c r="BC76" s="201">
        <v>2640.2828440934099</v>
      </c>
      <c r="BD76" s="201">
        <v>33164.094552007999</v>
      </c>
      <c r="BE76" s="201">
        <v>2411.7002258671901</v>
      </c>
      <c r="BF76" s="201">
        <v>2505.9544104368001</v>
      </c>
      <c r="BG76" s="201">
        <v>2811.9903762896502</v>
      </c>
      <c r="BH76" s="201">
        <v>2774.72783995085</v>
      </c>
      <c r="BI76" s="201">
        <v>3128.7467204858299</v>
      </c>
      <c r="BJ76" s="201">
        <v>2930.4350297117999</v>
      </c>
      <c r="BK76" s="201">
        <v>2787.10008673742</v>
      </c>
      <c r="BL76" s="201">
        <v>2763.4155299323602</v>
      </c>
      <c r="BM76" s="201">
        <v>2997.92690435753</v>
      </c>
      <c r="BN76" s="201">
        <v>2868.0780894500399</v>
      </c>
      <c r="BO76" s="201">
        <v>2806.1206301710099</v>
      </c>
      <c r="BP76" s="201">
        <v>2662.3322617016202</v>
      </c>
      <c r="BQ76" s="201">
        <v>33448.528105092097</v>
      </c>
    </row>
    <row r="77" spans="1:69">
      <c r="A77" s="202" t="s">
        <v>273</v>
      </c>
      <c r="B77" s="201">
        <v>3771.0686932316999</v>
      </c>
      <c r="C77" s="201">
        <v>3703.79824380128</v>
      </c>
      <c r="D77" s="201">
        <v>3497.6918675195602</v>
      </c>
      <c r="E77" s="201">
        <v>4141.7746121228802</v>
      </c>
      <c r="F77" s="201">
        <v>4320.6171286682402</v>
      </c>
      <c r="G77" s="201">
        <v>4754.9782841898104</v>
      </c>
      <c r="H77" s="201">
        <v>4694.15782808523</v>
      </c>
      <c r="I77" s="201">
        <v>5622.4638037878403</v>
      </c>
      <c r="J77" s="201">
        <v>5023.2408222164004</v>
      </c>
      <c r="K77" s="201">
        <v>4806.6390628519302</v>
      </c>
      <c r="L77" s="201">
        <v>4724.4864279021403</v>
      </c>
      <c r="M77" s="201">
        <v>5184.5085323267904</v>
      </c>
      <c r="N77" s="201">
        <v>4932.7917902528397</v>
      </c>
      <c r="O77" s="201">
        <v>4833.5936956065898</v>
      </c>
      <c r="P77" s="201">
        <v>4587.9446523623301</v>
      </c>
      <c r="Q77" s="201">
        <v>57627.196640372997</v>
      </c>
      <c r="R77" s="201">
        <v>3352.3913047055098</v>
      </c>
      <c r="S77" s="201">
        <v>3478.0741008751602</v>
      </c>
      <c r="T77" s="201">
        <v>3946.74437007908</v>
      </c>
      <c r="U77" s="201">
        <v>3888.5038853480701</v>
      </c>
      <c r="V77" s="201">
        <v>4217.38526139647</v>
      </c>
      <c r="W77" s="201">
        <v>4069.7434686573001</v>
      </c>
      <c r="X77" s="201">
        <v>3853.8827707529499</v>
      </c>
      <c r="Y77" s="201">
        <v>3841.78489660679</v>
      </c>
      <c r="Z77" s="201">
        <v>4143.5684097858802</v>
      </c>
      <c r="AA77" s="201">
        <v>3979.77184963121</v>
      </c>
      <c r="AB77" s="201">
        <v>3896.1019651152201</v>
      </c>
      <c r="AC77" s="201">
        <v>3692.5514912041199</v>
      </c>
      <c r="AD77" s="201">
        <v>46360.503774157798</v>
      </c>
      <c r="AE77" s="201">
        <v>3022.9710144441901</v>
      </c>
      <c r="AF77" s="201">
        <v>3144.1962883548499</v>
      </c>
      <c r="AG77" s="201">
        <v>3514.0921027558702</v>
      </c>
      <c r="AH77" s="201">
        <v>3466.8936558985401</v>
      </c>
      <c r="AI77" s="201">
        <v>3956.5284224756201</v>
      </c>
      <c r="AJ77" s="201">
        <v>3670.1413309427799</v>
      </c>
      <c r="AK77" s="201">
        <v>3494.4042523129901</v>
      </c>
      <c r="AL77" s="201">
        <v>3458.7143382501199</v>
      </c>
      <c r="AM77" s="201">
        <v>3761.8566601081202</v>
      </c>
      <c r="AN77" s="201">
        <v>3595.3995412925101</v>
      </c>
      <c r="AO77" s="201">
        <v>3519.98281239679</v>
      </c>
      <c r="AP77" s="201">
        <v>3339.3410539671499</v>
      </c>
      <c r="AQ77" s="201">
        <v>41944.521473199602</v>
      </c>
      <c r="AR77" s="201">
        <v>2768.3916498538601</v>
      </c>
      <c r="AS77" s="201">
        <v>2875.1191155021502</v>
      </c>
      <c r="AT77" s="201">
        <v>3238.3430389595801</v>
      </c>
      <c r="AU77" s="201">
        <v>3193.7862955127698</v>
      </c>
      <c r="AV77" s="201">
        <v>3555.18727585943</v>
      </c>
      <c r="AW77" s="201">
        <v>3362.8299843264299</v>
      </c>
      <c r="AX77" s="201">
        <v>3193.7160536681299</v>
      </c>
      <c r="AY77" s="201">
        <v>3172.2655322565001</v>
      </c>
      <c r="AZ77" s="201">
        <v>3434.7944265798801</v>
      </c>
      <c r="BA77" s="201">
        <v>3290.33872823822</v>
      </c>
      <c r="BB77" s="201">
        <v>3219.8961926185302</v>
      </c>
      <c r="BC77" s="201">
        <v>3053.822730378</v>
      </c>
      <c r="BD77" s="201">
        <v>38358.4910237535</v>
      </c>
      <c r="BE77" s="201">
        <v>2754.7612286355602</v>
      </c>
      <c r="BF77" s="201">
        <v>2862.4229398648999</v>
      </c>
      <c r="BG77" s="201">
        <v>3211.9920962041001</v>
      </c>
      <c r="BH77" s="201">
        <v>3169.42901589845</v>
      </c>
      <c r="BI77" s="201">
        <v>3573.8065897953302</v>
      </c>
      <c r="BJ77" s="201">
        <v>3347.2853368344599</v>
      </c>
      <c r="BK77" s="201">
        <v>3183.5611975822198</v>
      </c>
      <c r="BL77" s="201">
        <v>3156.5075455137799</v>
      </c>
      <c r="BM77" s="201">
        <v>3424.3778367761201</v>
      </c>
      <c r="BN77" s="201">
        <v>3276.0582085508499</v>
      </c>
      <c r="BO77" s="201">
        <v>3205.28738686414</v>
      </c>
      <c r="BP77" s="201">
        <v>3041.0453229708901</v>
      </c>
      <c r="BQ77" s="201">
        <v>38206.534705490798</v>
      </c>
    </row>
    <row r="78" spans="1:69">
      <c r="A78" s="202" t="s">
        <v>274</v>
      </c>
      <c r="B78" s="201">
        <v>11542.530122185901</v>
      </c>
      <c r="C78" s="201">
        <v>11336.6279623347</v>
      </c>
      <c r="D78" s="201">
        <v>10705.775212058399</v>
      </c>
      <c r="E78" s="201">
        <v>7643.1213649595902</v>
      </c>
      <c r="F78" s="201">
        <v>7973.1526165805899</v>
      </c>
      <c r="G78" s="201">
        <v>8774.7112089188104</v>
      </c>
      <c r="H78" s="201">
        <v>8662.4747472536001</v>
      </c>
      <c r="I78" s="201">
        <v>10375.5460513619</v>
      </c>
      <c r="J78" s="201">
        <v>9269.7558040080694</v>
      </c>
      <c r="K78" s="201">
        <v>8870.0446440041396</v>
      </c>
      <c r="L78" s="201">
        <v>8718.4423434988094</v>
      </c>
      <c r="M78" s="201">
        <v>9567.3549724937402</v>
      </c>
      <c r="N78" s="201">
        <v>9102.8435518016904</v>
      </c>
      <c r="O78" s="201">
        <v>8919.7860106368898</v>
      </c>
      <c r="P78" s="201">
        <v>8466.4717609414602</v>
      </c>
      <c r="Q78" s="201">
        <v>106343.70507645899</v>
      </c>
      <c r="R78" s="201">
        <v>7065.7542179009697</v>
      </c>
      <c r="S78" s="201">
        <v>7330.6528130938405</v>
      </c>
      <c r="T78" s="201">
        <v>8318.4578246341807</v>
      </c>
      <c r="U78" s="201">
        <v>8195.7057610361408</v>
      </c>
      <c r="V78" s="201">
        <v>8888.8810973226191</v>
      </c>
      <c r="W78" s="201">
        <v>8577.7000552046993</v>
      </c>
      <c r="X78" s="201">
        <v>8122.7356736434404</v>
      </c>
      <c r="Y78" s="201">
        <v>8097.2372763782296</v>
      </c>
      <c r="Z78" s="201">
        <v>8733.2991013045303</v>
      </c>
      <c r="AA78" s="201">
        <v>8388.0690459210691</v>
      </c>
      <c r="AB78" s="201">
        <v>8211.7200503249005</v>
      </c>
      <c r="AC78" s="201">
        <v>7782.7016306749301</v>
      </c>
      <c r="AD78" s="201">
        <v>97712.914547439505</v>
      </c>
      <c r="AE78" s="201">
        <v>6683.2223687552796</v>
      </c>
      <c r="AF78" s="201">
        <v>6951.2287301749202</v>
      </c>
      <c r="AG78" s="201">
        <v>7768.9990525173398</v>
      </c>
      <c r="AH78" s="201">
        <v>7664.6521321200798</v>
      </c>
      <c r="AI78" s="201">
        <v>8747.1428370830199</v>
      </c>
      <c r="AJ78" s="201">
        <v>8113.9946503787096</v>
      </c>
      <c r="AK78" s="201">
        <v>7725.4729049479902</v>
      </c>
      <c r="AL78" s="201">
        <v>7646.5691937102001</v>
      </c>
      <c r="AM78" s="201">
        <v>8316.7600545148307</v>
      </c>
      <c r="AN78" s="201">
        <v>7948.7545610478101</v>
      </c>
      <c r="AO78" s="201">
        <v>7782.0223075376298</v>
      </c>
      <c r="AP78" s="201">
        <v>7382.6572342703703</v>
      </c>
      <c r="AQ78" s="201">
        <v>92731.476027058205</v>
      </c>
      <c r="AR78" s="201">
        <v>6135.8321488626398</v>
      </c>
      <c r="AS78" s="201">
        <v>6372.3817046041604</v>
      </c>
      <c r="AT78" s="201">
        <v>7177.42712760411</v>
      </c>
      <c r="AU78" s="201">
        <v>7078.6720620395899</v>
      </c>
      <c r="AV78" s="201">
        <v>7879.6771344102599</v>
      </c>
      <c r="AW78" s="201">
        <v>7453.3385946597</v>
      </c>
      <c r="AX78" s="201">
        <v>7078.5163788043301</v>
      </c>
      <c r="AY78" s="201">
        <v>7030.9736841518798</v>
      </c>
      <c r="AZ78" s="201">
        <v>7612.8397759239197</v>
      </c>
      <c r="BA78" s="201">
        <v>7292.6697891310596</v>
      </c>
      <c r="BB78" s="201">
        <v>7136.5417446307301</v>
      </c>
      <c r="BC78" s="201">
        <v>6768.4583888157604</v>
      </c>
      <c r="BD78" s="201">
        <v>85017.328533638196</v>
      </c>
      <c r="BE78" s="201">
        <v>5857.3540217808904</v>
      </c>
      <c r="BF78" s="201">
        <v>6086.2714142233999</v>
      </c>
      <c r="BG78" s="201">
        <v>6829.5482842801603</v>
      </c>
      <c r="BH78" s="201">
        <v>6739.0478710261496</v>
      </c>
      <c r="BI78" s="201">
        <v>7598.8619936301702</v>
      </c>
      <c r="BJ78" s="201">
        <v>7117.2176470141903</v>
      </c>
      <c r="BK78" s="201">
        <v>6769.0966427169496</v>
      </c>
      <c r="BL78" s="201">
        <v>6711.5733931156001</v>
      </c>
      <c r="BM78" s="201">
        <v>7281.1367772417098</v>
      </c>
      <c r="BN78" s="201">
        <v>6965.7698547427199</v>
      </c>
      <c r="BO78" s="201">
        <v>6815.2922914888404</v>
      </c>
      <c r="BP78" s="201">
        <v>6466.0700418468195</v>
      </c>
      <c r="BQ78" s="201">
        <v>81237.240233107601</v>
      </c>
    </row>
    <row r="79" spans="1:69">
      <c r="A79" s="202" t="s">
        <v>275</v>
      </c>
      <c r="B79" s="201">
        <v>0</v>
      </c>
      <c r="C79" s="201">
        <v>0</v>
      </c>
      <c r="D79" s="201">
        <v>0</v>
      </c>
      <c r="E79" s="201">
        <v>0</v>
      </c>
      <c r="F79" s="201">
        <v>0</v>
      </c>
      <c r="G79" s="201">
        <v>0</v>
      </c>
      <c r="H79" s="201">
        <v>0</v>
      </c>
      <c r="I79" s="201">
        <v>0</v>
      </c>
      <c r="J79" s="201">
        <v>0</v>
      </c>
      <c r="K79" s="201">
        <v>0</v>
      </c>
      <c r="L79" s="201">
        <v>0</v>
      </c>
      <c r="M79" s="201">
        <v>0</v>
      </c>
      <c r="N79" s="201">
        <v>0</v>
      </c>
      <c r="O79" s="201">
        <v>0</v>
      </c>
      <c r="P79" s="201">
        <v>0</v>
      </c>
      <c r="Q79" s="201">
        <v>0</v>
      </c>
      <c r="R79" s="201">
        <v>0</v>
      </c>
      <c r="S79" s="201">
        <v>0</v>
      </c>
      <c r="T79" s="201">
        <v>0</v>
      </c>
      <c r="U79" s="201">
        <v>0</v>
      </c>
      <c r="V79" s="201">
        <v>0</v>
      </c>
      <c r="W79" s="201">
        <v>0</v>
      </c>
      <c r="X79" s="201">
        <v>0</v>
      </c>
      <c r="Y79" s="201">
        <v>0</v>
      </c>
      <c r="Z79" s="201">
        <v>0</v>
      </c>
      <c r="AA79" s="201">
        <v>0</v>
      </c>
      <c r="AB79" s="201">
        <v>0</v>
      </c>
      <c r="AC79" s="201">
        <v>0</v>
      </c>
      <c r="AD79" s="201">
        <v>0</v>
      </c>
      <c r="AE79" s="201">
        <v>0</v>
      </c>
      <c r="AF79" s="201">
        <v>0</v>
      </c>
      <c r="AG79" s="201">
        <v>0</v>
      </c>
      <c r="AH79" s="201">
        <v>0</v>
      </c>
      <c r="AI79" s="201">
        <v>0</v>
      </c>
      <c r="AJ79" s="201">
        <v>0</v>
      </c>
      <c r="AK79" s="201">
        <v>0</v>
      </c>
      <c r="AL79" s="201">
        <v>0</v>
      </c>
      <c r="AM79" s="201">
        <v>0</v>
      </c>
      <c r="AN79" s="201">
        <v>0</v>
      </c>
      <c r="AO79" s="201">
        <v>0</v>
      </c>
      <c r="AP79" s="201">
        <v>0</v>
      </c>
      <c r="AQ79" s="201">
        <v>0</v>
      </c>
      <c r="AR79" s="201">
        <v>0</v>
      </c>
      <c r="AS79" s="201">
        <v>0</v>
      </c>
      <c r="AT79" s="201">
        <v>0</v>
      </c>
      <c r="AU79" s="201">
        <v>0</v>
      </c>
      <c r="AV79" s="201">
        <v>0</v>
      </c>
      <c r="AW79" s="201">
        <v>0</v>
      </c>
      <c r="AX79" s="201">
        <v>0</v>
      </c>
      <c r="AY79" s="201">
        <v>0</v>
      </c>
      <c r="AZ79" s="201">
        <v>0</v>
      </c>
      <c r="BA79" s="201">
        <v>0</v>
      </c>
      <c r="BB79" s="201">
        <v>0</v>
      </c>
      <c r="BC79" s="201">
        <v>0</v>
      </c>
      <c r="BD79" s="201">
        <v>0</v>
      </c>
      <c r="BE79" s="201">
        <v>0</v>
      </c>
      <c r="BF79" s="201">
        <v>0</v>
      </c>
      <c r="BG79" s="201">
        <v>0</v>
      </c>
      <c r="BH79" s="201">
        <v>0</v>
      </c>
      <c r="BI79" s="201">
        <v>0</v>
      </c>
      <c r="BJ79" s="201">
        <v>0</v>
      </c>
      <c r="BK79" s="201">
        <v>0</v>
      </c>
      <c r="BL79" s="201">
        <v>0</v>
      </c>
      <c r="BM79" s="201">
        <v>0</v>
      </c>
      <c r="BN79" s="201">
        <v>0</v>
      </c>
      <c r="BO79" s="201">
        <v>0</v>
      </c>
      <c r="BP79" s="201">
        <v>0</v>
      </c>
      <c r="BQ79" s="201">
        <v>0</v>
      </c>
    </row>
    <row r="80" spans="1:69">
      <c r="A80" s="202" t="s">
        <v>276</v>
      </c>
      <c r="B80" s="201">
        <v>2188.5225999999998</v>
      </c>
      <c r="C80" s="201">
        <v>2149.4825000000001</v>
      </c>
      <c r="D80" s="201">
        <v>2029.8696</v>
      </c>
      <c r="E80" s="201">
        <v>1841.8433</v>
      </c>
      <c r="F80" s="201">
        <v>1921.3743999999999</v>
      </c>
      <c r="G80" s="201">
        <v>2498.9951999999998</v>
      </c>
      <c r="H80" s="201">
        <v>2467.0308</v>
      </c>
      <c r="I80" s="201">
        <v>2954.9051999999901</v>
      </c>
      <c r="J80" s="201">
        <v>2639.9814999999999</v>
      </c>
      <c r="K80" s="201">
        <v>2526.1457</v>
      </c>
      <c r="L80" s="201">
        <v>2482.9701</v>
      </c>
      <c r="M80" s="201">
        <v>2536.1007099999902</v>
      </c>
      <c r="N80" s="201">
        <v>2412.9686899999901</v>
      </c>
      <c r="O80" s="201">
        <v>2364.4440599999998</v>
      </c>
      <c r="P80" s="201">
        <v>2244.28017</v>
      </c>
      <c r="Q80" s="201">
        <v>28891.0398299999</v>
      </c>
      <c r="R80" s="201">
        <v>2005.75286999999</v>
      </c>
      <c r="S80" s="201">
        <v>2080.9495299999999</v>
      </c>
      <c r="T80" s="201">
        <v>2478.4494500000001</v>
      </c>
      <c r="U80" s="201">
        <v>2441.87599</v>
      </c>
      <c r="V80" s="201">
        <v>2648.4046600000001</v>
      </c>
      <c r="W80" s="201">
        <v>2555.6895800000002</v>
      </c>
      <c r="X80" s="201">
        <v>2420.1348600000001</v>
      </c>
      <c r="Y80" s="201">
        <v>2412.5377199999998</v>
      </c>
      <c r="Z80" s="201">
        <v>2520.0953399999999</v>
      </c>
      <c r="AA80" s="201">
        <v>2420.4751799999999</v>
      </c>
      <c r="AB80" s="201">
        <v>2369.5876199999998</v>
      </c>
      <c r="AC80" s="201">
        <v>2245.78935</v>
      </c>
      <c r="AD80" s="201">
        <v>28599.742149999998</v>
      </c>
      <c r="AE80" s="201">
        <v>2043.84672</v>
      </c>
      <c r="AF80" s="201">
        <v>2125.8077699999999</v>
      </c>
      <c r="AG80" s="201">
        <v>2453.1612100000002</v>
      </c>
      <c r="AH80" s="201">
        <v>2420.2123299999998</v>
      </c>
      <c r="AI80" s="201">
        <v>2762.0226699999998</v>
      </c>
      <c r="AJ80" s="201">
        <v>2562.098</v>
      </c>
      <c r="AK80" s="201">
        <v>2439.4172699999999</v>
      </c>
      <c r="AL80" s="201">
        <v>2414.5024100000001</v>
      </c>
      <c r="AM80" s="201">
        <v>2584.7674999999999</v>
      </c>
      <c r="AN80" s="201">
        <v>2470.395</v>
      </c>
      <c r="AO80" s="201">
        <v>2418.5762500000001</v>
      </c>
      <c r="AP80" s="201">
        <v>2294.4575</v>
      </c>
      <c r="AQ80" s="201">
        <v>28989.264630000001</v>
      </c>
      <c r="AR80" s="201">
        <v>2069.145</v>
      </c>
      <c r="AS80" s="201">
        <v>2148.915</v>
      </c>
      <c r="AT80" s="201">
        <v>2459.1213200000002</v>
      </c>
      <c r="AU80" s="201">
        <v>2425.2859800000001</v>
      </c>
      <c r="AV80" s="201">
        <v>2699.7253599999999</v>
      </c>
      <c r="AW80" s="201">
        <v>2553.6537699999999</v>
      </c>
      <c r="AX80" s="201">
        <v>2425.2326400000002</v>
      </c>
      <c r="AY80" s="201">
        <v>2408.94362</v>
      </c>
      <c r="AZ80" s="201">
        <v>876.24761665919402</v>
      </c>
      <c r="BA80" s="201">
        <v>839.39564077231103</v>
      </c>
      <c r="BB80" s="201">
        <v>821.42510271899096</v>
      </c>
      <c r="BC80" s="201">
        <v>779.05823664034199</v>
      </c>
      <c r="BD80" s="201">
        <v>22506.149286790798</v>
      </c>
      <c r="BE80" s="201">
        <v>0</v>
      </c>
      <c r="BF80" s="201">
        <v>0</v>
      </c>
      <c r="BG80" s="201">
        <v>0</v>
      </c>
      <c r="BH80" s="201">
        <v>0</v>
      </c>
      <c r="BI80" s="201">
        <v>0</v>
      </c>
      <c r="BJ80" s="201">
        <v>0</v>
      </c>
      <c r="BK80" s="201">
        <v>0</v>
      </c>
      <c r="BL80" s="201">
        <v>0</v>
      </c>
      <c r="BM80" s="201">
        <v>0</v>
      </c>
      <c r="BN80" s="201">
        <v>0</v>
      </c>
      <c r="BO80" s="201">
        <v>0</v>
      </c>
      <c r="BP80" s="201">
        <v>0</v>
      </c>
      <c r="BQ80" s="201">
        <v>0</v>
      </c>
    </row>
    <row r="81" spans="1:69">
      <c r="A81" s="202" t="s">
        <v>277</v>
      </c>
      <c r="B81" s="201">
        <v>196454.532366092</v>
      </c>
      <c r="C81" s="201">
        <v>203292.62701322199</v>
      </c>
      <c r="D81" s="201">
        <v>184689.73112509499</v>
      </c>
      <c r="E81" s="201">
        <v>161218.976239638</v>
      </c>
      <c r="F81" s="201">
        <v>172783.81150720801</v>
      </c>
      <c r="G81" s="201">
        <v>190976.63112729299</v>
      </c>
      <c r="H81" s="201">
        <v>183494.13925243699</v>
      </c>
      <c r="I81" s="201">
        <v>205296.45851199701</v>
      </c>
      <c r="J81" s="201">
        <v>190429.92502014301</v>
      </c>
      <c r="K81" s="201">
        <v>177548.62709065899</v>
      </c>
      <c r="L81" s="201">
        <v>177288.88889350399</v>
      </c>
      <c r="M81" s="201">
        <v>196736.199565024</v>
      </c>
      <c r="N81" s="201">
        <v>190779.24855831399</v>
      </c>
      <c r="O81" s="201">
        <v>198272.18653881099</v>
      </c>
      <c r="P81" s="201">
        <v>179428.54687992399</v>
      </c>
      <c r="Q81" s="201">
        <v>2224253.6391849499</v>
      </c>
      <c r="R81" s="201">
        <v>164151.47675236801</v>
      </c>
      <c r="S81" s="201">
        <v>174982.04372454999</v>
      </c>
      <c r="T81" s="201">
        <v>197351.60293749001</v>
      </c>
      <c r="U81" s="201">
        <v>185417.68832891001</v>
      </c>
      <c r="V81" s="201">
        <v>192869.84051125799</v>
      </c>
      <c r="W81" s="201">
        <v>189062.129865722</v>
      </c>
      <c r="X81" s="201">
        <v>175030.21321033299</v>
      </c>
      <c r="Y81" s="201">
        <v>176659.04841824499</v>
      </c>
      <c r="Z81" s="201">
        <v>193473.073513835</v>
      </c>
      <c r="AA81" s="201">
        <v>189110.265520113</v>
      </c>
      <c r="AB81" s="201">
        <v>196127.37061211301</v>
      </c>
      <c r="AC81" s="201">
        <v>177708.738271927</v>
      </c>
      <c r="AD81" s="201">
        <v>2211943.4916668702</v>
      </c>
      <c r="AE81" s="201">
        <v>172476.65890038299</v>
      </c>
      <c r="AF81" s="201">
        <v>184130.87737351001</v>
      </c>
      <c r="AG81" s="201">
        <v>205457.12463600401</v>
      </c>
      <c r="AH81" s="201">
        <v>193425.90725167701</v>
      </c>
      <c r="AI81" s="201">
        <v>209439.283357432</v>
      </c>
      <c r="AJ81" s="201">
        <v>199321.36507108499</v>
      </c>
      <c r="AK81" s="201">
        <v>185436.94779375099</v>
      </c>
      <c r="AL81" s="201">
        <v>186022.17528089599</v>
      </c>
      <c r="AM81" s="201">
        <v>204980.154217117</v>
      </c>
      <c r="AN81" s="201">
        <v>199343.21912775899</v>
      </c>
      <c r="AO81" s="201">
        <v>206310.58286726</v>
      </c>
      <c r="AP81" s="201">
        <v>187246.43465162901</v>
      </c>
      <c r="AQ81" s="201">
        <v>2333590.7305285102</v>
      </c>
      <c r="AR81" s="201">
        <v>173656.56182597301</v>
      </c>
      <c r="AS81" s="201">
        <v>185069.635175164</v>
      </c>
      <c r="AT81" s="201">
        <v>207639.31505295401</v>
      </c>
      <c r="AU81" s="201">
        <v>195633.260382318</v>
      </c>
      <c r="AV81" s="201">
        <v>208042.62324547299</v>
      </c>
      <c r="AW81" s="201">
        <v>200791.574017654</v>
      </c>
      <c r="AX81" s="201">
        <v>186513.602740378</v>
      </c>
      <c r="AY81" s="201">
        <v>187588.46020221</v>
      </c>
      <c r="AZ81" s="201">
        <v>204242.84786479501</v>
      </c>
      <c r="BA81" s="201">
        <v>198997.74843839501</v>
      </c>
      <c r="BB81" s="201">
        <v>205799.67225189399</v>
      </c>
      <c r="BC81" s="201">
        <v>186849.90340680099</v>
      </c>
      <c r="BD81" s="201">
        <v>2340825.2046040101</v>
      </c>
      <c r="BE81" s="201">
        <v>181955.696933864</v>
      </c>
      <c r="BF81" s="201">
        <v>193798.444317218</v>
      </c>
      <c r="BG81" s="201">
        <v>216853.07891406599</v>
      </c>
      <c r="BH81" s="201">
        <v>204774.24139011701</v>
      </c>
      <c r="BI81" s="201">
        <v>220421.093006382</v>
      </c>
      <c r="BJ81" s="201">
        <v>210962.15206797799</v>
      </c>
      <c r="BK81" s="201">
        <v>196383.021451726</v>
      </c>
      <c r="BL81" s="201">
        <v>197107.65303801699</v>
      </c>
      <c r="BM81" s="201">
        <v>216627.331637478</v>
      </c>
      <c r="BN81" s="201">
        <v>210618.27198491999</v>
      </c>
      <c r="BO81" s="201">
        <v>217165.23539525401</v>
      </c>
      <c r="BP81" s="201">
        <v>197617.216273036</v>
      </c>
      <c r="BQ81" s="201">
        <v>2464283.4364100602</v>
      </c>
    </row>
    <row r="82" spans="1:69">
      <c r="A82" s="202" t="s">
        <v>278</v>
      </c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  <c r="AF82" s="201"/>
      <c r="AG82" s="201"/>
      <c r="AH82" s="201"/>
      <c r="AI82" s="201"/>
      <c r="AJ82" s="201"/>
      <c r="AK82" s="201"/>
      <c r="AL82" s="201"/>
      <c r="AM82" s="201"/>
      <c r="AN82" s="201"/>
      <c r="AO82" s="201"/>
      <c r="AP82" s="201"/>
      <c r="AQ82" s="201"/>
      <c r="AR82" s="201"/>
      <c r="AS82" s="201"/>
      <c r="AT82" s="201"/>
      <c r="AU82" s="201"/>
      <c r="AV82" s="201"/>
      <c r="AW82" s="201"/>
      <c r="AX82" s="201"/>
      <c r="AY82" s="201"/>
      <c r="AZ82" s="201"/>
      <c r="BA82" s="201"/>
      <c r="BB82" s="201"/>
      <c r="BC82" s="201"/>
      <c r="BD82" s="201"/>
      <c r="BE82" s="201"/>
      <c r="BF82" s="201"/>
      <c r="BG82" s="201"/>
      <c r="BH82" s="201"/>
      <c r="BI82" s="201"/>
      <c r="BJ82" s="201"/>
      <c r="BK82" s="201"/>
      <c r="BL82" s="201"/>
      <c r="BM82" s="201"/>
      <c r="BN82" s="201"/>
      <c r="BO82" s="201"/>
      <c r="BP82" s="201"/>
      <c r="BQ82" s="201"/>
    </row>
    <row r="83" spans="1:69">
      <c r="A83" s="202" t="s">
        <v>279</v>
      </c>
      <c r="B83" s="201">
        <v>9067.1322630504401</v>
      </c>
      <c r="C83" s="201">
        <v>9382.7366313794901</v>
      </c>
      <c r="D83" s="201">
        <v>8524.1414365428791</v>
      </c>
      <c r="E83" s="201">
        <v>7606.2286225880498</v>
      </c>
      <c r="F83" s="201">
        <v>8151.85161982725</v>
      </c>
      <c r="G83" s="201">
        <v>9024.0305945594791</v>
      </c>
      <c r="H83" s="201">
        <v>8736.3682810206192</v>
      </c>
      <c r="I83" s="201">
        <v>9807.2781915711603</v>
      </c>
      <c r="J83" s="201">
        <v>9073.0966368736299</v>
      </c>
      <c r="K83" s="201">
        <v>8268.4769484357403</v>
      </c>
      <c r="L83" s="201">
        <v>8273.6989953531192</v>
      </c>
      <c r="M83" s="201">
        <v>9191.8790038377592</v>
      </c>
      <c r="N83" s="201">
        <v>9344.7127545162493</v>
      </c>
      <c r="O83" s="201">
        <v>9643.4844365353692</v>
      </c>
      <c r="P83" s="201">
        <v>8681.1662768206897</v>
      </c>
      <c r="Q83" s="201">
        <v>105802.272361939</v>
      </c>
      <c r="R83" s="201">
        <v>7886.5483614575496</v>
      </c>
      <c r="S83" s="201">
        <v>8342.6551200468002</v>
      </c>
      <c r="T83" s="201">
        <v>9283.0757217224109</v>
      </c>
      <c r="U83" s="201">
        <v>8800.0027833962195</v>
      </c>
      <c r="V83" s="201">
        <v>9177.07842841397</v>
      </c>
      <c r="W83" s="201">
        <v>8965.6761742027793</v>
      </c>
      <c r="X83" s="201">
        <v>8044.5382139082703</v>
      </c>
      <c r="Y83" s="201">
        <v>8139.33393761139</v>
      </c>
      <c r="Z83" s="201">
        <v>8922.5647648209306</v>
      </c>
      <c r="AA83" s="201">
        <v>9262.2130833897099</v>
      </c>
      <c r="AB83" s="201">
        <v>9549.8058206553596</v>
      </c>
      <c r="AC83" s="201">
        <v>8618.2185732057897</v>
      </c>
      <c r="AD83" s="201">
        <v>104991.71098283101</v>
      </c>
      <c r="AE83" s="201">
        <v>8302.9304411897592</v>
      </c>
      <c r="AF83" s="201">
        <v>8808.7485879877495</v>
      </c>
      <c r="AG83" s="201">
        <v>9724.6341992806392</v>
      </c>
      <c r="AH83" s="201">
        <v>9224.2829439116904</v>
      </c>
      <c r="AI83" s="201">
        <v>10010.647310488799</v>
      </c>
      <c r="AJ83" s="201">
        <v>9501.8183133826697</v>
      </c>
      <c r="AK83" s="201">
        <v>8635.1532549620406</v>
      </c>
      <c r="AL83" s="201">
        <v>8679.1263645557101</v>
      </c>
      <c r="AM83" s="201">
        <v>9571.0031667912099</v>
      </c>
      <c r="AN83" s="201">
        <v>9758.9340354787601</v>
      </c>
      <c r="AO83" s="201">
        <v>10036.9614047903</v>
      </c>
      <c r="AP83" s="201">
        <v>9069.8834971365395</v>
      </c>
      <c r="AQ83" s="201">
        <v>111324.123519955</v>
      </c>
      <c r="AR83" s="201">
        <v>8352.5079477239196</v>
      </c>
      <c r="AS83" s="201">
        <v>8840.3446662178703</v>
      </c>
      <c r="AT83" s="201">
        <v>9802.0962461846793</v>
      </c>
      <c r="AU83" s="201">
        <v>9309.5711446600508</v>
      </c>
      <c r="AV83" s="201">
        <v>9927.1273915708498</v>
      </c>
      <c r="AW83" s="201">
        <v>9553.5311237827409</v>
      </c>
      <c r="AX83" s="201">
        <v>8647.8638977808296</v>
      </c>
      <c r="AY83" s="201">
        <v>8716.4847114406693</v>
      </c>
      <c r="AZ83" s="201">
        <v>9499.4746153573396</v>
      </c>
      <c r="BA83" s="201">
        <v>9745.2572648382393</v>
      </c>
      <c r="BB83" s="201">
        <v>10014.1590626656</v>
      </c>
      <c r="BC83" s="201">
        <v>9050.8120677745392</v>
      </c>
      <c r="BD83" s="201">
        <v>111459.230139997</v>
      </c>
      <c r="BE83" s="201">
        <v>8751.6785360335107</v>
      </c>
      <c r="BF83" s="201">
        <v>9257.29951279952</v>
      </c>
      <c r="BG83" s="201">
        <v>10237.0533742853</v>
      </c>
      <c r="BH83" s="201">
        <v>9744.5616613941802</v>
      </c>
      <c r="BI83" s="201">
        <v>10517.7883066865</v>
      </c>
      <c r="BJ83" s="201">
        <v>10037.4405429204</v>
      </c>
      <c r="BK83" s="201">
        <v>9105.4680001730503</v>
      </c>
      <c r="BL83" s="201">
        <v>9158.8034912266194</v>
      </c>
      <c r="BM83" s="201">
        <v>10075.485430192701</v>
      </c>
      <c r="BN83" s="201">
        <v>10314.334012699301</v>
      </c>
      <c r="BO83" s="201">
        <v>10567.2044388267</v>
      </c>
      <c r="BP83" s="201">
        <v>9572.3693362043105</v>
      </c>
      <c r="BQ83" s="201">
        <v>117339.486643442</v>
      </c>
    </row>
    <row r="84" spans="1:69">
      <c r="A84" s="202" t="s">
        <v>280</v>
      </c>
      <c r="B84" s="201">
        <v>5037.2957016946903</v>
      </c>
      <c r="C84" s="201">
        <v>5212.6314618774904</v>
      </c>
      <c r="D84" s="201">
        <v>4735.6341314127103</v>
      </c>
      <c r="E84" s="201">
        <v>4133.81990358046</v>
      </c>
      <c r="F84" s="201">
        <v>4430.3541412104596</v>
      </c>
      <c r="G84" s="201">
        <v>4896.8366955716301</v>
      </c>
      <c r="H84" s="201">
        <v>4704.9779295496901</v>
      </c>
      <c r="I84" s="201">
        <v>5264.0117567178704</v>
      </c>
      <c r="J84" s="201">
        <v>4882.8185902600799</v>
      </c>
      <c r="K84" s="201">
        <v>4552.5288997604803</v>
      </c>
      <c r="L84" s="201">
        <v>4545.8689459873003</v>
      </c>
      <c r="M84" s="201">
        <v>5044.5179375647203</v>
      </c>
      <c r="N84" s="201">
        <v>4891.7756040593504</v>
      </c>
      <c r="O84" s="201">
        <v>5083.9022189438801</v>
      </c>
      <c r="P84" s="201">
        <v>4600.73197128011</v>
      </c>
      <c r="Q84" s="201">
        <v>57032.144594486002</v>
      </c>
      <c r="R84" s="201">
        <v>4209.0122244197</v>
      </c>
      <c r="S84" s="201">
        <v>4486.7190698602499</v>
      </c>
      <c r="T84" s="201">
        <v>5060.2975112177101</v>
      </c>
      <c r="U84" s="201">
        <v>4754.2997007412996</v>
      </c>
      <c r="V84" s="201">
        <v>4945.3805259296996</v>
      </c>
      <c r="W84" s="201">
        <v>4847.7469196339098</v>
      </c>
      <c r="X84" s="201">
        <v>4487.9541848803301</v>
      </c>
      <c r="Y84" s="201">
        <v>4529.71919021143</v>
      </c>
      <c r="Z84" s="201">
        <v>4960.8480388162898</v>
      </c>
      <c r="AA84" s="201">
        <v>4848.98116718239</v>
      </c>
      <c r="AB84" s="201">
        <v>5028.9069387721502</v>
      </c>
      <c r="AC84" s="201">
        <v>4556.6343146648096</v>
      </c>
      <c r="AD84" s="201">
        <v>56716.499786330001</v>
      </c>
      <c r="AE84" s="201">
        <v>4422.4784333431498</v>
      </c>
      <c r="AF84" s="201">
        <v>4721.30454803873</v>
      </c>
      <c r="AG84" s="201">
        <v>5268.1314009231901</v>
      </c>
      <c r="AH84" s="201">
        <v>4959.6386474789097</v>
      </c>
      <c r="AI84" s="201">
        <v>5370.2380348059696</v>
      </c>
      <c r="AJ84" s="201">
        <v>5110.8042325919396</v>
      </c>
      <c r="AK84" s="201">
        <v>4754.7935331731196</v>
      </c>
      <c r="AL84" s="201">
        <v>4769.7993661768396</v>
      </c>
      <c r="AM84" s="201">
        <v>5255.9013901824901</v>
      </c>
      <c r="AN84" s="201">
        <v>5111.3645930194798</v>
      </c>
      <c r="AO84" s="201">
        <v>5290.0149453143704</v>
      </c>
      <c r="AP84" s="201">
        <v>4801.1906320930602</v>
      </c>
      <c r="AQ84" s="201">
        <v>59835.659757141198</v>
      </c>
      <c r="AR84" s="201">
        <v>4452.7323545121299</v>
      </c>
      <c r="AS84" s="201">
        <v>4745.3752609016601</v>
      </c>
      <c r="AT84" s="201">
        <v>5324.0850013578101</v>
      </c>
      <c r="AU84" s="201">
        <v>5016.2374457004598</v>
      </c>
      <c r="AV84" s="201">
        <v>5334.4262370634196</v>
      </c>
      <c r="AW84" s="201">
        <v>5148.5018978885801</v>
      </c>
      <c r="AX84" s="201">
        <v>4782.4000702660996</v>
      </c>
      <c r="AY84" s="201">
        <v>4809.9605180053904</v>
      </c>
      <c r="AZ84" s="201">
        <v>5236.9960990973104</v>
      </c>
      <c r="BA84" s="201">
        <v>5102.5063702152602</v>
      </c>
      <c r="BB84" s="201">
        <v>5276.9146731254996</v>
      </c>
      <c r="BC84" s="201">
        <v>4791.0231642769604</v>
      </c>
      <c r="BD84" s="201">
        <v>60021.159092410599</v>
      </c>
      <c r="BE84" s="201">
        <v>4665.5306906119004</v>
      </c>
      <c r="BF84" s="201">
        <v>4969.1908799286603</v>
      </c>
      <c r="BG84" s="201">
        <v>5560.33535677092</v>
      </c>
      <c r="BH84" s="201">
        <v>5250.6215741055603</v>
      </c>
      <c r="BI84" s="201">
        <v>5651.8228975995298</v>
      </c>
      <c r="BJ84" s="201">
        <v>5409.2859504609696</v>
      </c>
      <c r="BK84" s="201">
        <v>5035.4620885058002</v>
      </c>
      <c r="BL84" s="201">
        <v>5054.04238559019</v>
      </c>
      <c r="BM84" s="201">
        <v>5554.5469650635396</v>
      </c>
      <c r="BN84" s="201">
        <v>5400.4685124338403</v>
      </c>
      <c r="BO84" s="201">
        <v>5568.3393691090696</v>
      </c>
      <c r="BP84" s="201">
        <v>5067.1081095650097</v>
      </c>
      <c r="BQ84" s="201">
        <v>63186.754779745002</v>
      </c>
    </row>
    <row r="85" spans="1:69">
      <c r="A85" s="202" t="s">
        <v>281</v>
      </c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P85" s="201"/>
      <c r="AQ85" s="201"/>
      <c r="AR85" s="201"/>
      <c r="AS85" s="201"/>
      <c r="AT85" s="201"/>
      <c r="AU85" s="201"/>
      <c r="AV85" s="201"/>
      <c r="AW85" s="201"/>
      <c r="AX85" s="201"/>
      <c r="AY85" s="201"/>
      <c r="AZ85" s="201"/>
      <c r="BA85" s="201"/>
      <c r="BB85" s="201"/>
      <c r="BC85" s="201"/>
      <c r="BD85" s="201"/>
      <c r="BE85" s="201"/>
      <c r="BF85" s="201"/>
      <c r="BG85" s="201"/>
      <c r="BH85" s="201"/>
      <c r="BI85" s="201"/>
      <c r="BJ85" s="201"/>
      <c r="BK85" s="201"/>
      <c r="BL85" s="201"/>
      <c r="BM85" s="201"/>
      <c r="BN85" s="201"/>
      <c r="BO85" s="201"/>
      <c r="BP85" s="201"/>
      <c r="BQ85" s="201"/>
    </row>
    <row r="86" spans="1:69">
      <c r="A86" s="200" t="s">
        <v>282</v>
      </c>
      <c r="B86" s="201">
        <v>210558.96033083799</v>
      </c>
      <c r="C86" s="201">
        <v>217887.99510647901</v>
      </c>
      <c r="D86" s="201">
        <v>197949.50669305099</v>
      </c>
      <c r="E86" s="201">
        <v>172959.02476580601</v>
      </c>
      <c r="F86" s="201">
        <v>185366.01726824499</v>
      </c>
      <c r="G86" s="201">
        <v>204897.49841742401</v>
      </c>
      <c r="H86" s="201">
        <v>196935.48546300799</v>
      </c>
      <c r="I86" s="201">
        <v>220367.74846028601</v>
      </c>
      <c r="J86" s="201">
        <v>204385.84024727601</v>
      </c>
      <c r="K86" s="201">
        <v>190369.63293885501</v>
      </c>
      <c r="L86" s="201">
        <v>190108.45683484501</v>
      </c>
      <c r="M86" s="201">
        <v>210972.59650642599</v>
      </c>
      <c r="N86" s="201">
        <v>205015.73691688999</v>
      </c>
      <c r="O86" s="201">
        <v>212999.57319428999</v>
      </c>
      <c r="P86" s="201">
        <v>192710.44512802499</v>
      </c>
      <c r="Q86" s="201">
        <v>2387088.0561413802</v>
      </c>
      <c r="R86" s="201">
        <v>176247.03733824499</v>
      </c>
      <c r="S86" s="201">
        <v>187811.41791445701</v>
      </c>
      <c r="T86" s="201">
        <v>211694.97617043101</v>
      </c>
      <c r="U86" s="201">
        <v>198971.990813048</v>
      </c>
      <c r="V86" s="201">
        <v>206992.29946560101</v>
      </c>
      <c r="W86" s="201">
        <v>202875.55295955899</v>
      </c>
      <c r="X86" s="201">
        <v>187562.70560912101</v>
      </c>
      <c r="Y86" s="201">
        <v>189328.10154606801</v>
      </c>
      <c r="Z86" s="201">
        <v>207356.48631747201</v>
      </c>
      <c r="AA86" s="201">
        <v>203221.459770685</v>
      </c>
      <c r="AB86" s="201">
        <v>210706.083371541</v>
      </c>
      <c r="AC86" s="201">
        <v>190883.591159798</v>
      </c>
      <c r="AD86" s="201">
        <v>2373651.7024360299</v>
      </c>
      <c r="AE86" s="201">
        <v>185202.06777491601</v>
      </c>
      <c r="AF86" s="201">
        <v>197660.93050953699</v>
      </c>
      <c r="AG86" s="201">
        <v>220449.89023620801</v>
      </c>
      <c r="AH86" s="201">
        <v>207609.82884306801</v>
      </c>
      <c r="AI86" s="201">
        <v>224820.16870272701</v>
      </c>
      <c r="AJ86" s="201">
        <v>213933.98761705999</v>
      </c>
      <c r="AK86" s="201">
        <v>198826.89458188601</v>
      </c>
      <c r="AL86" s="201">
        <v>199471.10101162901</v>
      </c>
      <c r="AM86" s="201">
        <v>219807.05877408999</v>
      </c>
      <c r="AN86" s="201">
        <v>214213.517756257</v>
      </c>
      <c r="AO86" s="201">
        <v>221637.55921736499</v>
      </c>
      <c r="AP86" s="201">
        <v>201117.508780859</v>
      </c>
      <c r="AQ86" s="201">
        <v>2504750.5138055999</v>
      </c>
      <c r="AR86" s="201">
        <v>186461.802128209</v>
      </c>
      <c r="AS86" s="201">
        <v>198655.355102284</v>
      </c>
      <c r="AT86" s="201">
        <v>222765.496300497</v>
      </c>
      <c r="AU86" s="201">
        <v>209959.06897267801</v>
      </c>
      <c r="AV86" s="201">
        <v>223304.17687410701</v>
      </c>
      <c r="AW86" s="201">
        <v>215493.60703932599</v>
      </c>
      <c r="AX86" s="201">
        <v>199943.86670842499</v>
      </c>
      <c r="AY86" s="201">
        <v>201114.90543165599</v>
      </c>
      <c r="AZ86" s="201">
        <v>218979.31857924999</v>
      </c>
      <c r="BA86" s="201">
        <v>213845.51207344799</v>
      </c>
      <c r="BB86" s="201">
        <v>221090.74598768499</v>
      </c>
      <c r="BC86" s="201">
        <v>200691.73863885301</v>
      </c>
      <c r="BD86" s="201">
        <v>2512305.5938364202</v>
      </c>
      <c r="BE86" s="201">
        <v>195372.90616051</v>
      </c>
      <c r="BF86" s="201">
        <v>208024.93470994601</v>
      </c>
      <c r="BG86" s="201">
        <v>232650.467645122</v>
      </c>
      <c r="BH86" s="201">
        <v>219769.42462561699</v>
      </c>
      <c r="BI86" s="201">
        <v>236590.70421066799</v>
      </c>
      <c r="BJ86" s="201">
        <v>226408.87856136</v>
      </c>
      <c r="BK86" s="201">
        <v>210523.95154040499</v>
      </c>
      <c r="BL86" s="201">
        <v>211320.498914834</v>
      </c>
      <c r="BM86" s="201">
        <v>232257.36403273401</v>
      </c>
      <c r="BN86" s="201">
        <v>226333.074510053</v>
      </c>
      <c r="BO86" s="201">
        <v>233300.77920319</v>
      </c>
      <c r="BP86" s="201">
        <v>212256.69371880501</v>
      </c>
      <c r="BQ86" s="201">
        <v>2644809.6778332498</v>
      </c>
    </row>
    <row r="87" spans="1:69">
      <c r="A87" s="196" t="s">
        <v>286</v>
      </c>
      <c r="B87" s="197"/>
      <c r="C87" s="197"/>
      <c r="D87" s="197"/>
      <c r="E87" s="197"/>
      <c r="F87" s="197"/>
      <c r="G87" s="197"/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7"/>
      <c r="AF87" s="197"/>
      <c r="AG87" s="197"/>
      <c r="AH87" s="197"/>
      <c r="AI87" s="197"/>
      <c r="AJ87" s="197"/>
      <c r="AK87" s="197"/>
      <c r="AL87" s="197"/>
      <c r="AM87" s="197"/>
      <c r="AN87" s="197"/>
      <c r="AO87" s="197"/>
      <c r="AP87" s="197"/>
      <c r="AQ87" s="197"/>
      <c r="AR87" s="197"/>
      <c r="AS87" s="197"/>
      <c r="AT87" s="197"/>
      <c r="AU87" s="197"/>
      <c r="AV87" s="197"/>
      <c r="AW87" s="197"/>
      <c r="AX87" s="197"/>
      <c r="AY87" s="197"/>
      <c r="AZ87" s="197"/>
      <c r="BA87" s="197"/>
      <c r="BB87" s="197"/>
      <c r="BC87" s="197"/>
      <c r="BD87" s="197"/>
      <c r="BE87" s="197"/>
      <c r="BF87" s="197"/>
      <c r="BG87" s="197"/>
      <c r="BH87" s="197"/>
      <c r="BI87" s="197"/>
      <c r="BJ87" s="197"/>
      <c r="BK87" s="197"/>
      <c r="BL87" s="197"/>
      <c r="BM87" s="197"/>
      <c r="BN87" s="197"/>
      <c r="BO87" s="197"/>
      <c r="BP87" s="197"/>
      <c r="BQ87" s="197"/>
    </row>
    <row r="88" spans="1:69">
      <c r="A88" s="198" t="s">
        <v>94</v>
      </c>
      <c r="B88" s="197">
        <v>0</v>
      </c>
      <c r="C88" s="197">
        <v>0</v>
      </c>
      <c r="D88" s="197">
        <v>0</v>
      </c>
      <c r="E88" s="197">
        <v>0</v>
      </c>
      <c r="F88" s="197">
        <v>0</v>
      </c>
      <c r="G88" s="197">
        <v>0</v>
      </c>
      <c r="H88" s="197">
        <v>0</v>
      </c>
      <c r="I88" s="197">
        <v>0</v>
      </c>
      <c r="J88" s="197">
        <v>0</v>
      </c>
      <c r="K88" s="197">
        <v>0</v>
      </c>
      <c r="L88" s="197">
        <v>0</v>
      </c>
      <c r="M88" s="197">
        <v>0</v>
      </c>
      <c r="N88" s="197">
        <v>0</v>
      </c>
      <c r="O88" s="197">
        <v>0</v>
      </c>
      <c r="P88" s="197">
        <v>0</v>
      </c>
      <c r="Q88" s="197">
        <v>0</v>
      </c>
      <c r="R88" s="197">
        <v>0</v>
      </c>
      <c r="S88" s="197">
        <v>0</v>
      </c>
      <c r="T88" s="197">
        <v>0</v>
      </c>
      <c r="U88" s="197">
        <v>0</v>
      </c>
      <c r="V88" s="197">
        <v>0</v>
      </c>
      <c r="W88" s="197">
        <v>0</v>
      </c>
      <c r="X88" s="197">
        <v>0</v>
      </c>
      <c r="Y88" s="197">
        <v>0</v>
      </c>
      <c r="Z88" s="197">
        <v>0</v>
      </c>
      <c r="AA88" s="197">
        <v>0</v>
      </c>
      <c r="AB88" s="197">
        <v>0</v>
      </c>
      <c r="AC88" s="197">
        <v>0</v>
      </c>
      <c r="AD88" s="197">
        <v>0</v>
      </c>
      <c r="AE88" s="197">
        <v>0</v>
      </c>
      <c r="AF88" s="197">
        <v>0</v>
      </c>
      <c r="AG88" s="197">
        <v>0</v>
      </c>
      <c r="AH88" s="197">
        <v>0</v>
      </c>
      <c r="AI88" s="197">
        <v>0</v>
      </c>
      <c r="AJ88" s="197">
        <v>0</v>
      </c>
      <c r="AK88" s="197">
        <v>0</v>
      </c>
      <c r="AL88" s="197">
        <v>0</v>
      </c>
      <c r="AM88" s="197">
        <v>0</v>
      </c>
      <c r="AN88" s="197">
        <v>0</v>
      </c>
      <c r="AO88" s="197">
        <v>0</v>
      </c>
      <c r="AP88" s="197">
        <v>0</v>
      </c>
      <c r="AQ88" s="197">
        <v>0</v>
      </c>
      <c r="AR88" s="197">
        <v>0</v>
      </c>
      <c r="AS88" s="197">
        <v>0</v>
      </c>
      <c r="AT88" s="197">
        <v>0</v>
      </c>
      <c r="AU88" s="197">
        <v>0</v>
      </c>
      <c r="AV88" s="197">
        <v>0</v>
      </c>
      <c r="AW88" s="197">
        <v>0</v>
      </c>
      <c r="AX88" s="197">
        <v>0</v>
      </c>
      <c r="AY88" s="197">
        <v>0</v>
      </c>
      <c r="AZ88" s="197">
        <v>0</v>
      </c>
      <c r="BA88" s="197">
        <v>0</v>
      </c>
      <c r="BB88" s="197">
        <v>0</v>
      </c>
      <c r="BC88" s="197">
        <v>0</v>
      </c>
      <c r="BD88" s="197">
        <v>0</v>
      </c>
      <c r="BE88" s="197">
        <v>0</v>
      </c>
      <c r="BF88" s="197">
        <v>0</v>
      </c>
      <c r="BG88" s="197">
        <v>0</v>
      </c>
      <c r="BH88" s="197">
        <v>0</v>
      </c>
      <c r="BI88" s="197">
        <v>0</v>
      </c>
      <c r="BJ88" s="197">
        <v>0</v>
      </c>
      <c r="BK88" s="197">
        <v>0</v>
      </c>
      <c r="BL88" s="197">
        <v>0</v>
      </c>
      <c r="BM88" s="197">
        <v>0</v>
      </c>
      <c r="BN88" s="197">
        <v>0</v>
      </c>
      <c r="BO88" s="197">
        <v>0</v>
      </c>
      <c r="BP88" s="197">
        <v>0</v>
      </c>
      <c r="BQ88" s="197">
        <v>0</v>
      </c>
    </row>
    <row r="89" spans="1:69">
      <c r="A89" s="198" t="s">
        <v>265</v>
      </c>
      <c r="B89" s="197">
        <v>20539413</v>
      </c>
      <c r="C89" s="197">
        <v>19493079</v>
      </c>
      <c r="D89" s="197">
        <v>18006658</v>
      </c>
      <c r="E89" s="197">
        <v>16142433</v>
      </c>
      <c r="F89" s="197">
        <v>16129035.999999899</v>
      </c>
      <c r="G89" s="197">
        <v>19991078</v>
      </c>
      <c r="H89" s="197">
        <v>18142355</v>
      </c>
      <c r="I89" s="197">
        <v>16224688</v>
      </c>
      <c r="J89" s="197">
        <v>16555637</v>
      </c>
      <c r="K89" s="197">
        <v>18485486</v>
      </c>
      <c r="L89" s="197">
        <v>19422538</v>
      </c>
      <c r="M89" s="197">
        <v>20139706</v>
      </c>
      <c r="N89" s="197">
        <v>20208678</v>
      </c>
      <c r="O89" s="197">
        <v>19226321</v>
      </c>
      <c r="P89" s="197">
        <v>17783504</v>
      </c>
      <c r="Q89" s="197">
        <v>218451460</v>
      </c>
      <c r="R89" s="197">
        <v>16004776</v>
      </c>
      <c r="S89" s="197">
        <v>16377252.999999899</v>
      </c>
      <c r="T89" s="197">
        <v>19641854</v>
      </c>
      <c r="U89" s="197">
        <v>17810917</v>
      </c>
      <c r="V89" s="197">
        <v>16023191</v>
      </c>
      <c r="W89" s="197">
        <v>16215949</v>
      </c>
      <c r="X89" s="197">
        <v>17713392</v>
      </c>
      <c r="Y89" s="197">
        <v>18551960</v>
      </c>
      <c r="Z89" s="197">
        <v>19174287</v>
      </c>
      <c r="AA89" s="197">
        <v>19184051</v>
      </c>
      <c r="AB89" s="197">
        <v>18302372</v>
      </c>
      <c r="AC89" s="197">
        <v>17063050</v>
      </c>
      <c r="AD89" s="197">
        <v>212063052</v>
      </c>
      <c r="AE89" s="197">
        <v>15495961</v>
      </c>
      <c r="AF89" s="197">
        <v>15902912</v>
      </c>
      <c r="AG89" s="197">
        <v>19031270</v>
      </c>
      <c r="AH89" s="197">
        <v>17243082</v>
      </c>
      <c r="AI89" s="197">
        <v>15609569</v>
      </c>
      <c r="AJ89" s="197">
        <v>15889617</v>
      </c>
      <c r="AK89" s="197">
        <v>17587966</v>
      </c>
      <c r="AL89" s="197">
        <v>18289787</v>
      </c>
      <c r="AM89" s="197">
        <v>18907055</v>
      </c>
      <c r="AN89" s="197">
        <v>18893519</v>
      </c>
      <c r="AO89" s="197">
        <v>18109980</v>
      </c>
      <c r="AP89" s="197">
        <v>16976242</v>
      </c>
      <c r="AQ89" s="197">
        <v>207936960</v>
      </c>
      <c r="AR89" s="197">
        <v>15549772.999999899</v>
      </c>
      <c r="AS89" s="197">
        <v>15878976</v>
      </c>
      <c r="AT89" s="197">
        <v>19322707</v>
      </c>
      <c r="AU89" s="197">
        <v>17529228</v>
      </c>
      <c r="AV89" s="197">
        <v>15869653</v>
      </c>
      <c r="AW89" s="197">
        <v>16151662</v>
      </c>
      <c r="AX89" s="197">
        <v>18216539</v>
      </c>
      <c r="AY89" s="197">
        <v>18912108</v>
      </c>
      <c r="AZ89" s="197">
        <v>19558628</v>
      </c>
      <c r="BA89" s="197">
        <v>19517405.999999899</v>
      </c>
      <c r="BB89" s="197">
        <v>18751106</v>
      </c>
      <c r="BC89" s="197">
        <v>17599813</v>
      </c>
      <c r="BD89" s="197">
        <v>212857599</v>
      </c>
      <c r="BE89" s="197">
        <v>16151236</v>
      </c>
      <c r="BF89" s="197">
        <v>16488546</v>
      </c>
      <c r="BG89" s="197">
        <v>20042589</v>
      </c>
      <c r="BH89" s="197">
        <v>18200982</v>
      </c>
      <c r="BI89" s="197">
        <v>16431821</v>
      </c>
      <c r="BJ89" s="197">
        <v>16717530</v>
      </c>
      <c r="BK89" s="197">
        <v>18598209.999999899</v>
      </c>
      <c r="BL89" s="197">
        <v>19251505</v>
      </c>
      <c r="BM89" s="197">
        <v>19884377</v>
      </c>
      <c r="BN89" s="197">
        <v>19867386</v>
      </c>
      <c r="BO89" s="197">
        <v>19147949</v>
      </c>
      <c r="BP89" s="197">
        <v>17987978</v>
      </c>
      <c r="BQ89" s="197">
        <v>218770109</v>
      </c>
    </row>
    <row r="90" spans="1:69">
      <c r="A90" s="198" t="s">
        <v>266</v>
      </c>
      <c r="B90" s="197">
        <v>0</v>
      </c>
      <c r="C90" s="197">
        <v>0</v>
      </c>
      <c r="D90" s="197">
        <v>0</v>
      </c>
      <c r="E90" s="197">
        <v>0</v>
      </c>
      <c r="F90" s="197">
        <v>0</v>
      </c>
      <c r="G90" s="197">
        <v>0</v>
      </c>
      <c r="H90" s="197">
        <v>0</v>
      </c>
      <c r="I90" s="197">
        <v>0</v>
      </c>
      <c r="J90" s="197">
        <v>0</v>
      </c>
      <c r="K90" s="197">
        <v>0</v>
      </c>
      <c r="L90" s="197">
        <v>0</v>
      </c>
      <c r="M90" s="197">
        <v>0</v>
      </c>
      <c r="N90" s="197">
        <v>0</v>
      </c>
      <c r="O90" s="197">
        <v>0</v>
      </c>
      <c r="P90" s="197">
        <v>0</v>
      </c>
      <c r="Q90" s="197">
        <v>0</v>
      </c>
      <c r="R90" s="197">
        <v>0</v>
      </c>
      <c r="S90" s="197">
        <v>0</v>
      </c>
      <c r="T90" s="197">
        <v>0</v>
      </c>
      <c r="U90" s="197">
        <v>0</v>
      </c>
      <c r="V90" s="197">
        <v>0</v>
      </c>
      <c r="W90" s="197">
        <v>0</v>
      </c>
      <c r="X90" s="197">
        <v>0</v>
      </c>
      <c r="Y90" s="197">
        <v>0</v>
      </c>
      <c r="Z90" s="197">
        <v>0</v>
      </c>
      <c r="AA90" s="197">
        <v>0</v>
      </c>
      <c r="AB90" s="197">
        <v>0</v>
      </c>
      <c r="AC90" s="197">
        <v>0</v>
      </c>
      <c r="AD90" s="197">
        <v>0</v>
      </c>
      <c r="AE90" s="197">
        <v>0</v>
      </c>
      <c r="AF90" s="197">
        <v>0</v>
      </c>
      <c r="AG90" s="197">
        <v>0</v>
      </c>
      <c r="AH90" s="197">
        <v>0</v>
      </c>
      <c r="AI90" s="197">
        <v>0</v>
      </c>
      <c r="AJ90" s="197">
        <v>0</v>
      </c>
      <c r="AK90" s="197">
        <v>0</v>
      </c>
      <c r="AL90" s="197">
        <v>0</v>
      </c>
      <c r="AM90" s="197">
        <v>0</v>
      </c>
      <c r="AN90" s="197">
        <v>0</v>
      </c>
      <c r="AO90" s="197">
        <v>0</v>
      </c>
      <c r="AP90" s="197">
        <v>0</v>
      </c>
      <c r="AQ90" s="197">
        <v>0</v>
      </c>
      <c r="AR90" s="197">
        <v>0</v>
      </c>
      <c r="AS90" s="197">
        <v>0</v>
      </c>
      <c r="AT90" s="197">
        <v>0</v>
      </c>
      <c r="AU90" s="197">
        <v>0</v>
      </c>
      <c r="AV90" s="197">
        <v>0</v>
      </c>
      <c r="AW90" s="197">
        <v>0</v>
      </c>
      <c r="AX90" s="197">
        <v>0</v>
      </c>
      <c r="AY90" s="197">
        <v>0</v>
      </c>
      <c r="AZ90" s="197">
        <v>0</v>
      </c>
      <c r="BA90" s="197">
        <v>0</v>
      </c>
      <c r="BB90" s="197">
        <v>0</v>
      </c>
      <c r="BC90" s="197">
        <v>0</v>
      </c>
      <c r="BD90" s="197">
        <v>0</v>
      </c>
      <c r="BE90" s="197">
        <v>0</v>
      </c>
      <c r="BF90" s="197">
        <v>0</v>
      </c>
      <c r="BG90" s="197">
        <v>0</v>
      </c>
      <c r="BH90" s="197">
        <v>0</v>
      </c>
      <c r="BI90" s="197">
        <v>0</v>
      </c>
      <c r="BJ90" s="197">
        <v>0</v>
      </c>
      <c r="BK90" s="197">
        <v>0</v>
      </c>
      <c r="BL90" s="197">
        <v>0</v>
      </c>
      <c r="BM90" s="197">
        <v>0</v>
      </c>
      <c r="BN90" s="197">
        <v>0</v>
      </c>
      <c r="BO90" s="197">
        <v>0</v>
      </c>
      <c r="BP90" s="197">
        <v>0</v>
      </c>
      <c r="BQ90" s="197">
        <v>0</v>
      </c>
    </row>
    <row r="91" spans="1:69">
      <c r="A91" s="198" t="s">
        <v>267</v>
      </c>
      <c r="B91" s="197">
        <v>17316959.981996398</v>
      </c>
      <c r="C91" s="197">
        <v>15635058.2329084</v>
      </c>
      <c r="D91" s="197">
        <v>12404242.9596122</v>
      </c>
      <c r="E91" s="197">
        <v>10493329.246639</v>
      </c>
      <c r="F91" s="197">
        <v>12543564.410201499</v>
      </c>
      <c r="G91" s="197">
        <v>12433573.428330099</v>
      </c>
      <c r="H91" s="197">
        <v>14529808.7531367</v>
      </c>
      <c r="I91" s="197">
        <v>15680150.681697801</v>
      </c>
      <c r="J91" s="197">
        <v>16096682.0343004</v>
      </c>
      <c r="K91" s="197">
        <v>16937043.5293281</v>
      </c>
      <c r="L91" s="197">
        <v>17450175.878904998</v>
      </c>
      <c r="M91" s="197">
        <v>16829036.437255099</v>
      </c>
      <c r="N91" s="197">
        <v>15985003.392462101</v>
      </c>
      <c r="O91" s="197">
        <v>14534343.1729839</v>
      </c>
      <c r="P91" s="197">
        <v>11924809.510598799</v>
      </c>
      <c r="Q91" s="197">
        <v>175437520.47583801</v>
      </c>
      <c r="R91" s="197">
        <v>12534756.6744982</v>
      </c>
      <c r="S91" s="197">
        <v>12941449.4021238</v>
      </c>
      <c r="T91" s="197">
        <v>12957397.217100799</v>
      </c>
      <c r="U91" s="197">
        <v>15616839.6515032</v>
      </c>
      <c r="V91" s="197">
        <v>17105352.555902399</v>
      </c>
      <c r="W91" s="197">
        <v>17137295.836197201</v>
      </c>
      <c r="X91" s="197">
        <v>17785578.022299301</v>
      </c>
      <c r="Y91" s="197">
        <v>18208787.417610198</v>
      </c>
      <c r="Z91" s="197">
        <v>17499551.656574599</v>
      </c>
      <c r="AA91" s="197">
        <v>16775414.847771199</v>
      </c>
      <c r="AB91" s="197">
        <v>15479458.8793495</v>
      </c>
      <c r="AC91" s="197">
        <v>12806662.924882101</v>
      </c>
      <c r="AD91" s="197">
        <v>186848545.08581299</v>
      </c>
      <c r="AE91" s="197">
        <v>12797850.3530159</v>
      </c>
      <c r="AF91" s="197">
        <v>14829159.9252344</v>
      </c>
      <c r="AG91" s="197">
        <v>14847398.445490301</v>
      </c>
      <c r="AH91" s="197">
        <v>17890594.466781098</v>
      </c>
      <c r="AI91" s="197">
        <v>19594341.3644232</v>
      </c>
      <c r="AJ91" s="197">
        <v>19636782.503460102</v>
      </c>
      <c r="AK91" s="197">
        <v>20380243.423693899</v>
      </c>
      <c r="AL91" s="197">
        <v>20851134.716094699</v>
      </c>
      <c r="AM91" s="197">
        <v>20055059.365739301</v>
      </c>
      <c r="AN91" s="197">
        <v>19232550.300829198</v>
      </c>
      <c r="AO91" s="197">
        <v>17745176.655608501</v>
      </c>
      <c r="AP91" s="197">
        <v>14696051.1475011</v>
      </c>
      <c r="AQ91" s="197">
        <v>212556342.66787201</v>
      </c>
      <c r="AR91" s="197">
        <v>13556152.665261799</v>
      </c>
      <c r="AS91" s="197">
        <v>15668206.521978101</v>
      </c>
      <c r="AT91" s="197">
        <v>15689569.038050801</v>
      </c>
      <c r="AU91" s="197">
        <v>18901024.403704301</v>
      </c>
      <c r="AV91" s="197">
        <v>20699439.210817002</v>
      </c>
      <c r="AW91" s="197">
        <v>20750397.251736902</v>
      </c>
      <c r="AX91" s="197">
        <v>21536672.267597701</v>
      </c>
      <c r="AY91" s="197">
        <v>22019540.9948925</v>
      </c>
      <c r="AZ91" s="197">
        <v>21193597.4836649</v>
      </c>
      <c r="BA91" s="197">
        <v>20334170.6284355</v>
      </c>
      <c r="BB91" s="197">
        <v>18759929.6852035</v>
      </c>
      <c r="BC91" s="197">
        <v>15552037.3133933</v>
      </c>
      <c r="BD91" s="197">
        <v>224660737.46473601</v>
      </c>
      <c r="BE91" s="197">
        <v>16229893.852042601</v>
      </c>
      <c r="BF91" s="197">
        <v>18721801.0511785</v>
      </c>
      <c r="BG91" s="197">
        <v>18739707.025256999</v>
      </c>
      <c r="BH91" s="197">
        <v>22570331.021205101</v>
      </c>
      <c r="BI91" s="197">
        <v>24716036.371079199</v>
      </c>
      <c r="BJ91" s="197">
        <v>24784126.5861714</v>
      </c>
      <c r="BK91" s="197">
        <v>25724014.879270401</v>
      </c>
      <c r="BL91" s="197">
        <v>26283294.397755701</v>
      </c>
      <c r="BM91" s="197">
        <v>25324979.1823669</v>
      </c>
      <c r="BN91" s="197">
        <v>24299934.261188898</v>
      </c>
      <c r="BO91" s="197">
        <v>22416689.838140901</v>
      </c>
      <c r="BP91" s="197">
        <v>18601971.592112102</v>
      </c>
      <c r="BQ91" s="197">
        <v>268412780.057769</v>
      </c>
    </row>
    <row r="92" spans="1:69">
      <c r="A92" s="198" t="s">
        <v>268</v>
      </c>
      <c r="B92" s="197">
        <v>0</v>
      </c>
      <c r="C92" s="197">
        <v>0</v>
      </c>
      <c r="D92" s="197">
        <v>0</v>
      </c>
      <c r="E92" s="197">
        <v>0</v>
      </c>
      <c r="F92" s="197">
        <v>0</v>
      </c>
      <c r="G92" s="197">
        <v>0</v>
      </c>
      <c r="H92" s="197">
        <v>0</v>
      </c>
      <c r="I92" s="197">
        <v>0</v>
      </c>
      <c r="J92" s="197">
        <v>0</v>
      </c>
      <c r="K92" s="197">
        <v>0</v>
      </c>
      <c r="L92" s="197">
        <v>0</v>
      </c>
      <c r="M92" s="197">
        <v>0</v>
      </c>
      <c r="N92" s="197">
        <v>0</v>
      </c>
      <c r="O92" s="197">
        <v>0</v>
      </c>
      <c r="P92" s="197">
        <v>0</v>
      </c>
      <c r="Q92" s="197">
        <v>0</v>
      </c>
      <c r="R92" s="197">
        <v>0</v>
      </c>
      <c r="S92" s="197">
        <v>0</v>
      </c>
      <c r="T92" s="197">
        <v>0</v>
      </c>
      <c r="U92" s="197">
        <v>0</v>
      </c>
      <c r="V92" s="197">
        <v>0</v>
      </c>
      <c r="W92" s="197">
        <v>0</v>
      </c>
      <c r="X92" s="197">
        <v>0</v>
      </c>
      <c r="Y92" s="197">
        <v>0</v>
      </c>
      <c r="Z92" s="197">
        <v>0</v>
      </c>
      <c r="AA92" s="197">
        <v>0</v>
      </c>
      <c r="AB92" s="197">
        <v>0</v>
      </c>
      <c r="AC92" s="197">
        <v>0</v>
      </c>
      <c r="AD92" s="197">
        <v>0</v>
      </c>
      <c r="AE92" s="197">
        <v>0</v>
      </c>
      <c r="AF92" s="197">
        <v>0</v>
      </c>
      <c r="AG92" s="197">
        <v>0</v>
      </c>
      <c r="AH92" s="197">
        <v>0</v>
      </c>
      <c r="AI92" s="197">
        <v>0</v>
      </c>
      <c r="AJ92" s="197">
        <v>0</v>
      </c>
      <c r="AK92" s="197">
        <v>0</v>
      </c>
      <c r="AL92" s="197">
        <v>0</v>
      </c>
      <c r="AM92" s="197">
        <v>0</v>
      </c>
      <c r="AN92" s="197">
        <v>0</v>
      </c>
      <c r="AO92" s="197">
        <v>0</v>
      </c>
      <c r="AP92" s="197">
        <v>0</v>
      </c>
      <c r="AQ92" s="197">
        <v>0</v>
      </c>
      <c r="AR92" s="197">
        <v>0</v>
      </c>
      <c r="AS92" s="197">
        <v>0</v>
      </c>
      <c r="AT92" s="197">
        <v>0</v>
      </c>
      <c r="AU92" s="197">
        <v>0</v>
      </c>
      <c r="AV92" s="197">
        <v>0</v>
      </c>
      <c r="AW92" s="197">
        <v>0</v>
      </c>
      <c r="AX92" s="197">
        <v>0</v>
      </c>
      <c r="AY92" s="197">
        <v>0</v>
      </c>
      <c r="AZ92" s="197">
        <v>0</v>
      </c>
      <c r="BA92" s="197">
        <v>0</v>
      </c>
      <c r="BB92" s="197">
        <v>0</v>
      </c>
      <c r="BC92" s="197">
        <v>0</v>
      </c>
      <c r="BD92" s="197">
        <v>0</v>
      </c>
      <c r="BE92" s="197">
        <v>0</v>
      </c>
      <c r="BF92" s="197">
        <v>0</v>
      </c>
      <c r="BG92" s="197">
        <v>0</v>
      </c>
      <c r="BH92" s="197">
        <v>0</v>
      </c>
      <c r="BI92" s="197">
        <v>0</v>
      </c>
      <c r="BJ92" s="197">
        <v>0</v>
      </c>
      <c r="BK92" s="197">
        <v>0</v>
      </c>
      <c r="BL92" s="197">
        <v>0</v>
      </c>
      <c r="BM92" s="197">
        <v>0</v>
      </c>
      <c r="BN92" s="197">
        <v>0</v>
      </c>
      <c r="BO92" s="197">
        <v>0</v>
      </c>
      <c r="BP92" s="197">
        <v>0</v>
      </c>
      <c r="BQ92" s="197">
        <v>0</v>
      </c>
    </row>
    <row r="93" spans="1:69">
      <c r="A93" s="198" t="s">
        <v>269</v>
      </c>
      <c r="B93" s="197">
        <v>-1768632.6231217801</v>
      </c>
      <c r="C93" s="197">
        <v>-1625793.4414592499</v>
      </c>
      <c r="D93" s="197">
        <v>-1450608.66507371</v>
      </c>
      <c r="E93" s="197">
        <v>-1391822.4921035201</v>
      </c>
      <c r="F93" s="197">
        <v>-1326898.77625069</v>
      </c>
      <c r="G93" s="197">
        <v>-1356280.2479573099</v>
      </c>
      <c r="H93" s="197">
        <v>-1478904.3039891</v>
      </c>
      <c r="I93" s="197">
        <v>-1687369.2307500199</v>
      </c>
      <c r="J93" s="197">
        <v>-1788669.6239281299</v>
      </c>
      <c r="K93" s="197">
        <v>-1851651.4661380099</v>
      </c>
      <c r="L93" s="197">
        <v>-1895562.36804451</v>
      </c>
      <c r="M93" s="197">
        <v>-1926794.41211659</v>
      </c>
      <c r="N93" s="197">
        <v>-1911452.65558298</v>
      </c>
      <c r="O93" s="197">
        <v>-1645867.7468459499</v>
      </c>
      <c r="P93" s="197">
        <v>-1489258.1807492001</v>
      </c>
      <c r="Q93" s="197">
        <v>-19750531.504455999</v>
      </c>
      <c r="R93" s="197">
        <v>-1493454.3218173301</v>
      </c>
      <c r="S93" s="197">
        <v>-1423916.3960077199</v>
      </c>
      <c r="T93" s="197">
        <v>-1455574.79351301</v>
      </c>
      <c r="U93" s="197">
        <v>-1587315.81716686</v>
      </c>
      <c r="V93" s="197">
        <v>-1811220.68740165</v>
      </c>
      <c r="W93" s="197">
        <v>-1848067.2688491901</v>
      </c>
      <c r="X93" s="197">
        <v>-1913306.06770216</v>
      </c>
      <c r="Y93" s="197">
        <v>-1958847.5694897501</v>
      </c>
      <c r="Z93" s="197">
        <v>-1991292.68674238</v>
      </c>
      <c r="AA93" s="197">
        <v>-1975605.4830137</v>
      </c>
      <c r="AB93" s="197">
        <v>-1701250.9088184601</v>
      </c>
      <c r="AC93" s="197">
        <v>-1539501.0567201499</v>
      </c>
      <c r="AD93" s="197">
        <v>-20699353.057242401</v>
      </c>
      <c r="AE93" s="197">
        <v>-1543697.5084657599</v>
      </c>
      <c r="AF93" s="197">
        <v>-1471686.24547166</v>
      </c>
      <c r="AG93" s="197">
        <v>-1504270.58754615</v>
      </c>
      <c r="AH93" s="197">
        <v>-1640271.33128708</v>
      </c>
      <c r="AI93" s="197">
        <v>-1871478.5178134299</v>
      </c>
      <c r="AJ93" s="197">
        <v>-1909380.9668322201</v>
      </c>
      <c r="AK93" s="197">
        <v>-1976609.1880246999</v>
      </c>
      <c r="AL93" s="197">
        <v>-2023479.2645827699</v>
      </c>
      <c r="AM93" s="197">
        <v>-2056814.7435051</v>
      </c>
      <c r="AN93" s="197">
        <v>-2040433.60336475</v>
      </c>
      <c r="AO93" s="197">
        <v>-1756924.03498977</v>
      </c>
      <c r="AP93" s="197">
        <v>-1589743.9326911001</v>
      </c>
      <c r="AQ93" s="197">
        <v>-21384789.924574502</v>
      </c>
      <c r="AR93" s="197">
        <v>-1593940.69511419</v>
      </c>
      <c r="AS93" s="197">
        <v>-1519456.0949355899</v>
      </c>
      <c r="AT93" s="197">
        <v>-1552966.3815792799</v>
      </c>
      <c r="AU93" s="197">
        <v>-1693226.8454073099</v>
      </c>
      <c r="AV93" s="197">
        <v>-1931736.3482252101</v>
      </c>
      <c r="AW93" s="197">
        <v>-1970694.6648152501</v>
      </c>
      <c r="AX93" s="197">
        <v>-2039912.3083472501</v>
      </c>
      <c r="AY93" s="197">
        <v>-2088110.95967578</v>
      </c>
      <c r="AZ93" s="197">
        <v>-2122336.80026781</v>
      </c>
      <c r="BA93" s="197">
        <v>-2105261.7237157999</v>
      </c>
      <c r="BB93" s="197">
        <v>-1812597.16116109</v>
      </c>
      <c r="BC93" s="197">
        <v>-1639986.8086620399</v>
      </c>
      <c r="BD93" s="197">
        <v>-22070226.791906599</v>
      </c>
      <c r="BE93" s="197">
        <v>-1644183.88176261</v>
      </c>
      <c r="BF93" s="197">
        <v>-1567225.9443995201</v>
      </c>
      <c r="BG93" s="197">
        <v>-1601662.1756124201</v>
      </c>
      <c r="BH93" s="197">
        <v>-1746182.3595275399</v>
      </c>
      <c r="BI93" s="197">
        <v>-1991994.17863699</v>
      </c>
      <c r="BJ93" s="197">
        <v>-2032008.3627982901</v>
      </c>
      <c r="BK93" s="197">
        <v>-2103215.4286698001</v>
      </c>
      <c r="BL93" s="197">
        <v>-2152742.6547687999</v>
      </c>
      <c r="BM93" s="197">
        <v>-2187858.85703051</v>
      </c>
      <c r="BN93" s="197">
        <v>-2170089.8440668499</v>
      </c>
      <c r="BO93" s="197">
        <v>-1868270.2873324</v>
      </c>
      <c r="BP93" s="197">
        <v>-1690229.68463299</v>
      </c>
      <c r="BQ93" s="197">
        <v>-22755663.6592387</v>
      </c>
    </row>
    <row r="94" spans="1:69">
      <c r="A94" s="199" t="s">
        <v>270</v>
      </c>
      <c r="B94" s="197">
        <v>0</v>
      </c>
      <c r="C94" s="197">
        <v>0</v>
      </c>
      <c r="D94" s="197">
        <v>0</v>
      </c>
      <c r="E94" s="197">
        <v>0</v>
      </c>
      <c r="F94" s="197">
        <v>0</v>
      </c>
      <c r="G94" s="197">
        <v>0</v>
      </c>
      <c r="H94" s="197">
        <v>0</v>
      </c>
      <c r="I94" s="197">
        <v>0</v>
      </c>
      <c r="J94" s="197">
        <v>0</v>
      </c>
      <c r="K94" s="197">
        <v>0</v>
      </c>
      <c r="L94" s="197">
        <v>0</v>
      </c>
      <c r="M94" s="197">
        <v>0</v>
      </c>
      <c r="N94" s="197">
        <v>0</v>
      </c>
      <c r="O94" s="197">
        <v>0</v>
      </c>
      <c r="P94" s="197">
        <v>0</v>
      </c>
      <c r="Q94" s="197">
        <v>0</v>
      </c>
      <c r="R94" s="197">
        <v>0</v>
      </c>
      <c r="S94" s="197">
        <v>0</v>
      </c>
      <c r="T94" s="197">
        <v>0</v>
      </c>
      <c r="U94" s="197">
        <v>0</v>
      </c>
      <c r="V94" s="197">
        <v>0</v>
      </c>
      <c r="W94" s="197">
        <v>0</v>
      </c>
      <c r="X94" s="197">
        <v>0</v>
      </c>
      <c r="Y94" s="197">
        <v>0</v>
      </c>
      <c r="Z94" s="197">
        <v>0</v>
      </c>
      <c r="AA94" s="197">
        <v>0</v>
      </c>
      <c r="AB94" s="197">
        <v>0</v>
      </c>
      <c r="AC94" s="197">
        <v>0</v>
      </c>
      <c r="AD94" s="197">
        <v>0</v>
      </c>
      <c r="AE94" s="197">
        <v>0</v>
      </c>
      <c r="AF94" s="197">
        <v>0</v>
      </c>
      <c r="AG94" s="197">
        <v>0</v>
      </c>
      <c r="AH94" s="197">
        <v>0</v>
      </c>
      <c r="AI94" s="197">
        <v>0</v>
      </c>
      <c r="AJ94" s="197">
        <v>0</v>
      </c>
      <c r="AK94" s="197">
        <v>0</v>
      </c>
      <c r="AL94" s="197">
        <v>0</v>
      </c>
      <c r="AM94" s="197">
        <v>0</v>
      </c>
      <c r="AN94" s="197">
        <v>0</v>
      </c>
      <c r="AO94" s="197">
        <v>0</v>
      </c>
      <c r="AP94" s="197">
        <v>0</v>
      </c>
      <c r="AQ94" s="197">
        <v>0</v>
      </c>
      <c r="AR94" s="197">
        <v>0</v>
      </c>
      <c r="AS94" s="197">
        <v>0</v>
      </c>
      <c r="AT94" s="197">
        <v>0</v>
      </c>
      <c r="AU94" s="197">
        <v>0</v>
      </c>
      <c r="AV94" s="197">
        <v>0</v>
      </c>
      <c r="AW94" s="197">
        <v>0</v>
      </c>
      <c r="AX94" s="197">
        <v>0</v>
      </c>
      <c r="AY94" s="197">
        <v>0</v>
      </c>
      <c r="AZ94" s="197">
        <v>0</v>
      </c>
      <c r="BA94" s="197">
        <v>0</v>
      </c>
      <c r="BB94" s="197">
        <v>0</v>
      </c>
      <c r="BC94" s="197">
        <v>0</v>
      </c>
      <c r="BD94" s="197">
        <v>0</v>
      </c>
      <c r="BE94" s="197">
        <v>0</v>
      </c>
      <c r="BF94" s="197">
        <v>0</v>
      </c>
      <c r="BG94" s="197">
        <v>0</v>
      </c>
      <c r="BH94" s="197">
        <v>0</v>
      </c>
      <c r="BI94" s="197">
        <v>0</v>
      </c>
      <c r="BJ94" s="197">
        <v>0</v>
      </c>
      <c r="BK94" s="197">
        <v>0</v>
      </c>
      <c r="BL94" s="197">
        <v>0</v>
      </c>
      <c r="BM94" s="197">
        <v>0</v>
      </c>
      <c r="BN94" s="197">
        <v>0</v>
      </c>
      <c r="BO94" s="197">
        <v>0</v>
      </c>
      <c r="BP94" s="197">
        <v>0</v>
      </c>
      <c r="BQ94" s="197">
        <v>0</v>
      </c>
    </row>
    <row r="95" spans="1:69">
      <c r="A95" s="198" t="s">
        <v>271</v>
      </c>
      <c r="B95" s="197">
        <v>0</v>
      </c>
      <c r="C95" s="197">
        <v>0</v>
      </c>
      <c r="D95" s="197">
        <v>0</v>
      </c>
      <c r="E95" s="197">
        <v>0</v>
      </c>
      <c r="F95" s="197">
        <v>0</v>
      </c>
      <c r="G95" s="197">
        <v>0</v>
      </c>
      <c r="H95" s="197">
        <v>0</v>
      </c>
      <c r="I95" s="197">
        <v>0</v>
      </c>
      <c r="J95" s="197">
        <v>0</v>
      </c>
      <c r="K95" s="197">
        <v>0</v>
      </c>
      <c r="L95" s="197">
        <v>0</v>
      </c>
      <c r="M95" s="197">
        <v>0</v>
      </c>
      <c r="N95" s="197">
        <v>0</v>
      </c>
      <c r="O95" s="197">
        <v>0</v>
      </c>
      <c r="P95" s="197">
        <v>0</v>
      </c>
      <c r="Q95" s="197">
        <v>0</v>
      </c>
      <c r="R95" s="197">
        <v>0</v>
      </c>
      <c r="S95" s="197">
        <v>0</v>
      </c>
      <c r="T95" s="197">
        <v>0</v>
      </c>
      <c r="U95" s="197">
        <v>0</v>
      </c>
      <c r="V95" s="197">
        <v>0</v>
      </c>
      <c r="W95" s="197">
        <v>0</v>
      </c>
      <c r="X95" s="197">
        <v>0</v>
      </c>
      <c r="Y95" s="197">
        <v>0</v>
      </c>
      <c r="Z95" s="197">
        <v>0</v>
      </c>
      <c r="AA95" s="197">
        <v>0</v>
      </c>
      <c r="AB95" s="197">
        <v>0</v>
      </c>
      <c r="AC95" s="197">
        <v>0</v>
      </c>
      <c r="AD95" s="197">
        <v>0</v>
      </c>
      <c r="AE95" s="197">
        <v>0</v>
      </c>
      <c r="AF95" s="197">
        <v>0</v>
      </c>
      <c r="AG95" s="197">
        <v>0</v>
      </c>
      <c r="AH95" s="197">
        <v>0</v>
      </c>
      <c r="AI95" s="197">
        <v>0</v>
      </c>
      <c r="AJ95" s="197">
        <v>0</v>
      </c>
      <c r="AK95" s="197">
        <v>0</v>
      </c>
      <c r="AL95" s="197">
        <v>0</v>
      </c>
      <c r="AM95" s="197">
        <v>0</v>
      </c>
      <c r="AN95" s="197">
        <v>0</v>
      </c>
      <c r="AO95" s="197">
        <v>0</v>
      </c>
      <c r="AP95" s="197">
        <v>0</v>
      </c>
      <c r="AQ95" s="197">
        <v>0</v>
      </c>
      <c r="AR95" s="197">
        <v>0</v>
      </c>
      <c r="AS95" s="197">
        <v>0</v>
      </c>
      <c r="AT95" s="197">
        <v>0</v>
      </c>
      <c r="AU95" s="197">
        <v>0</v>
      </c>
      <c r="AV95" s="197">
        <v>0</v>
      </c>
      <c r="AW95" s="197">
        <v>0</v>
      </c>
      <c r="AX95" s="197">
        <v>0</v>
      </c>
      <c r="AY95" s="197">
        <v>0</v>
      </c>
      <c r="AZ95" s="197">
        <v>0</v>
      </c>
      <c r="BA95" s="197">
        <v>0</v>
      </c>
      <c r="BB95" s="197">
        <v>0</v>
      </c>
      <c r="BC95" s="197">
        <v>0</v>
      </c>
      <c r="BD95" s="197">
        <v>0</v>
      </c>
      <c r="BE95" s="197">
        <v>0</v>
      </c>
      <c r="BF95" s="197">
        <v>0</v>
      </c>
      <c r="BG95" s="197">
        <v>0</v>
      </c>
      <c r="BH95" s="197">
        <v>0</v>
      </c>
      <c r="BI95" s="197">
        <v>0</v>
      </c>
      <c r="BJ95" s="197">
        <v>0</v>
      </c>
      <c r="BK95" s="197">
        <v>0</v>
      </c>
      <c r="BL95" s="197">
        <v>0</v>
      </c>
      <c r="BM95" s="197">
        <v>0</v>
      </c>
      <c r="BN95" s="197">
        <v>0</v>
      </c>
      <c r="BO95" s="197">
        <v>0</v>
      </c>
      <c r="BP95" s="197">
        <v>0</v>
      </c>
      <c r="BQ95" s="197">
        <v>0</v>
      </c>
    </row>
    <row r="96" spans="1:69">
      <c r="A96" s="198" t="s">
        <v>272</v>
      </c>
      <c r="B96" s="197">
        <v>0</v>
      </c>
      <c r="C96" s="197">
        <v>0</v>
      </c>
      <c r="D96" s="197">
        <v>0</v>
      </c>
      <c r="E96" s="197">
        <v>0</v>
      </c>
      <c r="F96" s="197">
        <v>0</v>
      </c>
      <c r="G96" s="197">
        <v>0</v>
      </c>
      <c r="H96" s="197">
        <v>0</v>
      </c>
      <c r="I96" s="197">
        <v>0</v>
      </c>
      <c r="J96" s="197">
        <v>0</v>
      </c>
      <c r="K96" s="197">
        <v>0</v>
      </c>
      <c r="L96" s="197">
        <v>0</v>
      </c>
      <c r="M96" s="197">
        <v>0</v>
      </c>
      <c r="N96" s="197">
        <v>0</v>
      </c>
      <c r="O96" s="197">
        <v>0</v>
      </c>
      <c r="P96" s="197">
        <v>0</v>
      </c>
      <c r="Q96" s="197">
        <v>0</v>
      </c>
      <c r="R96" s="197">
        <v>0</v>
      </c>
      <c r="S96" s="197">
        <v>0</v>
      </c>
      <c r="T96" s="197">
        <v>0</v>
      </c>
      <c r="U96" s="197">
        <v>0</v>
      </c>
      <c r="V96" s="197">
        <v>0</v>
      </c>
      <c r="W96" s="197">
        <v>0</v>
      </c>
      <c r="X96" s="197">
        <v>0</v>
      </c>
      <c r="Y96" s="197">
        <v>0</v>
      </c>
      <c r="Z96" s="197">
        <v>0</v>
      </c>
      <c r="AA96" s="197">
        <v>0</v>
      </c>
      <c r="AB96" s="197">
        <v>0</v>
      </c>
      <c r="AC96" s="197">
        <v>0</v>
      </c>
      <c r="AD96" s="197">
        <v>0</v>
      </c>
      <c r="AE96" s="197">
        <v>0</v>
      </c>
      <c r="AF96" s="197">
        <v>0</v>
      </c>
      <c r="AG96" s="197">
        <v>0</v>
      </c>
      <c r="AH96" s="197">
        <v>0</v>
      </c>
      <c r="AI96" s="197">
        <v>0</v>
      </c>
      <c r="AJ96" s="197">
        <v>0</v>
      </c>
      <c r="AK96" s="197">
        <v>0</v>
      </c>
      <c r="AL96" s="197">
        <v>0</v>
      </c>
      <c r="AM96" s="197">
        <v>0</v>
      </c>
      <c r="AN96" s="197">
        <v>0</v>
      </c>
      <c r="AO96" s="197">
        <v>0</v>
      </c>
      <c r="AP96" s="197">
        <v>0</v>
      </c>
      <c r="AQ96" s="197">
        <v>0</v>
      </c>
      <c r="AR96" s="197">
        <v>0</v>
      </c>
      <c r="AS96" s="197">
        <v>0</v>
      </c>
      <c r="AT96" s="197">
        <v>0</v>
      </c>
      <c r="AU96" s="197">
        <v>0</v>
      </c>
      <c r="AV96" s="197">
        <v>0</v>
      </c>
      <c r="AW96" s="197">
        <v>0</v>
      </c>
      <c r="AX96" s="197">
        <v>0</v>
      </c>
      <c r="AY96" s="197">
        <v>0</v>
      </c>
      <c r="AZ96" s="197">
        <v>0</v>
      </c>
      <c r="BA96" s="197">
        <v>0</v>
      </c>
      <c r="BB96" s="197">
        <v>0</v>
      </c>
      <c r="BC96" s="197">
        <v>0</v>
      </c>
      <c r="BD96" s="197">
        <v>0</v>
      </c>
      <c r="BE96" s="197">
        <v>0</v>
      </c>
      <c r="BF96" s="197">
        <v>0</v>
      </c>
      <c r="BG96" s="197">
        <v>0</v>
      </c>
      <c r="BH96" s="197">
        <v>0</v>
      </c>
      <c r="BI96" s="197">
        <v>0</v>
      </c>
      <c r="BJ96" s="197">
        <v>0</v>
      </c>
      <c r="BK96" s="197">
        <v>0</v>
      </c>
      <c r="BL96" s="197">
        <v>0</v>
      </c>
      <c r="BM96" s="197">
        <v>0</v>
      </c>
      <c r="BN96" s="197">
        <v>0</v>
      </c>
      <c r="BO96" s="197">
        <v>0</v>
      </c>
      <c r="BP96" s="197">
        <v>0</v>
      </c>
      <c r="BQ96" s="197">
        <v>0</v>
      </c>
    </row>
    <row r="97" spans="1:69">
      <c r="A97" s="198" t="s">
        <v>273</v>
      </c>
      <c r="B97" s="197">
        <v>0</v>
      </c>
      <c r="C97" s="197">
        <v>0</v>
      </c>
      <c r="D97" s="197">
        <v>0</v>
      </c>
      <c r="E97" s="197">
        <v>0</v>
      </c>
      <c r="F97" s="197">
        <v>0</v>
      </c>
      <c r="G97" s="197">
        <v>0</v>
      </c>
      <c r="H97" s="197">
        <v>0</v>
      </c>
      <c r="I97" s="197">
        <v>0</v>
      </c>
      <c r="J97" s="197">
        <v>0</v>
      </c>
      <c r="K97" s="197">
        <v>0</v>
      </c>
      <c r="L97" s="197">
        <v>0</v>
      </c>
      <c r="M97" s="197">
        <v>0</v>
      </c>
      <c r="N97" s="197">
        <v>0</v>
      </c>
      <c r="O97" s="197">
        <v>0</v>
      </c>
      <c r="P97" s="197">
        <v>0</v>
      </c>
      <c r="Q97" s="197">
        <v>0</v>
      </c>
      <c r="R97" s="197">
        <v>0</v>
      </c>
      <c r="S97" s="197">
        <v>0</v>
      </c>
      <c r="T97" s="197">
        <v>0</v>
      </c>
      <c r="U97" s="197">
        <v>0</v>
      </c>
      <c r="V97" s="197">
        <v>0</v>
      </c>
      <c r="W97" s="197">
        <v>0</v>
      </c>
      <c r="X97" s="197">
        <v>0</v>
      </c>
      <c r="Y97" s="197">
        <v>0</v>
      </c>
      <c r="Z97" s="197">
        <v>0</v>
      </c>
      <c r="AA97" s="197">
        <v>0</v>
      </c>
      <c r="AB97" s="197">
        <v>0</v>
      </c>
      <c r="AC97" s="197">
        <v>0</v>
      </c>
      <c r="AD97" s="197">
        <v>0</v>
      </c>
      <c r="AE97" s="197">
        <v>0</v>
      </c>
      <c r="AF97" s="197">
        <v>0</v>
      </c>
      <c r="AG97" s="197">
        <v>0</v>
      </c>
      <c r="AH97" s="197">
        <v>0</v>
      </c>
      <c r="AI97" s="197">
        <v>0</v>
      </c>
      <c r="AJ97" s="197">
        <v>0</v>
      </c>
      <c r="AK97" s="197">
        <v>0</v>
      </c>
      <c r="AL97" s="197">
        <v>0</v>
      </c>
      <c r="AM97" s="197">
        <v>0</v>
      </c>
      <c r="AN97" s="197">
        <v>0</v>
      </c>
      <c r="AO97" s="197">
        <v>0</v>
      </c>
      <c r="AP97" s="197">
        <v>0</v>
      </c>
      <c r="AQ97" s="197">
        <v>0</v>
      </c>
      <c r="AR97" s="197">
        <v>0</v>
      </c>
      <c r="AS97" s="197">
        <v>0</v>
      </c>
      <c r="AT97" s="197">
        <v>0</v>
      </c>
      <c r="AU97" s="197">
        <v>0</v>
      </c>
      <c r="AV97" s="197">
        <v>0</v>
      </c>
      <c r="AW97" s="197">
        <v>0</v>
      </c>
      <c r="AX97" s="197">
        <v>0</v>
      </c>
      <c r="AY97" s="197">
        <v>0</v>
      </c>
      <c r="AZ97" s="197">
        <v>0</v>
      </c>
      <c r="BA97" s="197">
        <v>0</v>
      </c>
      <c r="BB97" s="197">
        <v>0</v>
      </c>
      <c r="BC97" s="197">
        <v>0</v>
      </c>
      <c r="BD97" s="197">
        <v>0</v>
      </c>
      <c r="BE97" s="197">
        <v>0</v>
      </c>
      <c r="BF97" s="197">
        <v>0</v>
      </c>
      <c r="BG97" s="197">
        <v>0</v>
      </c>
      <c r="BH97" s="197">
        <v>0</v>
      </c>
      <c r="BI97" s="197">
        <v>0</v>
      </c>
      <c r="BJ97" s="197">
        <v>0</v>
      </c>
      <c r="BK97" s="197">
        <v>0</v>
      </c>
      <c r="BL97" s="197">
        <v>0</v>
      </c>
      <c r="BM97" s="197">
        <v>0</v>
      </c>
      <c r="BN97" s="197">
        <v>0</v>
      </c>
      <c r="BO97" s="197">
        <v>0</v>
      </c>
      <c r="BP97" s="197">
        <v>0</v>
      </c>
      <c r="BQ97" s="197">
        <v>0</v>
      </c>
    </row>
    <row r="98" spans="1:69">
      <c r="A98" s="198" t="s">
        <v>274</v>
      </c>
      <c r="B98" s="197">
        <v>0</v>
      </c>
      <c r="C98" s="197">
        <v>0</v>
      </c>
      <c r="D98" s="197">
        <v>0</v>
      </c>
      <c r="E98" s="197">
        <v>0</v>
      </c>
      <c r="F98" s="197">
        <v>0</v>
      </c>
      <c r="G98" s="197">
        <v>0</v>
      </c>
      <c r="H98" s="197">
        <v>0</v>
      </c>
      <c r="I98" s="197">
        <v>0</v>
      </c>
      <c r="J98" s="197">
        <v>0</v>
      </c>
      <c r="K98" s="197">
        <v>0</v>
      </c>
      <c r="L98" s="197">
        <v>0</v>
      </c>
      <c r="M98" s="197">
        <v>0</v>
      </c>
      <c r="N98" s="197">
        <v>0</v>
      </c>
      <c r="O98" s="197">
        <v>0</v>
      </c>
      <c r="P98" s="197">
        <v>0</v>
      </c>
      <c r="Q98" s="197">
        <v>0</v>
      </c>
      <c r="R98" s="197">
        <v>0</v>
      </c>
      <c r="S98" s="197">
        <v>0</v>
      </c>
      <c r="T98" s="197">
        <v>0</v>
      </c>
      <c r="U98" s="197">
        <v>0</v>
      </c>
      <c r="V98" s="197">
        <v>0</v>
      </c>
      <c r="W98" s="197">
        <v>0</v>
      </c>
      <c r="X98" s="197">
        <v>0</v>
      </c>
      <c r="Y98" s="197">
        <v>0</v>
      </c>
      <c r="Z98" s="197">
        <v>0</v>
      </c>
      <c r="AA98" s="197">
        <v>0</v>
      </c>
      <c r="AB98" s="197">
        <v>0</v>
      </c>
      <c r="AC98" s="197">
        <v>0</v>
      </c>
      <c r="AD98" s="197">
        <v>0</v>
      </c>
      <c r="AE98" s="197">
        <v>0</v>
      </c>
      <c r="AF98" s="197">
        <v>0</v>
      </c>
      <c r="AG98" s="197">
        <v>0</v>
      </c>
      <c r="AH98" s="197">
        <v>0</v>
      </c>
      <c r="AI98" s="197">
        <v>0</v>
      </c>
      <c r="AJ98" s="197">
        <v>0</v>
      </c>
      <c r="AK98" s="197">
        <v>0</v>
      </c>
      <c r="AL98" s="197">
        <v>0</v>
      </c>
      <c r="AM98" s="197">
        <v>0</v>
      </c>
      <c r="AN98" s="197">
        <v>0</v>
      </c>
      <c r="AO98" s="197">
        <v>0</v>
      </c>
      <c r="AP98" s="197">
        <v>0</v>
      </c>
      <c r="AQ98" s="197">
        <v>0</v>
      </c>
      <c r="AR98" s="197">
        <v>0</v>
      </c>
      <c r="AS98" s="197">
        <v>0</v>
      </c>
      <c r="AT98" s="197">
        <v>0</v>
      </c>
      <c r="AU98" s="197">
        <v>0</v>
      </c>
      <c r="AV98" s="197">
        <v>0</v>
      </c>
      <c r="AW98" s="197">
        <v>0</v>
      </c>
      <c r="AX98" s="197">
        <v>0</v>
      </c>
      <c r="AY98" s="197">
        <v>0</v>
      </c>
      <c r="AZ98" s="197">
        <v>0</v>
      </c>
      <c r="BA98" s="197">
        <v>0</v>
      </c>
      <c r="BB98" s="197">
        <v>0</v>
      </c>
      <c r="BC98" s="197">
        <v>0</v>
      </c>
      <c r="BD98" s="197">
        <v>0</v>
      </c>
      <c r="BE98" s="197">
        <v>0</v>
      </c>
      <c r="BF98" s="197">
        <v>0</v>
      </c>
      <c r="BG98" s="197">
        <v>0</v>
      </c>
      <c r="BH98" s="197">
        <v>0</v>
      </c>
      <c r="BI98" s="197">
        <v>0</v>
      </c>
      <c r="BJ98" s="197">
        <v>0</v>
      </c>
      <c r="BK98" s="197">
        <v>0</v>
      </c>
      <c r="BL98" s="197">
        <v>0</v>
      </c>
      <c r="BM98" s="197">
        <v>0</v>
      </c>
      <c r="BN98" s="197">
        <v>0</v>
      </c>
      <c r="BO98" s="197">
        <v>0</v>
      </c>
      <c r="BP98" s="197">
        <v>0</v>
      </c>
      <c r="BQ98" s="197">
        <v>0</v>
      </c>
    </row>
    <row r="99" spans="1:69">
      <c r="A99" s="198" t="s">
        <v>275</v>
      </c>
      <c r="B99" s="197">
        <v>0</v>
      </c>
      <c r="C99" s="197">
        <v>0</v>
      </c>
      <c r="D99" s="197">
        <v>0</v>
      </c>
      <c r="E99" s="197">
        <v>0</v>
      </c>
      <c r="F99" s="197">
        <v>0</v>
      </c>
      <c r="G99" s="197">
        <v>0</v>
      </c>
      <c r="H99" s="197">
        <v>0</v>
      </c>
      <c r="I99" s="197">
        <v>0</v>
      </c>
      <c r="J99" s="197">
        <v>0</v>
      </c>
      <c r="K99" s="197">
        <v>0</v>
      </c>
      <c r="L99" s="197">
        <v>0</v>
      </c>
      <c r="M99" s="197">
        <v>0</v>
      </c>
      <c r="N99" s="197">
        <v>0</v>
      </c>
      <c r="O99" s="197">
        <v>0</v>
      </c>
      <c r="P99" s="197">
        <v>0</v>
      </c>
      <c r="Q99" s="197">
        <v>0</v>
      </c>
      <c r="R99" s="197">
        <v>0</v>
      </c>
      <c r="S99" s="197">
        <v>0</v>
      </c>
      <c r="T99" s="197">
        <v>0</v>
      </c>
      <c r="U99" s="197">
        <v>0</v>
      </c>
      <c r="V99" s="197">
        <v>0</v>
      </c>
      <c r="W99" s="197">
        <v>0</v>
      </c>
      <c r="X99" s="197">
        <v>0</v>
      </c>
      <c r="Y99" s="197">
        <v>0</v>
      </c>
      <c r="Z99" s="197">
        <v>0</v>
      </c>
      <c r="AA99" s="197">
        <v>0</v>
      </c>
      <c r="AB99" s="197">
        <v>0</v>
      </c>
      <c r="AC99" s="197">
        <v>0</v>
      </c>
      <c r="AD99" s="197">
        <v>0</v>
      </c>
      <c r="AE99" s="197">
        <v>0</v>
      </c>
      <c r="AF99" s="197">
        <v>0</v>
      </c>
      <c r="AG99" s="197">
        <v>0</v>
      </c>
      <c r="AH99" s="197">
        <v>0</v>
      </c>
      <c r="AI99" s="197">
        <v>0</v>
      </c>
      <c r="AJ99" s="197">
        <v>0</v>
      </c>
      <c r="AK99" s="197">
        <v>0</v>
      </c>
      <c r="AL99" s="197">
        <v>0</v>
      </c>
      <c r="AM99" s="197">
        <v>0</v>
      </c>
      <c r="AN99" s="197">
        <v>0</v>
      </c>
      <c r="AO99" s="197">
        <v>0</v>
      </c>
      <c r="AP99" s="197">
        <v>0</v>
      </c>
      <c r="AQ99" s="197">
        <v>0</v>
      </c>
      <c r="AR99" s="197">
        <v>0</v>
      </c>
      <c r="AS99" s="197">
        <v>0</v>
      </c>
      <c r="AT99" s="197">
        <v>0</v>
      </c>
      <c r="AU99" s="197">
        <v>0</v>
      </c>
      <c r="AV99" s="197">
        <v>0</v>
      </c>
      <c r="AW99" s="197">
        <v>0</v>
      </c>
      <c r="AX99" s="197">
        <v>0</v>
      </c>
      <c r="AY99" s="197">
        <v>0</v>
      </c>
      <c r="AZ99" s="197">
        <v>0</v>
      </c>
      <c r="BA99" s="197">
        <v>0</v>
      </c>
      <c r="BB99" s="197">
        <v>0</v>
      </c>
      <c r="BC99" s="197">
        <v>0</v>
      </c>
      <c r="BD99" s="197">
        <v>0</v>
      </c>
      <c r="BE99" s="197">
        <v>0</v>
      </c>
      <c r="BF99" s="197">
        <v>0</v>
      </c>
      <c r="BG99" s="197">
        <v>0</v>
      </c>
      <c r="BH99" s="197">
        <v>0</v>
      </c>
      <c r="BI99" s="197">
        <v>0</v>
      </c>
      <c r="BJ99" s="197">
        <v>0</v>
      </c>
      <c r="BK99" s="197">
        <v>0</v>
      </c>
      <c r="BL99" s="197">
        <v>0</v>
      </c>
      <c r="BM99" s="197">
        <v>0</v>
      </c>
      <c r="BN99" s="197">
        <v>0</v>
      </c>
      <c r="BO99" s="197">
        <v>0</v>
      </c>
      <c r="BP99" s="197">
        <v>0</v>
      </c>
      <c r="BQ99" s="197">
        <v>0</v>
      </c>
    </row>
    <row r="100" spans="1:69">
      <c r="A100" s="198" t="s">
        <v>276</v>
      </c>
      <c r="B100" s="197">
        <v>0</v>
      </c>
      <c r="C100" s="197">
        <v>0</v>
      </c>
      <c r="D100" s="197">
        <v>0</v>
      </c>
      <c r="E100" s="197">
        <v>0</v>
      </c>
      <c r="F100" s="197">
        <v>0</v>
      </c>
      <c r="G100" s="197">
        <v>0</v>
      </c>
      <c r="H100" s="197">
        <v>0</v>
      </c>
      <c r="I100" s="197">
        <v>0</v>
      </c>
      <c r="J100" s="197">
        <v>0</v>
      </c>
      <c r="K100" s="197">
        <v>0</v>
      </c>
      <c r="L100" s="197">
        <v>0</v>
      </c>
      <c r="M100" s="197">
        <v>0</v>
      </c>
      <c r="N100" s="197">
        <v>0</v>
      </c>
      <c r="O100" s="197">
        <v>0</v>
      </c>
      <c r="P100" s="197">
        <v>0</v>
      </c>
      <c r="Q100" s="197">
        <v>0</v>
      </c>
      <c r="R100" s="197">
        <v>0</v>
      </c>
      <c r="S100" s="197">
        <v>0</v>
      </c>
      <c r="T100" s="197">
        <v>0</v>
      </c>
      <c r="U100" s="197">
        <v>0</v>
      </c>
      <c r="V100" s="197">
        <v>0</v>
      </c>
      <c r="W100" s="197">
        <v>0</v>
      </c>
      <c r="X100" s="197">
        <v>0</v>
      </c>
      <c r="Y100" s="197">
        <v>0</v>
      </c>
      <c r="Z100" s="197">
        <v>0</v>
      </c>
      <c r="AA100" s="197">
        <v>0</v>
      </c>
      <c r="AB100" s="197">
        <v>0</v>
      </c>
      <c r="AC100" s="197">
        <v>0</v>
      </c>
      <c r="AD100" s="197">
        <v>0</v>
      </c>
      <c r="AE100" s="197">
        <v>0</v>
      </c>
      <c r="AF100" s="197">
        <v>0</v>
      </c>
      <c r="AG100" s="197">
        <v>0</v>
      </c>
      <c r="AH100" s="197">
        <v>0</v>
      </c>
      <c r="AI100" s="197">
        <v>0</v>
      </c>
      <c r="AJ100" s="197">
        <v>0</v>
      </c>
      <c r="AK100" s="197">
        <v>0</v>
      </c>
      <c r="AL100" s="197">
        <v>0</v>
      </c>
      <c r="AM100" s="197">
        <v>0</v>
      </c>
      <c r="AN100" s="197">
        <v>0</v>
      </c>
      <c r="AO100" s="197">
        <v>0</v>
      </c>
      <c r="AP100" s="197">
        <v>0</v>
      </c>
      <c r="AQ100" s="197">
        <v>0</v>
      </c>
      <c r="AR100" s="197">
        <v>0</v>
      </c>
      <c r="AS100" s="197">
        <v>0</v>
      </c>
      <c r="AT100" s="197">
        <v>0</v>
      </c>
      <c r="AU100" s="197">
        <v>0</v>
      </c>
      <c r="AV100" s="197">
        <v>0</v>
      </c>
      <c r="AW100" s="197">
        <v>0</v>
      </c>
      <c r="AX100" s="197">
        <v>0</v>
      </c>
      <c r="AY100" s="197">
        <v>0</v>
      </c>
      <c r="AZ100" s="197">
        <v>0</v>
      </c>
      <c r="BA100" s="197">
        <v>0</v>
      </c>
      <c r="BB100" s="197">
        <v>0</v>
      </c>
      <c r="BC100" s="197">
        <v>0</v>
      </c>
      <c r="BD100" s="197">
        <v>0</v>
      </c>
      <c r="BE100" s="197">
        <v>0</v>
      </c>
      <c r="BF100" s="197">
        <v>0</v>
      </c>
      <c r="BG100" s="197">
        <v>0</v>
      </c>
      <c r="BH100" s="197">
        <v>0</v>
      </c>
      <c r="BI100" s="197">
        <v>0</v>
      </c>
      <c r="BJ100" s="197">
        <v>0</v>
      </c>
      <c r="BK100" s="197">
        <v>0</v>
      </c>
      <c r="BL100" s="197">
        <v>0</v>
      </c>
      <c r="BM100" s="197">
        <v>0</v>
      </c>
      <c r="BN100" s="197">
        <v>0</v>
      </c>
      <c r="BO100" s="197">
        <v>0</v>
      </c>
      <c r="BP100" s="197">
        <v>0</v>
      </c>
      <c r="BQ100" s="197">
        <v>0</v>
      </c>
    </row>
    <row r="101" spans="1:69">
      <c r="A101" s="198" t="s">
        <v>277</v>
      </c>
      <c r="B101" s="197">
        <v>37856372.981996402</v>
      </c>
      <c r="C101" s="197">
        <v>35128137.232908398</v>
      </c>
      <c r="D101" s="197">
        <v>30410900.959612198</v>
      </c>
      <c r="E101" s="197">
        <v>26635762.246638998</v>
      </c>
      <c r="F101" s="197">
        <v>28672600.410201501</v>
      </c>
      <c r="G101" s="197">
        <v>32424651.428330101</v>
      </c>
      <c r="H101" s="197">
        <v>32672163.753136698</v>
      </c>
      <c r="I101" s="197">
        <v>31904838.681697801</v>
      </c>
      <c r="J101" s="197">
        <v>32652319.034300402</v>
      </c>
      <c r="K101" s="197">
        <v>35422529.5293281</v>
      </c>
      <c r="L101" s="197">
        <v>36872713.878904998</v>
      </c>
      <c r="M101" s="197">
        <v>36968742.437255099</v>
      </c>
      <c r="N101" s="197">
        <v>36193681.392462097</v>
      </c>
      <c r="O101" s="197">
        <v>33760664.1729839</v>
      </c>
      <c r="P101" s="197">
        <v>29708313.510598801</v>
      </c>
      <c r="Q101" s="197">
        <v>393888980.47583801</v>
      </c>
      <c r="R101" s="197">
        <v>28539532.6744982</v>
      </c>
      <c r="S101" s="197">
        <v>29318702.402123801</v>
      </c>
      <c r="T101" s="197">
        <v>32599251.217100799</v>
      </c>
      <c r="U101" s="197">
        <v>33427756.651503202</v>
      </c>
      <c r="V101" s="197">
        <v>33128543.555902399</v>
      </c>
      <c r="W101" s="197">
        <v>33353244.836197201</v>
      </c>
      <c r="X101" s="197">
        <v>35498970.022299297</v>
      </c>
      <c r="Y101" s="197">
        <v>36760747.417610198</v>
      </c>
      <c r="Z101" s="197">
        <v>36673838.656574599</v>
      </c>
      <c r="AA101" s="197">
        <v>35959465.847771198</v>
      </c>
      <c r="AB101" s="197">
        <v>33781830.8793495</v>
      </c>
      <c r="AC101" s="197">
        <v>29869712.924882099</v>
      </c>
      <c r="AD101" s="197">
        <v>398911597.08581299</v>
      </c>
      <c r="AE101" s="197">
        <v>28293811.3530159</v>
      </c>
      <c r="AF101" s="197">
        <v>30732071.9252344</v>
      </c>
      <c r="AG101" s="197">
        <v>33878668.445490301</v>
      </c>
      <c r="AH101" s="197">
        <v>35133676.466781102</v>
      </c>
      <c r="AI101" s="197">
        <v>35203910.3644232</v>
      </c>
      <c r="AJ101" s="197">
        <v>35526399.503460102</v>
      </c>
      <c r="AK101" s="197">
        <v>37968209.423694</v>
      </c>
      <c r="AL101" s="197">
        <v>39140921.716094702</v>
      </c>
      <c r="AM101" s="197">
        <v>38962114.365739301</v>
      </c>
      <c r="AN101" s="197">
        <v>38126069.300829202</v>
      </c>
      <c r="AO101" s="197">
        <v>35855156.655608498</v>
      </c>
      <c r="AP101" s="197">
        <v>31672293.1475011</v>
      </c>
      <c r="AQ101" s="197">
        <v>420493302.66787201</v>
      </c>
      <c r="AR101" s="197">
        <v>29105925.665261801</v>
      </c>
      <c r="AS101" s="197">
        <v>31547182.521978099</v>
      </c>
      <c r="AT101" s="197">
        <v>35012276.038050897</v>
      </c>
      <c r="AU101" s="197">
        <v>36430252.403704301</v>
      </c>
      <c r="AV101" s="197">
        <v>36569092.210817002</v>
      </c>
      <c r="AW101" s="197">
        <v>36902059.251736902</v>
      </c>
      <c r="AX101" s="197">
        <v>39753211.267597698</v>
      </c>
      <c r="AY101" s="197">
        <v>40931648.9948925</v>
      </c>
      <c r="AZ101" s="197">
        <v>40752225.4836649</v>
      </c>
      <c r="BA101" s="197">
        <v>39851576.6284355</v>
      </c>
      <c r="BB101" s="197">
        <v>37511035.6852035</v>
      </c>
      <c r="BC101" s="197">
        <v>33151850.313393299</v>
      </c>
      <c r="BD101" s="197">
        <v>437518336.46473598</v>
      </c>
      <c r="BE101" s="197">
        <v>32381129.852042601</v>
      </c>
      <c r="BF101" s="197">
        <v>35210347.0511785</v>
      </c>
      <c r="BG101" s="197">
        <v>38782296.025256999</v>
      </c>
      <c r="BH101" s="197">
        <v>40771313.021205097</v>
      </c>
      <c r="BI101" s="197">
        <v>41147857.371079199</v>
      </c>
      <c r="BJ101" s="197">
        <v>41501656.586171404</v>
      </c>
      <c r="BK101" s="197">
        <v>44322224.879270397</v>
      </c>
      <c r="BL101" s="197">
        <v>45534799.397755697</v>
      </c>
      <c r="BM101" s="197">
        <v>45209356.1823669</v>
      </c>
      <c r="BN101" s="197">
        <v>44167320.261188902</v>
      </c>
      <c r="BO101" s="197">
        <v>41564638.838140897</v>
      </c>
      <c r="BP101" s="197">
        <v>36589949.592112102</v>
      </c>
      <c r="BQ101" s="197">
        <v>487182889.057769</v>
      </c>
    </row>
    <row r="102" spans="1:69">
      <c r="A102" s="198" t="s">
        <v>278</v>
      </c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7"/>
      <c r="AL102" s="197"/>
      <c r="AM102" s="197"/>
      <c r="AN102" s="197"/>
      <c r="AO102" s="197"/>
      <c r="AP102" s="197"/>
      <c r="AQ102" s="197"/>
      <c r="AR102" s="197"/>
      <c r="AS102" s="197"/>
      <c r="AT102" s="197"/>
      <c r="AU102" s="197"/>
      <c r="AV102" s="197"/>
      <c r="AW102" s="197"/>
      <c r="AX102" s="197"/>
      <c r="AY102" s="197"/>
      <c r="AZ102" s="197"/>
      <c r="BA102" s="197"/>
      <c r="BB102" s="197"/>
      <c r="BC102" s="197"/>
      <c r="BD102" s="197"/>
      <c r="BE102" s="197"/>
      <c r="BF102" s="197"/>
      <c r="BG102" s="197"/>
      <c r="BH102" s="197"/>
      <c r="BI102" s="197"/>
      <c r="BJ102" s="197"/>
      <c r="BK102" s="197"/>
      <c r="BL102" s="197"/>
      <c r="BM102" s="197"/>
      <c r="BN102" s="197"/>
      <c r="BO102" s="197"/>
      <c r="BP102" s="197"/>
      <c r="BQ102" s="197"/>
    </row>
    <row r="103" spans="1:69">
      <c r="A103" s="198" t="s">
        <v>279</v>
      </c>
      <c r="B103" s="197">
        <v>0</v>
      </c>
      <c r="C103" s="197">
        <v>0</v>
      </c>
      <c r="D103" s="197">
        <v>0</v>
      </c>
      <c r="E103" s="197">
        <v>0</v>
      </c>
      <c r="F103" s="197">
        <v>0</v>
      </c>
      <c r="G103" s="197">
        <v>0</v>
      </c>
      <c r="H103" s="197">
        <v>0</v>
      </c>
      <c r="I103" s="197">
        <v>0</v>
      </c>
      <c r="J103" s="197">
        <v>0</v>
      </c>
      <c r="K103" s="197">
        <v>0</v>
      </c>
      <c r="L103" s="197">
        <v>0</v>
      </c>
      <c r="M103" s="197">
        <v>0</v>
      </c>
      <c r="N103" s="197">
        <v>0</v>
      </c>
      <c r="O103" s="197">
        <v>0</v>
      </c>
      <c r="P103" s="197">
        <v>0</v>
      </c>
      <c r="Q103" s="197">
        <v>0</v>
      </c>
      <c r="R103" s="197">
        <v>0</v>
      </c>
      <c r="S103" s="197">
        <v>0</v>
      </c>
      <c r="T103" s="197">
        <v>0</v>
      </c>
      <c r="U103" s="197">
        <v>0</v>
      </c>
      <c r="V103" s="197">
        <v>0</v>
      </c>
      <c r="W103" s="197">
        <v>0</v>
      </c>
      <c r="X103" s="197">
        <v>0</v>
      </c>
      <c r="Y103" s="197">
        <v>0</v>
      </c>
      <c r="Z103" s="197">
        <v>0</v>
      </c>
      <c r="AA103" s="197">
        <v>0</v>
      </c>
      <c r="AB103" s="197">
        <v>0</v>
      </c>
      <c r="AC103" s="197">
        <v>0</v>
      </c>
      <c r="AD103" s="197">
        <v>0</v>
      </c>
      <c r="AE103" s="197">
        <v>0</v>
      </c>
      <c r="AF103" s="197">
        <v>0</v>
      </c>
      <c r="AG103" s="197">
        <v>0</v>
      </c>
      <c r="AH103" s="197">
        <v>0</v>
      </c>
      <c r="AI103" s="197">
        <v>0</v>
      </c>
      <c r="AJ103" s="197">
        <v>0</v>
      </c>
      <c r="AK103" s="197">
        <v>0</v>
      </c>
      <c r="AL103" s="197">
        <v>0</v>
      </c>
      <c r="AM103" s="197">
        <v>0</v>
      </c>
      <c r="AN103" s="197">
        <v>0</v>
      </c>
      <c r="AO103" s="197">
        <v>0</v>
      </c>
      <c r="AP103" s="197">
        <v>0</v>
      </c>
      <c r="AQ103" s="197">
        <v>0</v>
      </c>
      <c r="AR103" s="197">
        <v>0</v>
      </c>
      <c r="AS103" s="197">
        <v>0</v>
      </c>
      <c r="AT103" s="197">
        <v>0</v>
      </c>
      <c r="AU103" s="197">
        <v>0</v>
      </c>
      <c r="AV103" s="197">
        <v>0</v>
      </c>
      <c r="AW103" s="197">
        <v>0</v>
      </c>
      <c r="AX103" s="197">
        <v>0</v>
      </c>
      <c r="AY103" s="197">
        <v>0</v>
      </c>
      <c r="AZ103" s="197">
        <v>0</v>
      </c>
      <c r="BA103" s="197">
        <v>0</v>
      </c>
      <c r="BB103" s="197">
        <v>0</v>
      </c>
      <c r="BC103" s="197">
        <v>0</v>
      </c>
      <c r="BD103" s="197">
        <v>0</v>
      </c>
      <c r="BE103" s="197">
        <v>0</v>
      </c>
      <c r="BF103" s="197">
        <v>0</v>
      </c>
      <c r="BG103" s="197">
        <v>0</v>
      </c>
      <c r="BH103" s="197">
        <v>0</v>
      </c>
      <c r="BI103" s="197">
        <v>0</v>
      </c>
      <c r="BJ103" s="197">
        <v>0</v>
      </c>
      <c r="BK103" s="197">
        <v>0</v>
      </c>
      <c r="BL103" s="197">
        <v>0</v>
      </c>
      <c r="BM103" s="197">
        <v>0</v>
      </c>
      <c r="BN103" s="197">
        <v>0</v>
      </c>
      <c r="BO103" s="197">
        <v>0</v>
      </c>
      <c r="BP103" s="197">
        <v>0</v>
      </c>
      <c r="BQ103" s="197">
        <v>0</v>
      </c>
    </row>
    <row r="104" spans="1:69">
      <c r="A104" s="198" t="s">
        <v>280</v>
      </c>
      <c r="B104" s="197">
        <v>0</v>
      </c>
      <c r="C104" s="197">
        <v>0</v>
      </c>
      <c r="D104" s="197">
        <v>0</v>
      </c>
      <c r="E104" s="197">
        <v>0</v>
      </c>
      <c r="F104" s="197">
        <v>0</v>
      </c>
      <c r="G104" s="197">
        <v>0</v>
      </c>
      <c r="H104" s="197">
        <v>0</v>
      </c>
      <c r="I104" s="197">
        <v>0</v>
      </c>
      <c r="J104" s="197">
        <v>0</v>
      </c>
      <c r="K104" s="197">
        <v>0</v>
      </c>
      <c r="L104" s="197">
        <v>0</v>
      </c>
      <c r="M104" s="197">
        <v>0</v>
      </c>
      <c r="N104" s="197">
        <v>0</v>
      </c>
      <c r="O104" s="197">
        <v>0</v>
      </c>
      <c r="P104" s="197">
        <v>0</v>
      </c>
      <c r="Q104" s="197">
        <v>0</v>
      </c>
      <c r="R104" s="197">
        <v>0</v>
      </c>
      <c r="S104" s="197">
        <v>0</v>
      </c>
      <c r="T104" s="197">
        <v>0</v>
      </c>
      <c r="U104" s="197">
        <v>0</v>
      </c>
      <c r="V104" s="197">
        <v>0</v>
      </c>
      <c r="W104" s="197">
        <v>0</v>
      </c>
      <c r="X104" s="197">
        <v>0</v>
      </c>
      <c r="Y104" s="197">
        <v>0</v>
      </c>
      <c r="Z104" s="197">
        <v>0</v>
      </c>
      <c r="AA104" s="197">
        <v>0</v>
      </c>
      <c r="AB104" s="197">
        <v>0</v>
      </c>
      <c r="AC104" s="197">
        <v>0</v>
      </c>
      <c r="AD104" s="197">
        <v>0</v>
      </c>
      <c r="AE104" s="197">
        <v>0</v>
      </c>
      <c r="AF104" s="197">
        <v>0</v>
      </c>
      <c r="AG104" s="197">
        <v>0</v>
      </c>
      <c r="AH104" s="197">
        <v>0</v>
      </c>
      <c r="AI104" s="197">
        <v>0</v>
      </c>
      <c r="AJ104" s="197">
        <v>0</v>
      </c>
      <c r="AK104" s="197">
        <v>0</v>
      </c>
      <c r="AL104" s="197">
        <v>0</v>
      </c>
      <c r="AM104" s="197">
        <v>0</v>
      </c>
      <c r="AN104" s="197">
        <v>0</v>
      </c>
      <c r="AO104" s="197">
        <v>0</v>
      </c>
      <c r="AP104" s="197">
        <v>0</v>
      </c>
      <c r="AQ104" s="197">
        <v>0</v>
      </c>
      <c r="AR104" s="197">
        <v>0</v>
      </c>
      <c r="AS104" s="197">
        <v>0</v>
      </c>
      <c r="AT104" s="197">
        <v>0</v>
      </c>
      <c r="AU104" s="197">
        <v>0</v>
      </c>
      <c r="AV104" s="197">
        <v>0</v>
      </c>
      <c r="AW104" s="197">
        <v>0</v>
      </c>
      <c r="AX104" s="197">
        <v>0</v>
      </c>
      <c r="AY104" s="197">
        <v>0</v>
      </c>
      <c r="AZ104" s="197">
        <v>0</v>
      </c>
      <c r="BA104" s="197">
        <v>0</v>
      </c>
      <c r="BB104" s="197">
        <v>0</v>
      </c>
      <c r="BC104" s="197">
        <v>0</v>
      </c>
      <c r="BD104" s="197">
        <v>0</v>
      </c>
      <c r="BE104" s="197">
        <v>0</v>
      </c>
      <c r="BF104" s="197">
        <v>0</v>
      </c>
      <c r="BG104" s="197">
        <v>0</v>
      </c>
      <c r="BH104" s="197">
        <v>0</v>
      </c>
      <c r="BI104" s="197">
        <v>0</v>
      </c>
      <c r="BJ104" s="197">
        <v>0</v>
      </c>
      <c r="BK104" s="197">
        <v>0</v>
      </c>
      <c r="BL104" s="197">
        <v>0</v>
      </c>
      <c r="BM104" s="197">
        <v>0</v>
      </c>
      <c r="BN104" s="197">
        <v>0</v>
      </c>
      <c r="BO104" s="197">
        <v>0</v>
      </c>
      <c r="BP104" s="197">
        <v>0</v>
      </c>
      <c r="BQ104" s="197">
        <v>0</v>
      </c>
    </row>
    <row r="105" spans="1:69">
      <c r="A105" s="198" t="s">
        <v>281</v>
      </c>
      <c r="B105" s="197"/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97"/>
      <c r="AB105" s="197"/>
      <c r="AC105" s="197"/>
      <c r="AD105" s="197"/>
      <c r="AE105" s="197"/>
      <c r="AF105" s="197"/>
      <c r="AG105" s="197"/>
      <c r="AH105" s="197"/>
      <c r="AI105" s="197"/>
      <c r="AJ105" s="197"/>
      <c r="AK105" s="197"/>
      <c r="AL105" s="197"/>
      <c r="AM105" s="197"/>
      <c r="AN105" s="197"/>
      <c r="AO105" s="197"/>
      <c r="AP105" s="197"/>
      <c r="AQ105" s="197"/>
      <c r="AR105" s="197"/>
      <c r="AS105" s="197"/>
      <c r="AT105" s="197"/>
      <c r="AU105" s="197"/>
      <c r="AV105" s="197"/>
      <c r="AW105" s="197"/>
      <c r="AX105" s="197"/>
      <c r="AY105" s="197"/>
      <c r="AZ105" s="197"/>
      <c r="BA105" s="197"/>
      <c r="BB105" s="197"/>
      <c r="BC105" s="197"/>
      <c r="BD105" s="197"/>
      <c r="BE105" s="197"/>
      <c r="BF105" s="197"/>
      <c r="BG105" s="197"/>
      <c r="BH105" s="197"/>
      <c r="BI105" s="197"/>
      <c r="BJ105" s="197"/>
      <c r="BK105" s="197"/>
      <c r="BL105" s="197"/>
      <c r="BM105" s="197"/>
      <c r="BN105" s="197"/>
      <c r="BO105" s="197"/>
      <c r="BP105" s="197"/>
      <c r="BQ105" s="197"/>
    </row>
    <row r="106" spans="1:69">
      <c r="A106" s="196" t="s">
        <v>282</v>
      </c>
      <c r="B106" s="217">
        <v>37856372.981996402</v>
      </c>
      <c r="C106" s="217">
        <v>35128137.232908398</v>
      </c>
      <c r="D106" s="217">
        <v>30410900.959612198</v>
      </c>
      <c r="E106" s="197">
        <v>26635762.246638998</v>
      </c>
      <c r="F106" s="197">
        <v>28672600.410201501</v>
      </c>
      <c r="G106" s="197">
        <v>32424651.428330101</v>
      </c>
      <c r="H106" s="197">
        <v>32672163.753136698</v>
      </c>
      <c r="I106" s="197">
        <v>31904838.681697801</v>
      </c>
      <c r="J106" s="197">
        <v>32652319.034300402</v>
      </c>
      <c r="K106" s="197">
        <v>35422529.5293281</v>
      </c>
      <c r="L106" s="197">
        <v>36872713.878904998</v>
      </c>
      <c r="M106" s="197">
        <v>36968742.437255099</v>
      </c>
      <c r="N106" s="197">
        <v>36193681.392462097</v>
      </c>
      <c r="O106" s="197">
        <v>33760664.1729839</v>
      </c>
      <c r="P106" s="197">
        <v>29708313.510598801</v>
      </c>
      <c r="Q106" s="197">
        <v>393888980.47583801</v>
      </c>
      <c r="R106" s="197">
        <v>28539532.6744982</v>
      </c>
      <c r="S106" s="197">
        <v>29318702.402123801</v>
      </c>
      <c r="T106" s="197">
        <v>32599251.217100799</v>
      </c>
      <c r="U106" s="197">
        <v>33427756.651503202</v>
      </c>
      <c r="V106" s="197">
        <v>33128543.555902399</v>
      </c>
      <c r="W106" s="197">
        <v>33353244.836197201</v>
      </c>
      <c r="X106" s="197">
        <v>35498970.022299297</v>
      </c>
      <c r="Y106" s="197">
        <v>36760747.417610198</v>
      </c>
      <c r="Z106" s="197">
        <v>36673838.656574599</v>
      </c>
      <c r="AA106" s="197">
        <v>35959465.847771198</v>
      </c>
      <c r="AB106" s="197">
        <v>33781830.8793495</v>
      </c>
      <c r="AC106" s="197">
        <v>29869712.924882099</v>
      </c>
      <c r="AD106" s="197">
        <v>398911597.08581299</v>
      </c>
      <c r="AE106" s="197">
        <v>28293811.3530159</v>
      </c>
      <c r="AF106" s="197">
        <v>30732071.9252344</v>
      </c>
      <c r="AG106" s="197">
        <v>33878668.445490301</v>
      </c>
      <c r="AH106" s="197">
        <v>35133676.466781102</v>
      </c>
      <c r="AI106" s="197">
        <v>35203910.3644232</v>
      </c>
      <c r="AJ106" s="197">
        <v>35526399.503460102</v>
      </c>
      <c r="AK106" s="197">
        <v>37968209.423694</v>
      </c>
      <c r="AL106" s="197">
        <v>39140921.716094702</v>
      </c>
      <c r="AM106" s="197">
        <v>38962114.365739301</v>
      </c>
      <c r="AN106" s="197">
        <v>38126069.300829202</v>
      </c>
      <c r="AO106" s="197">
        <v>35855156.655608498</v>
      </c>
      <c r="AP106" s="197">
        <v>31672293.1475011</v>
      </c>
      <c r="AQ106" s="197">
        <v>420493302.66787201</v>
      </c>
      <c r="AR106" s="197">
        <v>29105925.665261801</v>
      </c>
      <c r="AS106" s="197">
        <v>31547182.521978099</v>
      </c>
      <c r="AT106" s="197">
        <v>35012276.038050897</v>
      </c>
      <c r="AU106" s="197">
        <v>36430252.403704301</v>
      </c>
      <c r="AV106" s="197">
        <v>36569092.210817002</v>
      </c>
      <c r="AW106" s="197">
        <v>36902059.251736902</v>
      </c>
      <c r="AX106" s="197">
        <v>39753211.267597698</v>
      </c>
      <c r="AY106" s="197">
        <v>40931648.9948925</v>
      </c>
      <c r="AZ106" s="197">
        <v>40752225.4836649</v>
      </c>
      <c r="BA106" s="197">
        <v>39851576.6284355</v>
      </c>
      <c r="BB106" s="197">
        <v>37511035.6852035</v>
      </c>
      <c r="BC106" s="197">
        <v>33151850.313393299</v>
      </c>
      <c r="BD106" s="197">
        <v>437518336.46473598</v>
      </c>
      <c r="BE106" s="197">
        <v>32381129.852042601</v>
      </c>
      <c r="BF106" s="197">
        <v>35210347.0511785</v>
      </c>
      <c r="BG106" s="197">
        <v>38782296.025256999</v>
      </c>
      <c r="BH106" s="197">
        <v>40771313.021205097</v>
      </c>
      <c r="BI106" s="197">
        <v>41147857.371079199</v>
      </c>
      <c r="BJ106" s="197">
        <v>41501656.586171404</v>
      </c>
      <c r="BK106" s="197">
        <v>44322224.879270397</v>
      </c>
      <c r="BL106" s="197">
        <v>45534799.397755697</v>
      </c>
      <c r="BM106" s="197">
        <v>45209356.1823669</v>
      </c>
      <c r="BN106" s="197">
        <v>44167320.261188902</v>
      </c>
      <c r="BO106" s="197">
        <v>41564638.838140897</v>
      </c>
      <c r="BP106" s="197">
        <v>36589949.592112102</v>
      </c>
      <c r="BQ106" s="197">
        <v>487182889.057769</v>
      </c>
    </row>
    <row r="107" spans="1:69">
      <c r="A107" s="200" t="s">
        <v>287</v>
      </c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201"/>
      <c r="AJ107" s="201"/>
      <c r="AK107" s="201"/>
      <c r="AL107" s="201"/>
      <c r="AM107" s="201"/>
      <c r="AN107" s="201"/>
      <c r="AO107" s="201"/>
      <c r="AP107" s="201"/>
      <c r="AQ107" s="201"/>
      <c r="AR107" s="201"/>
      <c r="AS107" s="201"/>
      <c r="AT107" s="201"/>
      <c r="AU107" s="201"/>
      <c r="AV107" s="201"/>
      <c r="AW107" s="201"/>
      <c r="AX107" s="201"/>
      <c r="AY107" s="201"/>
      <c r="AZ107" s="201"/>
      <c r="BA107" s="201"/>
      <c r="BB107" s="201"/>
      <c r="BC107" s="201"/>
      <c r="BD107" s="201"/>
      <c r="BE107" s="201"/>
      <c r="BF107" s="201"/>
      <c r="BG107" s="201"/>
      <c r="BH107" s="201"/>
      <c r="BI107" s="201"/>
      <c r="BJ107" s="201"/>
      <c r="BK107" s="201"/>
      <c r="BL107" s="201"/>
      <c r="BM107" s="201"/>
      <c r="BN107" s="201"/>
      <c r="BO107" s="201"/>
      <c r="BP107" s="201"/>
      <c r="BQ107" s="201"/>
    </row>
    <row r="108" spans="1:69">
      <c r="A108" s="202" t="s">
        <v>94</v>
      </c>
      <c r="B108" s="201">
        <v>5085525773</v>
      </c>
      <c r="C108" s="201">
        <v>4194158579</v>
      </c>
      <c r="D108" s="201">
        <v>4029970620</v>
      </c>
      <c r="E108" s="201">
        <v>4413115566</v>
      </c>
      <c r="F108" s="201">
        <v>4011620288</v>
      </c>
      <c r="G108" s="201">
        <v>3920746053</v>
      </c>
      <c r="H108" s="201">
        <v>3979048676</v>
      </c>
      <c r="I108" s="201">
        <v>4646524696</v>
      </c>
      <c r="J108" s="201">
        <v>5305985852</v>
      </c>
      <c r="K108" s="201">
        <v>5773128498</v>
      </c>
      <c r="L108" s="201">
        <v>5901509535</v>
      </c>
      <c r="M108" s="201">
        <v>5706849159</v>
      </c>
      <c r="N108" s="201">
        <v>5142135201</v>
      </c>
      <c r="O108" s="201">
        <v>4250049492</v>
      </c>
      <c r="P108" s="201">
        <v>4086360504</v>
      </c>
      <c r="Q108" s="201">
        <v>57137073520</v>
      </c>
      <c r="R108" s="201">
        <v>4455838190</v>
      </c>
      <c r="S108" s="201">
        <v>3966341260</v>
      </c>
      <c r="T108" s="201">
        <v>3888900885</v>
      </c>
      <c r="U108" s="201">
        <v>3987630593</v>
      </c>
      <c r="V108" s="201">
        <v>4648394440</v>
      </c>
      <c r="W108" s="201">
        <v>5307830961</v>
      </c>
      <c r="X108" s="201">
        <v>5778441834</v>
      </c>
      <c r="Y108" s="201">
        <v>5909612832</v>
      </c>
      <c r="Z108" s="201">
        <v>5722281251</v>
      </c>
      <c r="AA108" s="201">
        <v>5151448332</v>
      </c>
      <c r="AB108" s="201">
        <v>4257357875</v>
      </c>
      <c r="AC108" s="201">
        <v>4090766030</v>
      </c>
      <c r="AD108" s="201">
        <v>57164844483</v>
      </c>
      <c r="AE108" s="201">
        <v>4498060710</v>
      </c>
      <c r="AF108" s="201">
        <v>3986339254</v>
      </c>
      <c r="AG108" s="201">
        <v>3913679999</v>
      </c>
      <c r="AH108" s="201">
        <v>4017985597</v>
      </c>
      <c r="AI108" s="201">
        <v>4682985311</v>
      </c>
      <c r="AJ108" s="201">
        <v>5341408697</v>
      </c>
      <c r="AK108" s="201">
        <v>5812243231</v>
      </c>
      <c r="AL108" s="201">
        <v>5942487574</v>
      </c>
      <c r="AM108" s="201">
        <v>5757918255</v>
      </c>
      <c r="AN108" s="201">
        <v>5180610968</v>
      </c>
      <c r="AO108" s="201">
        <v>4283778332</v>
      </c>
      <c r="AP108" s="201">
        <v>4121482040</v>
      </c>
      <c r="AQ108" s="201">
        <v>57538979968</v>
      </c>
      <c r="AR108" s="201">
        <v>4543120622</v>
      </c>
      <c r="AS108" s="201">
        <v>4020673254</v>
      </c>
      <c r="AT108" s="201">
        <v>3950524997</v>
      </c>
      <c r="AU108" s="201">
        <v>4058160429</v>
      </c>
      <c r="AV108" s="201">
        <v>4727233253</v>
      </c>
      <c r="AW108" s="201">
        <v>5385532734</v>
      </c>
      <c r="AX108" s="201">
        <v>5857012472</v>
      </c>
      <c r="AY108" s="201">
        <v>5986760565</v>
      </c>
      <c r="AZ108" s="201">
        <v>5805634737</v>
      </c>
      <c r="BA108" s="201">
        <v>5224237703</v>
      </c>
      <c r="BB108" s="201">
        <v>4324721177</v>
      </c>
      <c r="BC108" s="201">
        <v>4167190046</v>
      </c>
      <c r="BD108" s="201">
        <v>58050801989</v>
      </c>
      <c r="BE108" s="201">
        <v>4589429132</v>
      </c>
      <c r="BF108" s="201">
        <v>4108506564</v>
      </c>
      <c r="BG108" s="201">
        <v>4011241367</v>
      </c>
      <c r="BH108" s="201">
        <v>4069642255</v>
      </c>
      <c r="BI108" s="201">
        <v>4738238033</v>
      </c>
      <c r="BJ108" s="201">
        <v>5398017652</v>
      </c>
      <c r="BK108" s="201">
        <v>5870598297</v>
      </c>
      <c r="BL108" s="201">
        <v>6000581558</v>
      </c>
      <c r="BM108" s="201">
        <v>5818349841</v>
      </c>
      <c r="BN108" s="201">
        <v>5231851291</v>
      </c>
      <c r="BO108" s="201">
        <v>4329004210</v>
      </c>
      <c r="BP108" s="201">
        <v>4172206261</v>
      </c>
      <c r="BQ108" s="201">
        <v>58337666461</v>
      </c>
    </row>
    <row r="109" spans="1:69">
      <c r="A109" s="202" t="s">
        <v>265</v>
      </c>
      <c r="B109" s="201">
        <v>292443790.32876998</v>
      </c>
      <c r="C109" s="201">
        <v>243003775.597736</v>
      </c>
      <c r="D109" s="201">
        <v>233808861.48404399</v>
      </c>
      <c r="E109" s="201">
        <v>254229495.503584</v>
      </c>
      <c r="F109" s="201">
        <v>231898800.876634</v>
      </c>
      <c r="G109" s="201">
        <v>227577517.63096601</v>
      </c>
      <c r="H109" s="201">
        <v>241466629.465624</v>
      </c>
      <c r="I109" s="201">
        <v>279786527.38993299</v>
      </c>
      <c r="J109" s="201">
        <v>316957888.81323802</v>
      </c>
      <c r="K109" s="201">
        <v>344314992.86065799</v>
      </c>
      <c r="L109" s="201">
        <v>351925248.27226502</v>
      </c>
      <c r="M109" s="201">
        <v>341625708.98056501</v>
      </c>
      <c r="N109" s="201">
        <v>307362083.50453299</v>
      </c>
      <c r="O109" s="201">
        <v>255899640.95638499</v>
      </c>
      <c r="P109" s="201">
        <v>246355924.328814</v>
      </c>
      <c r="Q109" s="201">
        <v>3399400458.5832</v>
      </c>
      <c r="R109" s="201">
        <v>266875636.470092</v>
      </c>
      <c r="S109" s="201">
        <v>239105942.662651</v>
      </c>
      <c r="T109" s="201">
        <v>235306340.39734501</v>
      </c>
      <c r="U109" s="201">
        <v>242405148.962448</v>
      </c>
      <c r="V109" s="201">
        <v>280383450.70525402</v>
      </c>
      <c r="W109" s="201">
        <v>317557389.24287701</v>
      </c>
      <c r="X109" s="201">
        <v>345105669.567159</v>
      </c>
      <c r="Y109" s="201">
        <v>352869659.24810302</v>
      </c>
      <c r="Z109" s="201">
        <v>342966050.48391902</v>
      </c>
      <c r="AA109" s="201">
        <v>308366160.093624</v>
      </c>
      <c r="AB109" s="201">
        <v>256789798.88879901</v>
      </c>
      <c r="AC109" s="201">
        <v>247092704.74146399</v>
      </c>
      <c r="AD109" s="201">
        <v>3434823951.4637399</v>
      </c>
      <c r="AE109" s="201">
        <v>269586764.593256</v>
      </c>
      <c r="AF109" s="201">
        <v>240645229.464784</v>
      </c>
      <c r="AG109" s="201">
        <v>237091968.52037501</v>
      </c>
      <c r="AH109" s="201">
        <v>244496465.78973499</v>
      </c>
      <c r="AI109" s="201">
        <v>282726845.14616001</v>
      </c>
      <c r="AJ109" s="201">
        <v>319863949.55302203</v>
      </c>
      <c r="AK109" s="201">
        <v>347441461.402758</v>
      </c>
      <c r="AL109" s="201">
        <v>355161339.030132</v>
      </c>
      <c r="AM109" s="201">
        <v>345407846.10084403</v>
      </c>
      <c r="AN109" s="201">
        <v>310437010.29155099</v>
      </c>
      <c r="AO109" s="201">
        <v>258688421.704941</v>
      </c>
      <c r="AP109" s="201">
        <v>249206038.15481299</v>
      </c>
      <c r="AQ109" s="201">
        <v>3460753339.7523699</v>
      </c>
      <c r="AR109" s="201">
        <v>272456582.12583202</v>
      </c>
      <c r="AS109" s="201">
        <v>242934498.958323</v>
      </c>
      <c r="AT109" s="201">
        <v>239510521.847123</v>
      </c>
      <c r="AU109" s="201">
        <v>247107898.66813201</v>
      </c>
      <c r="AV109" s="201">
        <v>285586708.24668902</v>
      </c>
      <c r="AW109" s="201">
        <v>322736831.10261399</v>
      </c>
      <c r="AX109" s="201">
        <v>350368655.27906799</v>
      </c>
      <c r="AY109" s="201">
        <v>358067357.97044402</v>
      </c>
      <c r="AZ109" s="201">
        <v>348499844.540497</v>
      </c>
      <c r="BA109" s="201">
        <v>313274811.56310701</v>
      </c>
      <c r="BB109" s="201">
        <v>261342795.00570601</v>
      </c>
      <c r="BC109" s="201">
        <v>252095798.16624999</v>
      </c>
      <c r="BD109" s="201">
        <v>3493982303.4737902</v>
      </c>
      <c r="BE109" s="201">
        <v>275389903.60892898</v>
      </c>
      <c r="BF109" s="201">
        <v>247982854.794117</v>
      </c>
      <c r="BG109" s="201">
        <v>243159809.92210999</v>
      </c>
      <c r="BH109" s="201">
        <v>248220254.90855199</v>
      </c>
      <c r="BI109" s="201">
        <v>286684106.472386</v>
      </c>
      <c r="BJ109" s="201">
        <v>323918249.02863801</v>
      </c>
      <c r="BK109" s="201">
        <v>351615237.36012298</v>
      </c>
      <c r="BL109" s="201">
        <v>359328625.46301699</v>
      </c>
      <c r="BM109" s="201">
        <v>349701551.03918397</v>
      </c>
      <c r="BN109" s="201">
        <v>314195237.43765199</v>
      </c>
      <c r="BO109" s="201">
        <v>262081047.50168601</v>
      </c>
      <c r="BP109" s="201">
        <v>252869740.35580599</v>
      </c>
      <c r="BQ109" s="201">
        <v>3515146617.8922</v>
      </c>
    </row>
    <row r="110" spans="1:69">
      <c r="A110" s="202" t="s">
        <v>266</v>
      </c>
      <c r="B110" s="201">
        <v>165330442.880229</v>
      </c>
      <c r="C110" s="201">
        <v>136352095.40328899</v>
      </c>
      <c r="D110" s="201">
        <v>131014344.85619999</v>
      </c>
      <c r="E110" s="201">
        <v>126215105.1876</v>
      </c>
      <c r="F110" s="201">
        <v>114732340.2368</v>
      </c>
      <c r="G110" s="201">
        <v>112133337.11579999</v>
      </c>
      <c r="H110" s="201">
        <v>113800792.1336</v>
      </c>
      <c r="I110" s="201">
        <v>132890606.3056</v>
      </c>
      <c r="J110" s="201">
        <v>151751195.36719999</v>
      </c>
      <c r="K110" s="201">
        <v>165111475.04280001</v>
      </c>
      <c r="L110" s="201">
        <v>168783172.70100001</v>
      </c>
      <c r="M110" s="201">
        <v>163215885.9474</v>
      </c>
      <c r="N110" s="201">
        <v>147065066.74860001</v>
      </c>
      <c r="O110" s="201">
        <v>121551415.4712</v>
      </c>
      <c r="P110" s="201">
        <v>116869910.4144</v>
      </c>
      <c r="Q110" s="201">
        <v>1634120302.6719999</v>
      </c>
      <c r="R110" s="201">
        <v>134736229.271956</v>
      </c>
      <c r="S110" s="201">
        <v>119934755.83954699</v>
      </c>
      <c r="T110" s="201">
        <v>117593103.45541801</v>
      </c>
      <c r="U110" s="201">
        <v>120578505.52924</v>
      </c>
      <c r="V110" s="201">
        <v>140558770.832369</v>
      </c>
      <c r="W110" s="201">
        <v>160498900.274941</v>
      </c>
      <c r="X110" s="201">
        <v>174729294.59776601</v>
      </c>
      <c r="Y110" s="201">
        <v>178695660.72390199</v>
      </c>
      <c r="Z110" s="201">
        <v>173031103.40130001</v>
      </c>
      <c r="AA110" s="201">
        <v>155770181.48923999</v>
      </c>
      <c r="AB110" s="201">
        <v>128734555.044237</v>
      </c>
      <c r="AC110" s="201">
        <v>123697128.62396599</v>
      </c>
      <c r="AD110" s="201">
        <v>1728558189.0838799</v>
      </c>
      <c r="AE110" s="201">
        <v>158917864.97357899</v>
      </c>
      <c r="AF110" s="201">
        <v>140838588.92737201</v>
      </c>
      <c r="AG110" s="201">
        <v>138271515.15500101</v>
      </c>
      <c r="AH110" s="201">
        <v>141956663.93525201</v>
      </c>
      <c r="AI110" s="201">
        <v>165451307.86524099</v>
      </c>
      <c r="AJ110" s="201">
        <v>188713608.109249</v>
      </c>
      <c r="AK110" s="201">
        <v>205348336.65632299</v>
      </c>
      <c r="AL110" s="201">
        <v>209949909.25591701</v>
      </c>
      <c r="AM110" s="201">
        <v>203429018.58632299</v>
      </c>
      <c r="AN110" s="201">
        <v>183032575.00792399</v>
      </c>
      <c r="AO110" s="201">
        <v>151347202.81299201</v>
      </c>
      <c r="AP110" s="201">
        <v>145613225.02109</v>
      </c>
      <c r="AQ110" s="201">
        <v>2032869816.3062601</v>
      </c>
      <c r="AR110" s="201">
        <v>167699234.09869999</v>
      </c>
      <c r="AS110" s="201">
        <v>148414246.80467799</v>
      </c>
      <c r="AT110" s="201">
        <v>145824879.285952</v>
      </c>
      <c r="AU110" s="201">
        <v>149798002.830345</v>
      </c>
      <c r="AV110" s="201">
        <v>174495344.03623599</v>
      </c>
      <c r="AW110" s="201">
        <v>198795011.14977899</v>
      </c>
      <c r="AX110" s="201">
        <v>216198641.282947</v>
      </c>
      <c r="AY110" s="201">
        <v>220988004.725445</v>
      </c>
      <c r="AZ110" s="201">
        <v>214302146.00445899</v>
      </c>
      <c r="BA110" s="201">
        <v>192841162.37199399</v>
      </c>
      <c r="BB110" s="201">
        <v>159637502.37255499</v>
      </c>
      <c r="BC110" s="201">
        <v>153822589.62569299</v>
      </c>
      <c r="BD110" s="201">
        <v>2142816764.5887799</v>
      </c>
      <c r="BE110" s="201">
        <v>199720009.81435099</v>
      </c>
      <c r="BF110" s="201">
        <v>178791511.46775001</v>
      </c>
      <c r="BG110" s="201">
        <v>174558783.26981601</v>
      </c>
      <c r="BH110" s="201">
        <v>177100237.901548</v>
      </c>
      <c r="BI110" s="201">
        <v>206195785.84517699</v>
      </c>
      <c r="BJ110" s="201">
        <v>234907677.497062</v>
      </c>
      <c r="BK110" s="201">
        <v>255473157.06823099</v>
      </c>
      <c r="BL110" s="201">
        <v>261129690.248276</v>
      </c>
      <c r="BM110" s="201">
        <v>253199440.26272601</v>
      </c>
      <c r="BN110" s="201">
        <v>227676549.98746899</v>
      </c>
      <c r="BO110" s="201">
        <v>188386995.079449</v>
      </c>
      <c r="BP110" s="201">
        <v>181563556.47467801</v>
      </c>
      <c r="BQ110" s="201">
        <v>2538703394.9165301</v>
      </c>
    </row>
    <row r="111" spans="1:69">
      <c r="A111" s="202" t="s">
        <v>267</v>
      </c>
      <c r="B111" s="201">
        <v>0</v>
      </c>
      <c r="C111" s="201">
        <v>0</v>
      </c>
      <c r="D111" s="201">
        <v>0</v>
      </c>
      <c r="E111" s="201">
        <v>0</v>
      </c>
      <c r="F111" s="201">
        <v>0</v>
      </c>
      <c r="G111" s="201">
        <v>0</v>
      </c>
      <c r="H111" s="201">
        <v>0</v>
      </c>
      <c r="I111" s="201">
        <v>0</v>
      </c>
      <c r="J111" s="201">
        <v>0</v>
      </c>
      <c r="K111" s="201">
        <v>0</v>
      </c>
      <c r="L111" s="201">
        <v>0</v>
      </c>
      <c r="M111" s="201">
        <v>0</v>
      </c>
      <c r="N111" s="201">
        <v>0</v>
      </c>
      <c r="O111" s="201">
        <v>0</v>
      </c>
      <c r="P111" s="201">
        <v>0</v>
      </c>
      <c r="Q111" s="201">
        <v>0</v>
      </c>
      <c r="R111" s="201">
        <v>0</v>
      </c>
      <c r="S111" s="201">
        <v>0</v>
      </c>
      <c r="T111" s="201">
        <v>0</v>
      </c>
      <c r="U111" s="201">
        <v>0</v>
      </c>
      <c r="V111" s="201">
        <v>0</v>
      </c>
      <c r="W111" s="201">
        <v>0</v>
      </c>
      <c r="X111" s="201">
        <v>0</v>
      </c>
      <c r="Y111" s="201">
        <v>0</v>
      </c>
      <c r="Z111" s="201">
        <v>0</v>
      </c>
      <c r="AA111" s="201">
        <v>0</v>
      </c>
      <c r="AB111" s="201">
        <v>0</v>
      </c>
      <c r="AC111" s="201">
        <v>0</v>
      </c>
      <c r="AD111" s="201">
        <v>0</v>
      </c>
      <c r="AE111" s="201">
        <v>0</v>
      </c>
      <c r="AF111" s="201">
        <v>0</v>
      </c>
      <c r="AG111" s="201">
        <v>0</v>
      </c>
      <c r="AH111" s="201">
        <v>0</v>
      </c>
      <c r="AI111" s="201">
        <v>0</v>
      </c>
      <c r="AJ111" s="201">
        <v>0</v>
      </c>
      <c r="AK111" s="201">
        <v>0</v>
      </c>
      <c r="AL111" s="201">
        <v>0</v>
      </c>
      <c r="AM111" s="201">
        <v>0</v>
      </c>
      <c r="AN111" s="201">
        <v>0</v>
      </c>
      <c r="AO111" s="201">
        <v>0</v>
      </c>
      <c r="AP111" s="201">
        <v>0</v>
      </c>
      <c r="AQ111" s="201">
        <v>0</v>
      </c>
      <c r="AR111" s="201">
        <v>0</v>
      </c>
      <c r="AS111" s="201">
        <v>0</v>
      </c>
      <c r="AT111" s="201">
        <v>0</v>
      </c>
      <c r="AU111" s="201">
        <v>0</v>
      </c>
      <c r="AV111" s="201">
        <v>0</v>
      </c>
      <c r="AW111" s="201">
        <v>0</v>
      </c>
      <c r="AX111" s="201">
        <v>0</v>
      </c>
      <c r="AY111" s="201">
        <v>0</v>
      </c>
      <c r="AZ111" s="201">
        <v>0</v>
      </c>
      <c r="BA111" s="201">
        <v>0</v>
      </c>
      <c r="BB111" s="201">
        <v>0</v>
      </c>
      <c r="BC111" s="201">
        <v>0</v>
      </c>
      <c r="BD111" s="201">
        <v>0</v>
      </c>
      <c r="BE111" s="201">
        <v>0</v>
      </c>
      <c r="BF111" s="201">
        <v>0</v>
      </c>
      <c r="BG111" s="201">
        <v>0</v>
      </c>
      <c r="BH111" s="201">
        <v>0</v>
      </c>
      <c r="BI111" s="201">
        <v>0</v>
      </c>
      <c r="BJ111" s="201">
        <v>0</v>
      </c>
      <c r="BK111" s="201">
        <v>0</v>
      </c>
      <c r="BL111" s="201">
        <v>0</v>
      </c>
      <c r="BM111" s="201">
        <v>0</v>
      </c>
      <c r="BN111" s="201">
        <v>0</v>
      </c>
      <c r="BO111" s="201">
        <v>0</v>
      </c>
      <c r="BP111" s="201">
        <v>0</v>
      </c>
      <c r="BQ111" s="201">
        <v>0</v>
      </c>
    </row>
    <row r="112" spans="1:69">
      <c r="A112" s="202" t="s">
        <v>268</v>
      </c>
      <c r="B112" s="201">
        <v>9551476.51308682</v>
      </c>
      <c r="C112" s="201">
        <v>7877338.3417243101</v>
      </c>
      <c r="D112" s="201">
        <v>7568965.6180137703</v>
      </c>
      <c r="E112" s="201">
        <v>7717407.5032264302</v>
      </c>
      <c r="F112" s="201">
        <v>7015295.2143892702</v>
      </c>
      <c r="G112" s="201">
        <v>6856379.4795641704</v>
      </c>
      <c r="H112" s="201">
        <v>6958335.81709236</v>
      </c>
      <c r="I112" s="201">
        <v>8125580.2202659398</v>
      </c>
      <c r="J112" s="201">
        <v>9278808.6814942304</v>
      </c>
      <c r="K112" s="201">
        <v>10095721.383507401</v>
      </c>
      <c r="L112" s="201">
        <v>10320226.8974461</v>
      </c>
      <c r="M112" s="201">
        <v>9979815.8151039202</v>
      </c>
      <c r="N112" s="201">
        <v>8992275.9078732394</v>
      </c>
      <c r="O112" s="201">
        <v>7432246.7535953298</v>
      </c>
      <c r="P112" s="201">
        <v>7145996.6871073199</v>
      </c>
      <c r="Q112" s="201">
        <v>99918090.360665694</v>
      </c>
      <c r="R112" s="201">
        <v>5178304.5426032599</v>
      </c>
      <c r="S112" s="201">
        <v>4609440.9375697598</v>
      </c>
      <c r="T112" s="201">
        <v>4519444.43667721</v>
      </c>
      <c r="U112" s="201">
        <v>4634182.1074870797</v>
      </c>
      <c r="V112" s="201">
        <v>5402081.72246572</v>
      </c>
      <c r="W112" s="201">
        <v>6168438.7997752996</v>
      </c>
      <c r="X112" s="201">
        <v>6715354.1763083898</v>
      </c>
      <c r="Y112" s="201">
        <v>6867793.1442057397</v>
      </c>
      <c r="Z112" s="201">
        <v>6650087.7573623899</v>
      </c>
      <c r="AA112" s="201">
        <v>5986700.4054250903</v>
      </c>
      <c r="AB112" s="201">
        <v>4947642.7741646199</v>
      </c>
      <c r="AC112" s="201">
        <v>4754039.8489820603</v>
      </c>
      <c r="AD112" s="201">
        <v>66433510.653026603</v>
      </c>
      <c r="AE112" s="201">
        <v>6436954.24646194</v>
      </c>
      <c r="AF112" s="201">
        <v>5704654.7486179303</v>
      </c>
      <c r="AG112" s="201">
        <v>5600675.6495859297</v>
      </c>
      <c r="AH112" s="201">
        <v>5749942.2791988198</v>
      </c>
      <c r="AI112" s="201">
        <v>6701590.7803877397</v>
      </c>
      <c r="AJ112" s="201">
        <v>7643828.2208607402</v>
      </c>
      <c r="AK112" s="201">
        <v>8317616.4483682904</v>
      </c>
      <c r="AL112" s="201">
        <v>8504002.7447754592</v>
      </c>
      <c r="AM112" s="201">
        <v>8239874.6375086196</v>
      </c>
      <c r="AN112" s="201">
        <v>7413718.4710730398</v>
      </c>
      <c r="AO112" s="201">
        <v>6130305.2366025196</v>
      </c>
      <c r="AP112" s="201">
        <v>5898050.9667453198</v>
      </c>
      <c r="AQ112" s="201">
        <v>82341214.430186406</v>
      </c>
      <c r="AR112" s="201">
        <v>6569124.8487329297</v>
      </c>
      <c r="AS112" s="201">
        <v>5813692.1246568002</v>
      </c>
      <c r="AT112" s="201">
        <v>5712261.2588500399</v>
      </c>
      <c r="AU112" s="201">
        <v>5867896.7019266104</v>
      </c>
      <c r="AV112" s="201">
        <v>6835342.4907235298</v>
      </c>
      <c r="AW112" s="201">
        <v>7787210.5651928699</v>
      </c>
      <c r="AX112" s="201">
        <v>8468946.64932229</v>
      </c>
      <c r="AY112" s="201">
        <v>8656555.8925535996</v>
      </c>
      <c r="AZ112" s="201">
        <v>8394657.0180882495</v>
      </c>
      <c r="BA112" s="201">
        <v>7553986.0298397196</v>
      </c>
      <c r="BB112" s="201">
        <v>6253330.1911683697</v>
      </c>
      <c r="BC112" s="201">
        <v>6025548.0666766902</v>
      </c>
      <c r="BD112" s="201">
        <v>83938551.837731704</v>
      </c>
      <c r="BE112" s="201">
        <v>6691203.1381744901</v>
      </c>
      <c r="BF112" s="201">
        <v>5990037.3714382304</v>
      </c>
      <c r="BG112" s="201">
        <v>5848228.6251469497</v>
      </c>
      <c r="BH112" s="201">
        <v>5933374.7716105999</v>
      </c>
      <c r="BI112" s="201">
        <v>6908160.5323778102</v>
      </c>
      <c r="BJ112" s="201">
        <v>7870092.6878118096</v>
      </c>
      <c r="BK112" s="201">
        <v>8559096.2662343308</v>
      </c>
      <c r="BL112" s="201">
        <v>8748606.6342774909</v>
      </c>
      <c r="BM112" s="201">
        <v>8482920.1182436496</v>
      </c>
      <c r="BN112" s="201">
        <v>7627828.8148543304</v>
      </c>
      <c r="BO112" s="201">
        <v>6311514.0733199604</v>
      </c>
      <c r="BP112" s="201">
        <v>6082908.96836414</v>
      </c>
      <c r="BQ112" s="201">
        <v>85053972.001853794</v>
      </c>
    </row>
    <row r="113" spans="1:69">
      <c r="A113" s="202" t="s">
        <v>269</v>
      </c>
      <c r="B113" s="201">
        <v>-1768632.6231217801</v>
      </c>
      <c r="C113" s="201">
        <v>-1625793.4414592499</v>
      </c>
      <c r="D113" s="201">
        <v>-1450608.66507371</v>
      </c>
      <c r="E113" s="201">
        <v>-1391822.4921035201</v>
      </c>
      <c r="F113" s="201">
        <v>-1326898.77625069</v>
      </c>
      <c r="G113" s="201">
        <v>-1356280.2479573099</v>
      </c>
      <c r="H113" s="201">
        <v>-1478904.3039891</v>
      </c>
      <c r="I113" s="201">
        <v>-1687369.2307500199</v>
      </c>
      <c r="J113" s="201">
        <v>-1788669.6239281299</v>
      </c>
      <c r="K113" s="201">
        <v>-1851651.4661380099</v>
      </c>
      <c r="L113" s="201">
        <v>-1895562.36804451</v>
      </c>
      <c r="M113" s="201">
        <v>-1926794.41211659</v>
      </c>
      <c r="N113" s="201">
        <v>-1911452.65558298</v>
      </c>
      <c r="O113" s="201">
        <v>-1645867.7468459499</v>
      </c>
      <c r="P113" s="201">
        <v>-1489258.1807492001</v>
      </c>
      <c r="Q113" s="201">
        <v>-19750531.504455999</v>
      </c>
      <c r="R113" s="201">
        <v>-1493454.3218173301</v>
      </c>
      <c r="S113" s="201">
        <v>-1423916.3960077199</v>
      </c>
      <c r="T113" s="201">
        <v>-1455574.79351301</v>
      </c>
      <c r="U113" s="201">
        <v>-1587315.81716686</v>
      </c>
      <c r="V113" s="201">
        <v>-1811220.68740165</v>
      </c>
      <c r="W113" s="201">
        <v>-1848067.2688491901</v>
      </c>
      <c r="X113" s="201">
        <v>-1913306.06770216</v>
      </c>
      <c r="Y113" s="201">
        <v>-1958847.5694897501</v>
      </c>
      <c r="Z113" s="201">
        <v>-1991292.68674238</v>
      </c>
      <c r="AA113" s="201">
        <v>-1975605.4830137</v>
      </c>
      <c r="AB113" s="201">
        <v>-1701250.9088184601</v>
      </c>
      <c r="AC113" s="201">
        <v>-1539501.0567201499</v>
      </c>
      <c r="AD113" s="201">
        <v>-20699353.057242401</v>
      </c>
      <c r="AE113" s="201">
        <v>-1543697.5084657599</v>
      </c>
      <c r="AF113" s="201">
        <v>-1471686.24547166</v>
      </c>
      <c r="AG113" s="201">
        <v>-1504270.58754615</v>
      </c>
      <c r="AH113" s="201">
        <v>-1640271.33128708</v>
      </c>
      <c r="AI113" s="201">
        <v>-1871478.5178134299</v>
      </c>
      <c r="AJ113" s="201">
        <v>-1909380.9668322201</v>
      </c>
      <c r="AK113" s="201">
        <v>-1976609.1880246999</v>
      </c>
      <c r="AL113" s="201">
        <v>-2023479.2645827699</v>
      </c>
      <c r="AM113" s="201">
        <v>-2056814.7435051</v>
      </c>
      <c r="AN113" s="201">
        <v>-2040433.60336475</v>
      </c>
      <c r="AO113" s="201">
        <v>-1756924.03498977</v>
      </c>
      <c r="AP113" s="201">
        <v>-1589743.9326911001</v>
      </c>
      <c r="AQ113" s="201">
        <v>-21384789.924574502</v>
      </c>
      <c r="AR113" s="201">
        <v>-1593940.69511419</v>
      </c>
      <c r="AS113" s="201">
        <v>-1519456.0949355899</v>
      </c>
      <c r="AT113" s="201">
        <v>-1552966.3815792799</v>
      </c>
      <c r="AU113" s="201">
        <v>-1693226.8454073099</v>
      </c>
      <c r="AV113" s="201">
        <v>-1931736.3482252101</v>
      </c>
      <c r="AW113" s="201">
        <v>-1970694.6648152501</v>
      </c>
      <c r="AX113" s="201">
        <v>-2039912.3083472501</v>
      </c>
      <c r="AY113" s="201">
        <v>-2088110.95967578</v>
      </c>
      <c r="AZ113" s="201">
        <v>-2122336.80026781</v>
      </c>
      <c r="BA113" s="201">
        <v>-2105261.7237157999</v>
      </c>
      <c r="BB113" s="201">
        <v>-1812597.16116109</v>
      </c>
      <c r="BC113" s="201">
        <v>-1639986.8086620399</v>
      </c>
      <c r="BD113" s="201">
        <v>-22070226.791906599</v>
      </c>
      <c r="BE113" s="201">
        <v>-1644183.88176261</v>
      </c>
      <c r="BF113" s="201">
        <v>-1567225.9443995201</v>
      </c>
      <c r="BG113" s="201">
        <v>-1601662.1756124201</v>
      </c>
      <c r="BH113" s="201">
        <v>-1746182.3595275399</v>
      </c>
      <c r="BI113" s="201">
        <v>-1991994.17863699</v>
      </c>
      <c r="BJ113" s="201">
        <v>-2032008.3627982901</v>
      </c>
      <c r="BK113" s="201">
        <v>-2103215.4286698001</v>
      </c>
      <c r="BL113" s="201">
        <v>-2152742.6547687999</v>
      </c>
      <c r="BM113" s="201">
        <v>-2187858.85703051</v>
      </c>
      <c r="BN113" s="201">
        <v>-2170089.8440668499</v>
      </c>
      <c r="BO113" s="201">
        <v>-1868270.2873324</v>
      </c>
      <c r="BP113" s="201">
        <v>-1690229.68463299</v>
      </c>
      <c r="BQ113" s="201">
        <v>-22755663.6592387</v>
      </c>
    </row>
    <row r="114" spans="1:69">
      <c r="A114" s="202" t="s">
        <v>270</v>
      </c>
      <c r="B114" s="201">
        <v>0</v>
      </c>
      <c r="C114" s="201">
        <v>0</v>
      </c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  <c r="O114" s="201">
        <v>0</v>
      </c>
      <c r="P114" s="201">
        <v>0</v>
      </c>
      <c r="Q114" s="201">
        <v>0</v>
      </c>
      <c r="R114" s="201">
        <v>0</v>
      </c>
      <c r="S114" s="201">
        <v>0</v>
      </c>
      <c r="T114" s="201">
        <v>0</v>
      </c>
      <c r="U114" s="201">
        <v>0</v>
      </c>
      <c r="V114" s="201">
        <v>0</v>
      </c>
      <c r="W114" s="201">
        <v>0</v>
      </c>
      <c r="X114" s="201">
        <v>0</v>
      </c>
      <c r="Y114" s="201">
        <v>0</v>
      </c>
      <c r="Z114" s="201">
        <v>0</v>
      </c>
      <c r="AA114" s="201">
        <v>0</v>
      </c>
      <c r="AB114" s="201">
        <v>0</v>
      </c>
      <c r="AC114" s="201">
        <v>0</v>
      </c>
      <c r="AD114" s="201">
        <v>0</v>
      </c>
      <c r="AE114" s="201">
        <v>0</v>
      </c>
      <c r="AF114" s="201">
        <v>0</v>
      </c>
      <c r="AG114" s="201">
        <v>0</v>
      </c>
      <c r="AH114" s="201">
        <v>0</v>
      </c>
      <c r="AI114" s="201">
        <v>0</v>
      </c>
      <c r="AJ114" s="201">
        <v>0</v>
      </c>
      <c r="AK114" s="201">
        <v>0</v>
      </c>
      <c r="AL114" s="201">
        <v>0</v>
      </c>
      <c r="AM114" s="201">
        <v>0</v>
      </c>
      <c r="AN114" s="201">
        <v>0</v>
      </c>
      <c r="AO114" s="201">
        <v>0</v>
      </c>
      <c r="AP114" s="201">
        <v>0</v>
      </c>
      <c r="AQ114" s="201">
        <v>0</v>
      </c>
      <c r="AR114" s="201">
        <v>0</v>
      </c>
      <c r="AS114" s="201">
        <v>0</v>
      </c>
      <c r="AT114" s="201">
        <v>0</v>
      </c>
      <c r="AU114" s="201">
        <v>0</v>
      </c>
      <c r="AV114" s="201">
        <v>0</v>
      </c>
      <c r="AW114" s="201">
        <v>0</v>
      </c>
      <c r="AX114" s="201">
        <v>0</v>
      </c>
      <c r="AY114" s="201">
        <v>0</v>
      </c>
      <c r="AZ114" s="201">
        <v>0</v>
      </c>
      <c r="BA114" s="201">
        <v>0</v>
      </c>
      <c r="BB114" s="201">
        <v>0</v>
      </c>
      <c r="BC114" s="201">
        <v>0</v>
      </c>
      <c r="BD114" s="201">
        <v>0</v>
      </c>
      <c r="BE114" s="201">
        <v>0</v>
      </c>
      <c r="BF114" s="201">
        <v>0</v>
      </c>
      <c r="BG114" s="201">
        <v>0</v>
      </c>
      <c r="BH114" s="201">
        <v>0</v>
      </c>
      <c r="BI114" s="201">
        <v>0</v>
      </c>
      <c r="BJ114" s="201">
        <v>0</v>
      </c>
      <c r="BK114" s="201">
        <v>0</v>
      </c>
      <c r="BL114" s="201">
        <v>0</v>
      </c>
      <c r="BM114" s="201">
        <v>0</v>
      </c>
      <c r="BN114" s="201">
        <v>0</v>
      </c>
      <c r="BO114" s="201">
        <v>0</v>
      </c>
      <c r="BP114" s="201">
        <v>0</v>
      </c>
      <c r="BQ114" s="201">
        <v>0</v>
      </c>
    </row>
    <row r="115" spans="1:69">
      <c r="A115" s="202" t="s">
        <v>271</v>
      </c>
      <c r="B115" s="201">
        <v>-1768632.6231217801</v>
      </c>
      <c r="C115" s="201">
        <v>-1625793.4414592499</v>
      </c>
      <c r="D115" s="201">
        <v>-1450608.66507371</v>
      </c>
      <c r="E115" s="201">
        <v>-1391822.4921035201</v>
      </c>
      <c r="F115" s="201">
        <v>-1326898.77625069</v>
      </c>
      <c r="G115" s="201">
        <v>-1356280.2479573099</v>
      </c>
      <c r="H115" s="201">
        <v>-1478904.3039891</v>
      </c>
      <c r="I115" s="201">
        <v>-1687369.2307500199</v>
      </c>
      <c r="J115" s="201">
        <v>-1788669.6239281299</v>
      </c>
      <c r="K115" s="201">
        <v>-1851651.4661380099</v>
      </c>
      <c r="L115" s="201">
        <v>-1895562.36804451</v>
      </c>
      <c r="M115" s="201">
        <v>-1926794.41211659</v>
      </c>
      <c r="N115" s="201">
        <v>-1911452.65558298</v>
      </c>
      <c r="O115" s="201">
        <v>-1645867.7468459499</v>
      </c>
      <c r="P115" s="201">
        <v>-1489258.1807492001</v>
      </c>
      <c r="Q115" s="201">
        <v>-19750531.504455999</v>
      </c>
      <c r="R115" s="201">
        <v>-1493454.3218173301</v>
      </c>
      <c r="S115" s="201">
        <v>-1423916.3960077199</v>
      </c>
      <c r="T115" s="201">
        <v>-1455574.79351301</v>
      </c>
      <c r="U115" s="201">
        <v>-1587315.81716686</v>
      </c>
      <c r="V115" s="201">
        <v>-1811220.68740165</v>
      </c>
      <c r="W115" s="201">
        <v>-1848067.2688491901</v>
      </c>
      <c r="X115" s="201">
        <v>-1913306.06770216</v>
      </c>
      <c r="Y115" s="201">
        <v>-1958847.5694897501</v>
      </c>
      <c r="Z115" s="201">
        <v>-1991292.68674238</v>
      </c>
      <c r="AA115" s="201">
        <v>-1975605.4830137</v>
      </c>
      <c r="AB115" s="201">
        <v>-1701250.9088184601</v>
      </c>
      <c r="AC115" s="201">
        <v>-1539501.0567201499</v>
      </c>
      <c r="AD115" s="201">
        <v>-20699353.057242401</v>
      </c>
      <c r="AE115" s="201">
        <v>-1543697.5084657599</v>
      </c>
      <c r="AF115" s="201">
        <v>-1471686.24547166</v>
      </c>
      <c r="AG115" s="201">
        <v>-1504270.58754615</v>
      </c>
      <c r="AH115" s="201">
        <v>-1640271.33128708</v>
      </c>
      <c r="AI115" s="201">
        <v>-1871478.5178134299</v>
      </c>
      <c r="AJ115" s="201">
        <v>-1909380.9668322201</v>
      </c>
      <c r="AK115" s="201">
        <v>-1976609.1880246999</v>
      </c>
      <c r="AL115" s="201">
        <v>-2023479.2645827699</v>
      </c>
      <c r="AM115" s="201">
        <v>-2056814.7435051</v>
      </c>
      <c r="AN115" s="201">
        <v>-2040433.60336475</v>
      </c>
      <c r="AO115" s="201">
        <v>-1756924.03498977</v>
      </c>
      <c r="AP115" s="201">
        <v>-1589743.9326911001</v>
      </c>
      <c r="AQ115" s="201">
        <v>-21384789.924574502</v>
      </c>
      <c r="AR115" s="201">
        <v>-1593940.69511419</v>
      </c>
      <c r="AS115" s="201">
        <v>-1519456.0949355899</v>
      </c>
      <c r="AT115" s="201">
        <v>-1552966.3815792799</v>
      </c>
      <c r="AU115" s="201">
        <v>-1693226.8454073099</v>
      </c>
      <c r="AV115" s="201">
        <v>-1931736.3482252101</v>
      </c>
      <c r="AW115" s="201">
        <v>-1970694.6648152501</v>
      </c>
      <c r="AX115" s="201">
        <v>-2039912.3083472501</v>
      </c>
      <c r="AY115" s="201">
        <v>-2088110.95967578</v>
      </c>
      <c r="AZ115" s="201">
        <v>-2122336.80026781</v>
      </c>
      <c r="BA115" s="201">
        <v>-2105261.7237157999</v>
      </c>
      <c r="BB115" s="201">
        <v>-1812597.16116109</v>
      </c>
      <c r="BC115" s="201">
        <v>-1639986.8086620399</v>
      </c>
      <c r="BD115" s="201">
        <v>-22070226.791906599</v>
      </c>
      <c r="BE115" s="201">
        <v>-1644183.88176261</v>
      </c>
      <c r="BF115" s="201">
        <v>-1567225.9443995201</v>
      </c>
      <c r="BG115" s="201">
        <v>-1601662.1756124201</v>
      </c>
      <c r="BH115" s="201">
        <v>-1746182.3595275399</v>
      </c>
      <c r="BI115" s="201">
        <v>-1991994.17863699</v>
      </c>
      <c r="BJ115" s="201">
        <v>-2032008.3627982901</v>
      </c>
      <c r="BK115" s="201">
        <v>-2103215.4286698001</v>
      </c>
      <c r="BL115" s="201">
        <v>-2152742.6547687999</v>
      </c>
      <c r="BM115" s="201">
        <v>-2187858.85703051</v>
      </c>
      <c r="BN115" s="201">
        <v>-2170089.8440668499</v>
      </c>
      <c r="BO115" s="201">
        <v>-1868270.2873324</v>
      </c>
      <c r="BP115" s="201">
        <v>-1690229.68463299</v>
      </c>
      <c r="BQ115" s="201">
        <v>-22755663.6592387</v>
      </c>
    </row>
    <row r="116" spans="1:69">
      <c r="A116" s="202" t="s">
        <v>272</v>
      </c>
      <c r="B116" s="201">
        <v>7782843.8899650304</v>
      </c>
      <c r="C116" s="201">
        <v>6251544.9002650604</v>
      </c>
      <c r="D116" s="201">
        <v>6118356.9529400598</v>
      </c>
      <c r="E116" s="201">
        <v>6325585.0111229103</v>
      </c>
      <c r="F116" s="201">
        <v>5688396.4381385697</v>
      </c>
      <c r="G116" s="201">
        <v>5500099.2316068597</v>
      </c>
      <c r="H116" s="201">
        <v>5479431.5131032504</v>
      </c>
      <c r="I116" s="201">
        <v>6438210.9895159202</v>
      </c>
      <c r="J116" s="201">
        <v>7490139.0575660896</v>
      </c>
      <c r="K116" s="201">
        <v>8244069.9173693899</v>
      </c>
      <c r="L116" s="201">
        <v>8424664.5294016097</v>
      </c>
      <c r="M116" s="201">
        <v>8053021.4029873302</v>
      </c>
      <c r="N116" s="201">
        <v>7080823.25229026</v>
      </c>
      <c r="O116" s="201">
        <v>5786379.0067493701</v>
      </c>
      <c r="P116" s="201">
        <v>5656738.5063581103</v>
      </c>
      <c r="Q116" s="201">
        <v>80167558.856209695</v>
      </c>
      <c r="R116" s="201">
        <v>3684850.22078592</v>
      </c>
      <c r="S116" s="201">
        <v>3185524.5415620301</v>
      </c>
      <c r="T116" s="201">
        <v>3063869.6431641998</v>
      </c>
      <c r="U116" s="201">
        <v>3046866.2903202199</v>
      </c>
      <c r="V116" s="201">
        <v>3590861.03506407</v>
      </c>
      <c r="W116" s="201">
        <v>4320371.5309261</v>
      </c>
      <c r="X116" s="201">
        <v>4802048.1086062295</v>
      </c>
      <c r="Y116" s="201">
        <v>4908945.5747159896</v>
      </c>
      <c r="Z116" s="201">
        <v>4658795.0706200004</v>
      </c>
      <c r="AA116" s="201">
        <v>4011094.9224113799</v>
      </c>
      <c r="AB116" s="201">
        <v>3246391.8653461598</v>
      </c>
      <c r="AC116" s="201">
        <v>3214538.7922618999</v>
      </c>
      <c r="AD116" s="201">
        <v>45734157.595784202</v>
      </c>
      <c r="AE116" s="201">
        <v>4893256.7379961796</v>
      </c>
      <c r="AF116" s="201">
        <v>4232968.5031462703</v>
      </c>
      <c r="AG116" s="201">
        <v>4096405.06203978</v>
      </c>
      <c r="AH116" s="201">
        <v>4109670.94791173</v>
      </c>
      <c r="AI116" s="201">
        <v>4830112.2625743104</v>
      </c>
      <c r="AJ116" s="201">
        <v>5734447.2540285196</v>
      </c>
      <c r="AK116" s="201">
        <v>6341007.2603435796</v>
      </c>
      <c r="AL116" s="201">
        <v>6480523.4801926799</v>
      </c>
      <c r="AM116" s="201">
        <v>6183059.8940035095</v>
      </c>
      <c r="AN116" s="201">
        <v>5373284.86770829</v>
      </c>
      <c r="AO116" s="201">
        <v>4373381.2016127501</v>
      </c>
      <c r="AP116" s="201">
        <v>4308307.0340542104</v>
      </c>
      <c r="AQ116" s="201">
        <v>60956424.5056118</v>
      </c>
      <c r="AR116" s="201">
        <v>4975184.1536187399</v>
      </c>
      <c r="AS116" s="201">
        <v>4294236.0297211995</v>
      </c>
      <c r="AT116" s="201">
        <v>4159294.8772707498</v>
      </c>
      <c r="AU116" s="201">
        <v>4174669.8565193</v>
      </c>
      <c r="AV116" s="201">
        <v>4903606.14249832</v>
      </c>
      <c r="AW116" s="201">
        <v>5816515.9003776098</v>
      </c>
      <c r="AX116" s="201">
        <v>6429034.3409750303</v>
      </c>
      <c r="AY116" s="201">
        <v>6568444.93287782</v>
      </c>
      <c r="AZ116" s="201">
        <v>6272320.2178204404</v>
      </c>
      <c r="BA116" s="201">
        <v>5448724.3061239198</v>
      </c>
      <c r="BB116" s="201">
        <v>4440733.0300072804</v>
      </c>
      <c r="BC116" s="201">
        <v>4385561.2580146398</v>
      </c>
      <c r="BD116" s="201">
        <v>61868325.045825101</v>
      </c>
      <c r="BE116" s="201">
        <v>5047019.25641187</v>
      </c>
      <c r="BF116" s="201">
        <v>4422811.4270387003</v>
      </c>
      <c r="BG116" s="201">
        <v>4246566.4495345298</v>
      </c>
      <c r="BH116" s="201">
        <v>4187192.4120830498</v>
      </c>
      <c r="BI116" s="201">
        <v>4916166.3537408197</v>
      </c>
      <c r="BJ116" s="201">
        <v>5838084.3250135202</v>
      </c>
      <c r="BK116" s="201">
        <v>6455880.8375645196</v>
      </c>
      <c r="BL116" s="201">
        <v>6595863.9795086896</v>
      </c>
      <c r="BM116" s="201">
        <v>6295061.2612131303</v>
      </c>
      <c r="BN116" s="201">
        <v>5457738.9707874795</v>
      </c>
      <c r="BO116" s="201">
        <v>4443243.7859875504</v>
      </c>
      <c r="BP116" s="201">
        <v>4392679.2837311504</v>
      </c>
      <c r="BQ116" s="201">
        <v>62298308.342615001</v>
      </c>
    </row>
    <row r="117" spans="1:69">
      <c r="A117" s="202" t="s">
        <v>273</v>
      </c>
      <c r="B117" s="201">
        <v>9639221.3332873899</v>
      </c>
      <c r="C117" s="201">
        <v>7949703.6598514803</v>
      </c>
      <c r="D117" s="201">
        <v>7638498.0642640404</v>
      </c>
      <c r="E117" s="201">
        <v>10916207.156594399</v>
      </c>
      <c r="F117" s="201">
        <v>9923075.30643191</v>
      </c>
      <c r="G117" s="201">
        <v>9698290.3535746299</v>
      </c>
      <c r="H117" s="201">
        <v>9842506.7242820207</v>
      </c>
      <c r="I117" s="201">
        <v>11493563.9869821</v>
      </c>
      <c r="J117" s="201">
        <v>13124795.8192244</v>
      </c>
      <c r="K117" s="201">
        <v>14280311.875659199</v>
      </c>
      <c r="L117" s="201">
        <v>14597873.012210401</v>
      </c>
      <c r="M117" s="201">
        <v>14116364.4367342</v>
      </c>
      <c r="N117" s="201">
        <v>12719497.6523604</v>
      </c>
      <c r="O117" s="201">
        <v>10512849.705973599</v>
      </c>
      <c r="P117" s="201">
        <v>10107951.4259404</v>
      </c>
      <c r="Q117" s="201">
        <v>141333287.45596701</v>
      </c>
      <c r="R117" s="201">
        <v>9011395.7937550992</v>
      </c>
      <c r="S117" s="201">
        <v>8021447.2390796803</v>
      </c>
      <c r="T117" s="201">
        <v>7864833.41250314</v>
      </c>
      <c r="U117" s="201">
        <v>8064502.3496262496</v>
      </c>
      <c r="V117" s="201">
        <v>9400817.6056165602</v>
      </c>
      <c r="W117" s="201">
        <v>10734448.504719701</v>
      </c>
      <c r="X117" s="201">
        <v>11686202.2849546</v>
      </c>
      <c r="Y117" s="201">
        <v>11951479.8218034</v>
      </c>
      <c r="Z117" s="201">
        <v>11572624.273401801</v>
      </c>
      <c r="AA117" s="201">
        <v>10418183.4822712</v>
      </c>
      <c r="AB117" s="201">
        <v>8609993.2743036095</v>
      </c>
      <c r="AC117" s="201">
        <v>8273081.3427446904</v>
      </c>
      <c r="AD117" s="201">
        <v>115609009.38478</v>
      </c>
      <c r="AE117" s="201">
        <v>8183066.5811742097</v>
      </c>
      <c r="AF117" s="201">
        <v>7252120.7768737199</v>
      </c>
      <c r="AG117" s="201">
        <v>7119935.9177228203</v>
      </c>
      <c r="AH117" s="201">
        <v>7309693.1727384403</v>
      </c>
      <c r="AI117" s="201">
        <v>8519489.4131550808</v>
      </c>
      <c r="AJ117" s="201">
        <v>9717321.7132531796</v>
      </c>
      <c r="AK117" s="201">
        <v>10573884.260724399</v>
      </c>
      <c r="AL117" s="201">
        <v>10810830.4024741</v>
      </c>
      <c r="AM117" s="201">
        <v>10475053.9148733</v>
      </c>
      <c r="AN117" s="201">
        <v>9424791.5302827004</v>
      </c>
      <c r="AO117" s="201">
        <v>7793234.8115744796</v>
      </c>
      <c r="AP117" s="201">
        <v>7497978.3779827496</v>
      </c>
      <c r="AQ117" s="201">
        <v>104677400.87282901</v>
      </c>
      <c r="AR117" s="201">
        <v>7598027.9259208897</v>
      </c>
      <c r="AS117" s="201">
        <v>6724273.9532296797</v>
      </c>
      <c r="AT117" s="201">
        <v>6606956.2634770302</v>
      </c>
      <c r="AU117" s="201">
        <v>6786968.4370905301</v>
      </c>
      <c r="AV117" s="201">
        <v>7905942.4693029597</v>
      </c>
      <c r="AW117" s="201">
        <v>9006898.8947247695</v>
      </c>
      <c r="AX117" s="201">
        <v>9795413.33532371</v>
      </c>
      <c r="AY117" s="201">
        <v>10012407.273185501</v>
      </c>
      <c r="AZ117" s="201">
        <v>9709487.9334292095</v>
      </c>
      <c r="BA117" s="201">
        <v>8737145.0731080398</v>
      </c>
      <c r="BB117" s="201">
        <v>7232771.2620145902</v>
      </c>
      <c r="BC117" s="201">
        <v>6969312.2803745698</v>
      </c>
      <c r="BD117" s="201">
        <v>97085605.101181507</v>
      </c>
      <c r="BE117" s="201">
        <v>7643017.4779868303</v>
      </c>
      <c r="BF117" s="201">
        <v>6842111.8561626803</v>
      </c>
      <c r="BG117" s="201">
        <v>6680131.0129489899</v>
      </c>
      <c r="BH117" s="201">
        <v>6777389.0803198796</v>
      </c>
      <c r="BI117" s="201">
        <v>7890836.7597560603</v>
      </c>
      <c r="BJ117" s="201">
        <v>8989602.4263780806</v>
      </c>
      <c r="BK117" s="201">
        <v>9776615.8055168595</v>
      </c>
      <c r="BL117" s="201">
        <v>9993083.7598298993</v>
      </c>
      <c r="BM117" s="201">
        <v>9689603.7064256202</v>
      </c>
      <c r="BN117" s="201">
        <v>8712876.8544499092</v>
      </c>
      <c r="BO117" s="201">
        <v>7209318.1717548203</v>
      </c>
      <c r="BP117" s="201">
        <v>6948194.3085789997</v>
      </c>
      <c r="BQ117" s="201">
        <v>97152781.220108598</v>
      </c>
    </row>
    <row r="118" spans="1:69">
      <c r="A118" s="202" t="s">
        <v>274</v>
      </c>
      <c r="B118" s="201">
        <v>29503838.7376973</v>
      </c>
      <c r="C118" s="201">
        <v>24332543.7484015</v>
      </c>
      <c r="D118" s="201">
        <v>23380002.107431699</v>
      </c>
      <c r="E118" s="201">
        <v>20144480.073512901</v>
      </c>
      <c r="F118" s="201">
        <v>18311780.814605601</v>
      </c>
      <c r="G118" s="201">
        <v>17896968.605685301</v>
      </c>
      <c r="H118" s="201">
        <v>18163101.683256499</v>
      </c>
      <c r="I118" s="201">
        <v>21209919.103590898</v>
      </c>
      <c r="J118" s="201">
        <v>24220151.1987225</v>
      </c>
      <c r="K118" s="201">
        <v>26352509.978613801</v>
      </c>
      <c r="L118" s="201">
        <v>26938528.9040161</v>
      </c>
      <c r="M118" s="201">
        <v>26049965.7094227</v>
      </c>
      <c r="N118" s="201">
        <v>23472224.6772574</v>
      </c>
      <c r="O118" s="201">
        <v>19400134.898492701</v>
      </c>
      <c r="P118" s="201">
        <v>18652946.317612499</v>
      </c>
      <c r="Q118" s="201">
        <v>260812711.964789</v>
      </c>
      <c r="R118" s="201">
        <v>18993101.357090302</v>
      </c>
      <c r="S118" s="201">
        <v>16906610.688210201</v>
      </c>
      <c r="T118" s="201">
        <v>16576519.506980401</v>
      </c>
      <c r="U118" s="201">
        <v>16997356.9052522</v>
      </c>
      <c r="V118" s="201">
        <v>19813876.308343899</v>
      </c>
      <c r="W118" s="201">
        <v>22624737.9572316</v>
      </c>
      <c r="X118" s="201">
        <v>24630726.422139902</v>
      </c>
      <c r="Y118" s="201">
        <v>25189845.482099399</v>
      </c>
      <c r="Z118" s="201">
        <v>24391340.789244499</v>
      </c>
      <c r="AA118" s="201">
        <v>21958153.8048377</v>
      </c>
      <c r="AB118" s="201">
        <v>18147074.9576931</v>
      </c>
      <c r="AC118" s="201">
        <v>17436973.813434601</v>
      </c>
      <c r="AD118" s="201">
        <v>243666317.992558</v>
      </c>
      <c r="AE118" s="201">
        <v>18091226.597610101</v>
      </c>
      <c r="AF118" s="201">
        <v>16033079.895682899</v>
      </c>
      <c r="AG118" s="201">
        <v>15740843.9452662</v>
      </c>
      <c r="AH118" s="201">
        <v>16160361.673122199</v>
      </c>
      <c r="AI118" s="201">
        <v>18834994.429094899</v>
      </c>
      <c r="AJ118" s="201">
        <v>21483177.155221701</v>
      </c>
      <c r="AK118" s="201">
        <v>23376876.416691702</v>
      </c>
      <c r="AL118" s="201">
        <v>23900719.929304</v>
      </c>
      <c r="AM118" s="201">
        <v>23158381.044110201</v>
      </c>
      <c r="AN118" s="201">
        <v>20836447.744644199</v>
      </c>
      <c r="AO118" s="201">
        <v>17229381.614581201</v>
      </c>
      <c r="AP118" s="201">
        <v>16576624.974815</v>
      </c>
      <c r="AQ118" s="201">
        <v>231422115.42014399</v>
      </c>
      <c r="AR118" s="201">
        <v>16840183.728441201</v>
      </c>
      <c r="AS118" s="201">
        <v>14903605.2403078</v>
      </c>
      <c r="AT118" s="201">
        <v>14643583.630846299</v>
      </c>
      <c r="AU118" s="201">
        <v>15042560.589942001</v>
      </c>
      <c r="AV118" s="201">
        <v>17522642.062862899</v>
      </c>
      <c r="AW118" s="201">
        <v>19962789.514527299</v>
      </c>
      <c r="AX118" s="201">
        <v>21710444.0614282</v>
      </c>
      <c r="AY118" s="201">
        <v>22191386.987300299</v>
      </c>
      <c r="AZ118" s="201">
        <v>21519999.9660719</v>
      </c>
      <c r="BA118" s="201">
        <v>19364910.175076999</v>
      </c>
      <c r="BB118" s="201">
        <v>16030632.962348999</v>
      </c>
      <c r="BC118" s="201">
        <v>15446705.4354982</v>
      </c>
      <c r="BD118" s="201">
        <v>215179444.35465199</v>
      </c>
      <c r="BE118" s="201">
        <v>16251085.1023561</v>
      </c>
      <c r="BF118" s="201">
        <v>14548147.0341512</v>
      </c>
      <c r="BG118" s="201">
        <v>14203732.7402419</v>
      </c>
      <c r="BH118" s="201">
        <v>14410529.222689699</v>
      </c>
      <c r="BI118" s="201">
        <v>16778014.7148601</v>
      </c>
      <c r="BJ118" s="201">
        <v>19114282.348324299</v>
      </c>
      <c r="BK118" s="201">
        <v>20787681.818875499</v>
      </c>
      <c r="BL118" s="201">
        <v>21247950.182464398</v>
      </c>
      <c r="BM118" s="201">
        <v>20602670.986264002</v>
      </c>
      <c r="BN118" s="201">
        <v>18525890.285587899</v>
      </c>
      <c r="BO118" s="201">
        <v>15328925.1891139</v>
      </c>
      <c r="BP118" s="201">
        <v>14773706.5029146</v>
      </c>
      <c r="BQ118" s="201">
        <v>206572616.12784401</v>
      </c>
    </row>
    <row r="119" spans="1:69">
      <c r="A119" s="202" t="s">
        <v>275</v>
      </c>
      <c r="B119" s="201">
        <v>0</v>
      </c>
      <c r="C119" s="201">
        <v>0</v>
      </c>
      <c r="D119" s="201">
        <v>0</v>
      </c>
      <c r="E119" s="201">
        <v>0</v>
      </c>
      <c r="F119" s="201">
        <v>0</v>
      </c>
      <c r="G119" s="201">
        <v>0</v>
      </c>
      <c r="H119" s="201">
        <v>0</v>
      </c>
      <c r="I119" s="201">
        <v>0</v>
      </c>
      <c r="J119" s="201">
        <v>0</v>
      </c>
      <c r="K119" s="201">
        <v>0</v>
      </c>
      <c r="L119" s="201">
        <v>0</v>
      </c>
      <c r="M119" s="201">
        <v>0</v>
      </c>
      <c r="N119" s="201">
        <v>0</v>
      </c>
      <c r="O119" s="201">
        <v>0</v>
      </c>
      <c r="P119" s="201">
        <v>0</v>
      </c>
      <c r="Q119" s="201">
        <v>0</v>
      </c>
      <c r="R119" s="201">
        <v>0</v>
      </c>
      <c r="S119" s="201">
        <v>0</v>
      </c>
      <c r="T119" s="201">
        <v>0</v>
      </c>
      <c r="U119" s="201">
        <v>0</v>
      </c>
      <c r="V119" s="201">
        <v>0</v>
      </c>
      <c r="W119" s="201">
        <v>0</v>
      </c>
      <c r="X119" s="201">
        <v>0</v>
      </c>
      <c r="Y119" s="201">
        <v>0</v>
      </c>
      <c r="Z119" s="201">
        <v>0</v>
      </c>
      <c r="AA119" s="201">
        <v>0</v>
      </c>
      <c r="AB119" s="201">
        <v>0</v>
      </c>
      <c r="AC119" s="201">
        <v>0</v>
      </c>
      <c r="AD119" s="201">
        <v>0</v>
      </c>
      <c r="AE119" s="201">
        <v>0</v>
      </c>
      <c r="AF119" s="201">
        <v>0</v>
      </c>
      <c r="AG119" s="201">
        <v>0</v>
      </c>
      <c r="AH119" s="201">
        <v>0</v>
      </c>
      <c r="AI119" s="201">
        <v>0</v>
      </c>
      <c r="AJ119" s="201">
        <v>0</v>
      </c>
      <c r="AK119" s="201">
        <v>0</v>
      </c>
      <c r="AL119" s="201">
        <v>0</v>
      </c>
      <c r="AM119" s="201">
        <v>0</v>
      </c>
      <c r="AN119" s="201">
        <v>0</v>
      </c>
      <c r="AO119" s="201">
        <v>0</v>
      </c>
      <c r="AP119" s="201">
        <v>0</v>
      </c>
      <c r="AQ119" s="201">
        <v>0</v>
      </c>
      <c r="AR119" s="201">
        <v>0</v>
      </c>
      <c r="AS119" s="201">
        <v>0</v>
      </c>
      <c r="AT119" s="201">
        <v>0</v>
      </c>
      <c r="AU119" s="201">
        <v>0</v>
      </c>
      <c r="AV119" s="201">
        <v>0</v>
      </c>
      <c r="AW119" s="201">
        <v>0</v>
      </c>
      <c r="AX119" s="201">
        <v>0</v>
      </c>
      <c r="AY119" s="201">
        <v>0</v>
      </c>
      <c r="AZ119" s="201">
        <v>0</v>
      </c>
      <c r="BA119" s="201">
        <v>0</v>
      </c>
      <c r="BB119" s="201">
        <v>0</v>
      </c>
      <c r="BC119" s="201">
        <v>0</v>
      </c>
      <c r="BD119" s="201">
        <v>0</v>
      </c>
      <c r="BE119" s="201">
        <v>0</v>
      </c>
      <c r="BF119" s="201">
        <v>0</v>
      </c>
      <c r="BG119" s="201">
        <v>0</v>
      </c>
      <c r="BH119" s="201">
        <v>0</v>
      </c>
      <c r="BI119" s="201">
        <v>0</v>
      </c>
      <c r="BJ119" s="201">
        <v>0</v>
      </c>
      <c r="BK119" s="201">
        <v>0</v>
      </c>
      <c r="BL119" s="201">
        <v>0</v>
      </c>
      <c r="BM119" s="201">
        <v>0</v>
      </c>
      <c r="BN119" s="201">
        <v>0</v>
      </c>
      <c r="BO119" s="201">
        <v>0</v>
      </c>
      <c r="BP119" s="201">
        <v>0</v>
      </c>
      <c r="BQ119" s="201">
        <v>0</v>
      </c>
    </row>
    <row r="120" spans="1:69">
      <c r="A120" s="202" t="s">
        <v>276</v>
      </c>
      <c r="B120" s="201">
        <v>5594078.3503</v>
      </c>
      <c r="C120" s="201">
        <v>4613574.4369000001</v>
      </c>
      <c r="D120" s="201">
        <v>4432967.682</v>
      </c>
      <c r="E120" s="201">
        <v>4854427.1226000004</v>
      </c>
      <c r="F120" s="201">
        <v>4412782.3168000001</v>
      </c>
      <c r="G120" s="201">
        <v>5096969.8689000001</v>
      </c>
      <c r="H120" s="201">
        <v>5172763.2787999902</v>
      </c>
      <c r="I120" s="201">
        <v>6040482.1047999999</v>
      </c>
      <c r="J120" s="201">
        <v>6897781.6075999998</v>
      </c>
      <c r="K120" s="201">
        <v>7505067.0473999996</v>
      </c>
      <c r="L120" s="201">
        <v>7671962.3954999996</v>
      </c>
      <c r="M120" s="201">
        <v>6905287.4823899996</v>
      </c>
      <c r="N120" s="201">
        <v>6221983.5932099996</v>
      </c>
      <c r="O120" s="201">
        <v>5142559.8853199901</v>
      </c>
      <c r="P120" s="201">
        <v>4944496.2098399997</v>
      </c>
      <c r="Q120" s="201">
        <v>70866562.913159996</v>
      </c>
      <c r="R120" s="201">
        <v>5391564.2098999899</v>
      </c>
      <c r="S120" s="201">
        <v>4799272.9245999996</v>
      </c>
      <c r="T120" s="201">
        <v>4938904.1239499999</v>
      </c>
      <c r="U120" s="201">
        <v>5064290.8531099996</v>
      </c>
      <c r="V120" s="201">
        <v>5903460.9387999997</v>
      </c>
      <c r="W120" s="201">
        <v>6740945.3204699997</v>
      </c>
      <c r="X120" s="201">
        <v>7338621.1291800002</v>
      </c>
      <c r="Y120" s="201">
        <v>7505208.2966400003</v>
      </c>
      <c r="Z120" s="201">
        <v>7038405.9387299996</v>
      </c>
      <c r="AA120" s="201">
        <v>6336281.4483599998</v>
      </c>
      <c r="AB120" s="201">
        <v>5236550.1862500003</v>
      </c>
      <c r="AC120" s="201">
        <v>5031642.2169000003</v>
      </c>
      <c r="AD120" s="201">
        <v>71325147.586889997</v>
      </c>
      <c r="AE120" s="201">
        <v>5532614.6732999999</v>
      </c>
      <c r="AF120" s="201">
        <v>4903197.2824200001</v>
      </c>
      <c r="AG120" s="201">
        <v>4970373.5987299997</v>
      </c>
      <c r="AH120" s="201">
        <v>5102841.7081899997</v>
      </c>
      <c r="AI120" s="201">
        <v>5947391.34497</v>
      </c>
      <c r="AJ120" s="201">
        <v>6783589.04519</v>
      </c>
      <c r="AK120" s="201">
        <v>7381548.9033700004</v>
      </c>
      <c r="AL120" s="201">
        <v>7546959.2189800004</v>
      </c>
      <c r="AM120" s="201">
        <v>7197397.8187499996</v>
      </c>
      <c r="AN120" s="201">
        <v>6475763.71</v>
      </c>
      <c r="AO120" s="201">
        <v>5354722.915</v>
      </c>
      <c r="AP120" s="201">
        <v>5151852.55</v>
      </c>
      <c r="AQ120" s="201">
        <v>72348252.768900007</v>
      </c>
      <c r="AR120" s="201">
        <v>5678900.7774999999</v>
      </c>
      <c r="AS120" s="201">
        <v>5025841.5674999999</v>
      </c>
      <c r="AT120" s="201">
        <v>5017166.7461900003</v>
      </c>
      <c r="AU120" s="201">
        <v>5153863.7448300002</v>
      </c>
      <c r="AV120" s="201">
        <v>6003586.2313099997</v>
      </c>
      <c r="AW120" s="201">
        <v>6839626.5721800001</v>
      </c>
      <c r="AX120" s="201">
        <v>7438405.8394400002</v>
      </c>
      <c r="AY120" s="201">
        <v>7603185.9175500004</v>
      </c>
      <c r="AZ120" s="201">
        <v>2476979.58131372</v>
      </c>
      <c r="BA120" s="201">
        <v>2228925.9838876901</v>
      </c>
      <c r="BB120" s="201">
        <v>1845146.4026893701</v>
      </c>
      <c r="BC120" s="201">
        <v>1777935.5958465899</v>
      </c>
      <c r="BD120" s="201">
        <v>57089564.960237399</v>
      </c>
      <c r="BE120" s="201">
        <v>0</v>
      </c>
      <c r="BF120" s="201">
        <v>0</v>
      </c>
      <c r="BG120" s="201">
        <v>0</v>
      </c>
      <c r="BH120" s="201">
        <v>0</v>
      </c>
      <c r="BI120" s="201">
        <v>0</v>
      </c>
      <c r="BJ120" s="201">
        <v>0</v>
      </c>
      <c r="BK120" s="201">
        <v>0</v>
      </c>
      <c r="BL120" s="201">
        <v>0</v>
      </c>
      <c r="BM120" s="201">
        <v>0</v>
      </c>
      <c r="BN120" s="201">
        <v>0</v>
      </c>
      <c r="BO120" s="201">
        <v>0</v>
      </c>
      <c r="BP120" s="201">
        <v>0</v>
      </c>
      <c r="BQ120" s="201">
        <v>0</v>
      </c>
    </row>
    <row r="121" spans="1:69">
      <c r="A121" s="202" t="s">
        <v>277</v>
      </c>
      <c r="B121" s="201">
        <v>510294215.52025002</v>
      </c>
      <c r="C121" s="201">
        <v>422503237.74644399</v>
      </c>
      <c r="D121" s="201">
        <v>406393031.14687902</v>
      </c>
      <c r="E121" s="201">
        <v>422685300.05501401</v>
      </c>
      <c r="F121" s="201">
        <v>384967175.989411</v>
      </c>
      <c r="G121" s="201">
        <v>377903182.80653203</v>
      </c>
      <c r="H121" s="201">
        <v>393925224.798666</v>
      </c>
      <c r="I121" s="201">
        <v>457859309.880422</v>
      </c>
      <c r="J121" s="201">
        <v>520441951.86355102</v>
      </c>
      <c r="K121" s="201">
        <v>565808426.72249997</v>
      </c>
      <c r="L121" s="201">
        <v>578341449.81439304</v>
      </c>
      <c r="M121" s="201">
        <v>559966233.95949996</v>
      </c>
      <c r="N121" s="201">
        <v>503921679.42825103</v>
      </c>
      <c r="O121" s="201">
        <v>418292979.92412102</v>
      </c>
      <c r="P121" s="201">
        <v>402587967.20296502</v>
      </c>
      <c r="Q121" s="201">
        <v>5586700882.4453297</v>
      </c>
      <c r="R121" s="201">
        <v>438692777.32358003</v>
      </c>
      <c r="S121" s="201">
        <v>391953553.89565003</v>
      </c>
      <c r="T121" s="201">
        <v>385343570.539361</v>
      </c>
      <c r="U121" s="201">
        <v>396156670.88999701</v>
      </c>
      <c r="V121" s="201">
        <v>459651237.425448</v>
      </c>
      <c r="W121" s="201">
        <v>522476792.83116603</v>
      </c>
      <c r="X121" s="201">
        <v>568292562.10980594</v>
      </c>
      <c r="Y121" s="201">
        <v>581120799.14726496</v>
      </c>
      <c r="Z121" s="201">
        <v>563658319.95721602</v>
      </c>
      <c r="AA121" s="201">
        <v>506860055.24074602</v>
      </c>
      <c r="AB121" s="201">
        <v>420764364.21662998</v>
      </c>
      <c r="AC121" s="201">
        <v>404746069.53077197</v>
      </c>
      <c r="AD121" s="201">
        <v>5639716773.1076403</v>
      </c>
      <c r="AE121" s="201">
        <v>465204794.15691602</v>
      </c>
      <c r="AF121" s="201">
        <v>413905184.85027897</v>
      </c>
      <c r="AG121" s="201">
        <v>407291042.19913501</v>
      </c>
      <c r="AH121" s="201">
        <v>419135697.22694999</v>
      </c>
      <c r="AI121" s="201">
        <v>486310140.46119601</v>
      </c>
      <c r="AJ121" s="201">
        <v>552296092.829965</v>
      </c>
      <c r="AK121" s="201">
        <v>600463114.90021205</v>
      </c>
      <c r="AL121" s="201">
        <v>613850281.31700099</v>
      </c>
      <c r="AM121" s="201">
        <v>595850757.35890496</v>
      </c>
      <c r="AN121" s="201">
        <v>535579873.15210998</v>
      </c>
      <c r="AO121" s="201">
        <v>444786345.06070203</v>
      </c>
      <c r="AP121" s="201">
        <v>428354026.11275601</v>
      </c>
      <c r="AQ121" s="201">
        <v>5963027349.6261301</v>
      </c>
      <c r="AR121" s="201">
        <v>475248112.81001401</v>
      </c>
      <c r="AS121" s="201">
        <v>422296702.55375999</v>
      </c>
      <c r="AT121" s="201">
        <v>415762402.65086001</v>
      </c>
      <c r="AU121" s="201">
        <v>428063964.12685901</v>
      </c>
      <c r="AV121" s="201">
        <v>496417829.18889999</v>
      </c>
      <c r="AW121" s="201">
        <v>563157673.13420403</v>
      </c>
      <c r="AX121" s="201">
        <v>611940594.13918197</v>
      </c>
      <c r="AY121" s="201">
        <v>625430787.80680299</v>
      </c>
      <c r="AZ121" s="201">
        <v>602780778.24359095</v>
      </c>
      <c r="BA121" s="201">
        <v>541895679.473297</v>
      </c>
      <c r="BB121" s="201">
        <v>450529581.03532201</v>
      </c>
      <c r="BC121" s="201">
        <v>434497902.36167699</v>
      </c>
      <c r="BD121" s="201">
        <v>6068022007.5244703</v>
      </c>
      <c r="BE121" s="201">
        <v>504051035.26003498</v>
      </c>
      <c r="BF121" s="201">
        <v>452587436.57922</v>
      </c>
      <c r="BG121" s="201">
        <v>442849023.39465201</v>
      </c>
      <c r="BH121" s="201">
        <v>450695603.52519399</v>
      </c>
      <c r="BI121" s="201">
        <v>522464910.14592099</v>
      </c>
      <c r="BJ121" s="201">
        <v>592767895.62541699</v>
      </c>
      <c r="BK121" s="201">
        <v>644108572.890311</v>
      </c>
      <c r="BL121" s="201">
        <v>658295213.63309598</v>
      </c>
      <c r="BM121" s="201">
        <v>639488327.255813</v>
      </c>
      <c r="BN121" s="201">
        <v>574568293.53594697</v>
      </c>
      <c r="BO121" s="201">
        <v>477449529.727992</v>
      </c>
      <c r="BP121" s="201">
        <v>460547876.92571002</v>
      </c>
      <c r="BQ121" s="201">
        <v>6419873718.4993095</v>
      </c>
    </row>
    <row r="122" spans="1:69">
      <c r="A122" s="202" t="s">
        <v>278</v>
      </c>
      <c r="B122" s="201"/>
      <c r="C122" s="201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201"/>
      <c r="AV122" s="201"/>
      <c r="AW122" s="201"/>
      <c r="AX122" s="201"/>
      <c r="AY122" s="201"/>
      <c r="AZ122" s="201"/>
      <c r="BA122" s="201"/>
      <c r="BB122" s="201"/>
      <c r="BC122" s="201"/>
      <c r="BD122" s="201"/>
      <c r="BE122" s="201"/>
      <c r="BF122" s="201"/>
      <c r="BG122" s="201"/>
      <c r="BH122" s="201"/>
      <c r="BI122" s="201"/>
      <c r="BJ122" s="201"/>
      <c r="BK122" s="201"/>
      <c r="BL122" s="201"/>
      <c r="BM122" s="201"/>
      <c r="BN122" s="201"/>
      <c r="BO122" s="201"/>
      <c r="BP122" s="201"/>
      <c r="BQ122" s="201"/>
    </row>
    <row r="123" spans="1:69">
      <c r="A123" s="202" t="s">
        <v>279</v>
      </c>
      <c r="B123" s="201">
        <v>23552040.7163192</v>
      </c>
      <c r="C123" s="201">
        <v>19500149.4344512</v>
      </c>
      <c r="D123" s="201">
        <v>18756601.437548298</v>
      </c>
      <c r="E123" s="201">
        <v>19942075.694903199</v>
      </c>
      <c r="F123" s="201">
        <v>18162553.944115799</v>
      </c>
      <c r="G123" s="201">
        <v>17856686.7752239</v>
      </c>
      <c r="H123" s="201">
        <v>18755235.742382199</v>
      </c>
      <c r="I123" s="201">
        <v>21872533.2971863</v>
      </c>
      <c r="J123" s="201">
        <v>24796628.589974198</v>
      </c>
      <c r="K123" s="201">
        <v>26349817.569678199</v>
      </c>
      <c r="L123" s="201">
        <v>26989977.218339399</v>
      </c>
      <c r="M123" s="201">
        <v>26162657.813714799</v>
      </c>
      <c r="N123" s="201">
        <v>24682995.559609</v>
      </c>
      <c r="O123" s="201">
        <v>20344769.038095299</v>
      </c>
      <c r="P123" s="201">
        <v>19478132.912011001</v>
      </c>
      <c r="Q123" s="201">
        <v>265394064.155233</v>
      </c>
      <c r="R123" s="201">
        <v>21076702.279101599</v>
      </c>
      <c r="S123" s="201">
        <v>18687250.723711301</v>
      </c>
      <c r="T123" s="201">
        <v>18125890.496713098</v>
      </c>
      <c r="U123" s="201">
        <v>18801765.0198985</v>
      </c>
      <c r="V123" s="201">
        <v>21870995.716018301</v>
      </c>
      <c r="W123" s="201">
        <v>24776816.6813059</v>
      </c>
      <c r="X123" s="201">
        <v>26119211.927591302</v>
      </c>
      <c r="Y123" s="201">
        <v>26774378.5823691</v>
      </c>
      <c r="Z123" s="201">
        <v>25994717.3718144</v>
      </c>
      <c r="AA123" s="201">
        <v>24824912.715270601</v>
      </c>
      <c r="AB123" s="201">
        <v>20487798.118026301</v>
      </c>
      <c r="AC123" s="201">
        <v>19628692.025963001</v>
      </c>
      <c r="AD123" s="201">
        <v>267169131.65778399</v>
      </c>
      <c r="AE123" s="201">
        <v>22394700.079526499</v>
      </c>
      <c r="AF123" s="201">
        <v>19801060.879185401</v>
      </c>
      <c r="AG123" s="201">
        <v>19277775.862226199</v>
      </c>
      <c r="AH123" s="201">
        <v>19988151.111963101</v>
      </c>
      <c r="AI123" s="201">
        <v>23244346.6270031</v>
      </c>
      <c r="AJ123" s="201">
        <v>26328422.582244899</v>
      </c>
      <c r="AK123" s="201">
        <v>27961477.379805699</v>
      </c>
      <c r="AL123" s="201">
        <v>28640048.706147101</v>
      </c>
      <c r="AM123" s="201">
        <v>27821666.479850799</v>
      </c>
      <c r="AN123" s="201">
        <v>26219545.744727399</v>
      </c>
      <c r="AO123" s="201">
        <v>21638751.229859799</v>
      </c>
      <c r="AP123" s="201">
        <v>20748705.413805701</v>
      </c>
      <c r="AQ123" s="201">
        <v>284064652.09634602</v>
      </c>
      <c r="AR123" s="201">
        <v>22858414.318742499</v>
      </c>
      <c r="AS123" s="201">
        <v>20172128.174614199</v>
      </c>
      <c r="AT123" s="201">
        <v>19627030.099234201</v>
      </c>
      <c r="AU123" s="201">
        <v>20370216.8062644</v>
      </c>
      <c r="AV123" s="201">
        <v>23687468.235730801</v>
      </c>
      <c r="AW123" s="201">
        <v>26794671.9587528</v>
      </c>
      <c r="AX123" s="201">
        <v>28373152.916943401</v>
      </c>
      <c r="AY123" s="201">
        <v>29061264.718020499</v>
      </c>
      <c r="AZ123" s="201">
        <v>28035746.472458601</v>
      </c>
      <c r="BA123" s="201">
        <v>26537550.543223601</v>
      </c>
      <c r="BB123" s="201">
        <v>21922653.411233999</v>
      </c>
      <c r="BC123" s="201">
        <v>21046619.700712401</v>
      </c>
      <c r="BD123" s="201">
        <v>288486917.35593098</v>
      </c>
      <c r="BE123" s="201">
        <v>24243773.0760037</v>
      </c>
      <c r="BF123" s="201">
        <v>21619045.864403501</v>
      </c>
      <c r="BG123" s="201">
        <v>20905716.957967199</v>
      </c>
      <c r="BH123" s="201">
        <v>21447185.296629101</v>
      </c>
      <c r="BI123" s="201">
        <v>24930351.481505901</v>
      </c>
      <c r="BJ123" s="201">
        <v>28203506.883902799</v>
      </c>
      <c r="BK123" s="201">
        <v>29864648.968808699</v>
      </c>
      <c r="BL123" s="201">
        <v>30588343.009277601</v>
      </c>
      <c r="BM123" s="201">
        <v>29743039.695594601</v>
      </c>
      <c r="BN123" s="201">
        <v>28137583.870504402</v>
      </c>
      <c r="BO123" s="201">
        <v>23232571.1832955</v>
      </c>
      <c r="BP123" s="201">
        <v>22308452.968220301</v>
      </c>
      <c r="BQ123" s="201">
        <v>305224219.25611401</v>
      </c>
    </row>
    <row r="124" spans="1:69">
      <c r="A124" s="202" t="s">
        <v>280</v>
      </c>
      <c r="B124" s="201">
        <v>13084467.064621801</v>
      </c>
      <c r="C124" s="201">
        <v>10833416.352472899</v>
      </c>
      <c r="D124" s="201">
        <v>10420334.131971201</v>
      </c>
      <c r="E124" s="201">
        <v>10838084.616795201</v>
      </c>
      <c r="F124" s="201">
        <v>9870953.2304977197</v>
      </c>
      <c r="G124" s="201">
        <v>9689825.2001674995</v>
      </c>
      <c r="H124" s="201">
        <v>10100646.7897093</v>
      </c>
      <c r="I124" s="201">
        <v>11739982.3046262</v>
      </c>
      <c r="J124" s="201">
        <v>13344665.432398699</v>
      </c>
      <c r="K124" s="201">
        <v>14507908.377499999</v>
      </c>
      <c r="L124" s="201">
        <v>14829267.9439588</v>
      </c>
      <c r="M124" s="201">
        <v>14358108.5630641</v>
      </c>
      <c r="N124" s="201">
        <v>12921068.703288499</v>
      </c>
      <c r="O124" s="201">
        <v>10725461.0236954</v>
      </c>
      <c r="P124" s="201">
        <v>10322768.3898196</v>
      </c>
      <c r="Q124" s="201">
        <v>143248740.57552099</v>
      </c>
      <c r="R124" s="201">
        <v>11248532.751886601</v>
      </c>
      <c r="S124" s="201">
        <v>10050091.1255295</v>
      </c>
      <c r="T124" s="201">
        <v>9880604.3728041407</v>
      </c>
      <c r="U124" s="201">
        <v>10157863.356153701</v>
      </c>
      <c r="V124" s="201">
        <v>11785929.164755</v>
      </c>
      <c r="W124" s="201">
        <v>13396840.841824699</v>
      </c>
      <c r="X124" s="201">
        <v>14571604.1566617</v>
      </c>
      <c r="Y124" s="201">
        <v>14900533.311468299</v>
      </c>
      <c r="Z124" s="201">
        <v>14452777.434800399</v>
      </c>
      <c r="AA124" s="201">
        <v>12996411.672839601</v>
      </c>
      <c r="AB124" s="201">
        <v>10788829.851708399</v>
      </c>
      <c r="AC124" s="201">
        <v>10378104.346942799</v>
      </c>
      <c r="AD124" s="201">
        <v>144608122.387375</v>
      </c>
      <c r="AE124" s="201">
        <v>11928328.0553055</v>
      </c>
      <c r="AF124" s="201">
        <v>10612953.457699399</v>
      </c>
      <c r="AG124" s="201">
        <v>10443360.056388101</v>
      </c>
      <c r="AH124" s="201">
        <v>10747069.1596653</v>
      </c>
      <c r="AI124" s="201">
        <v>12469490.7810563</v>
      </c>
      <c r="AJ124" s="201">
        <v>14161438.2776914</v>
      </c>
      <c r="AK124" s="201">
        <v>15396490.125646399</v>
      </c>
      <c r="AL124" s="201">
        <v>15739750.802999999</v>
      </c>
      <c r="AM124" s="201">
        <v>15278224.547664201</v>
      </c>
      <c r="AN124" s="201">
        <v>13732817.260310501</v>
      </c>
      <c r="AO124" s="201">
        <v>11404778.0784795</v>
      </c>
      <c r="AP124" s="201">
        <v>10983436.5669937</v>
      </c>
      <c r="AQ124" s="201">
        <v>152898137.1699</v>
      </c>
      <c r="AR124" s="201">
        <v>12185849.0464106</v>
      </c>
      <c r="AS124" s="201">
        <v>10828120.578301501</v>
      </c>
      <c r="AT124" s="201">
        <v>10660574.4269451</v>
      </c>
      <c r="AU124" s="201">
        <v>10975999.0801758</v>
      </c>
      <c r="AV124" s="201">
        <v>12728662.2868948</v>
      </c>
      <c r="AW124" s="201">
        <v>14439940.3367744</v>
      </c>
      <c r="AX124" s="201">
        <v>15690784.465107201</v>
      </c>
      <c r="AY124" s="201">
        <v>16036686.8668411</v>
      </c>
      <c r="AZ124" s="201">
        <v>15455917.390861301</v>
      </c>
      <c r="BA124" s="201">
        <v>13894761.0121358</v>
      </c>
      <c r="BB124" s="201">
        <v>11552040.539367201</v>
      </c>
      <c r="BC124" s="201">
        <v>11140971.8554276</v>
      </c>
      <c r="BD124" s="201">
        <v>155590307.88524199</v>
      </c>
      <c r="BE124" s="201">
        <v>12924385.519487999</v>
      </c>
      <c r="BF124" s="201">
        <v>11604806.066133801</v>
      </c>
      <c r="BG124" s="201">
        <v>11355103.1639654</v>
      </c>
      <c r="BH124" s="201">
        <v>11556297.5262869</v>
      </c>
      <c r="BI124" s="201">
        <v>13396536.157587601</v>
      </c>
      <c r="BJ124" s="201">
        <v>15199176.8109081</v>
      </c>
      <c r="BK124" s="201">
        <v>16515604.433084801</v>
      </c>
      <c r="BL124" s="201">
        <v>16879364.452130601</v>
      </c>
      <c r="BM124" s="201">
        <v>16397136.5963028</v>
      </c>
      <c r="BN124" s="201">
        <v>14732520.3470755</v>
      </c>
      <c r="BO124" s="201">
        <v>12242295.634051001</v>
      </c>
      <c r="BP124" s="201">
        <v>11808919.921172</v>
      </c>
      <c r="BQ124" s="201">
        <v>164612146.628187</v>
      </c>
    </row>
    <row r="125" spans="1:69">
      <c r="A125" s="202" t="s">
        <v>281</v>
      </c>
      <c r="B125" s="201"/>
      <c r="C125" s="201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  <c r="W125" s="201"/>
      <c r="X125" s="201"/>
      <c r="Y125" s="201"/>
      <c r="Z125" s="201"/>
      <c r="AA125" s="201"/>
      <c r="AB125" s="201"/>
      <c r="AC125" s="201"/>
      <c r="AD125" s="201"/>
      <c r="AE125" s="201"/>
      <c r="AF125" s="201"/>
      <c r="AG125" s="201"/>
      <c r="AH125" s="201"/>
      <c r="AI125" s="201"/>
      <c r="AJ125" s="201"/>
      <c r="AK125" s="201"/>
      <c r="AL125" s="201"/>
      <c r="AM125" s="201"/>
      <c r="AN125" s="201"/>
      <c r="AO125" s="201"/>
      <c r="AP125" s="201"/>
      <c r="AQ125" s="201"/>
      <c r="AR125" s="201"/>
      <c r="AS125" s="201"/>
      <c r="AT125" s="201"/>
      <c r="AU125" s="201"/>
      <c r="AV125" s="201"/>
      <c r="AW125" s="201"/>
      <c r="AX125" s="201"/>
      <c r="AY125" s="201"/>
      <c r="AZ125" s="201"/>
      <c r="BA125" s="201"/>
      <c r="BB125" s="201"/>
      <c r="BC125" s="201"/>
      <c r="BD125" s="201"/>
      <c r="BE125" s="201"/>
      <c r="BF125" s="201"/>
      <c r="BG125" s="201"/>
      <c r="BH125" s="201"/>
      <c r="BI125" s="201"/>
      <c r="BJ125" s="201"/>
      <c r="BK125" s="201"/>
      <c r="BL125" s="201"/>
      <c r="BM125" s="201"/>
      <c r="BN125" s="201"/>
      <c r="BO125" s="201"/>
      <c r="BP125" s="201"/>
      <c r="BQ125" s="201"/>
    </row>
    <row r="126" spans="1:69">
      <c r="A126" s="200" t="s">
        <v>282</v>
      </c>
      <c r="B126" s="201">
        <v>546930723.30119097</v>
      </c>
      <c r="C126" s="201">
        <v>452836803.53336799</v>
      </c>
      <c r="D126" s="201">
        <v>435569966.71639901</v>
      </c>
      <c r="E126" s="201">
        <v>453465460.36671299</v>
      </c>
      <c r="F126" s="201">
        <v>413000683.164024</v>
      </c>
      <c r="G126" s="201">
        <v>405449694.78192401</v>
      </c>
      <c r="H126" s="201">
        <v>422781107.33075702</v>
      </c>
      <c r="I126" s="201">
        <v>491471825.482234</v>
      </c>
      <c r="J126" s="201">
        <v>558583245.88592398</v>
      </c>
      <c r="K126" s="201">
        <v>606666152.66967905</v>
      </c>
      <c r="L126" s="201">
        <v>620160694.97669101</v>
      </c>
      <c r="M126" s="201">
        <v>600487000.33627903</v>
      </c>
      <c r="N126" s="201">
        <v>541525743.691149</v>
      </c>
      <c r="O126" s="201">
        <v>449363209.98591202</v>
      </c>
      <c r="P126" s="201">
        <v>432388868.50479603</v>
      </c>
      <c r="Q126" s="201">
        <v>5995343687.1760798</v>
      </c>
      <c r="R126" s="201">
        <v>471018012.354568</v>
      </c>
      <c r="S126" s="201">
        <v>420690895.74489099</v>
      </c>
      <c r="T126" s="201">
        <v>413350065.40887803</v>
      </c>
      <c r="U126" s="201">
        <v>425116299.26604998</v>
      </c>
      <c r="V126" s="201">
        <v>493308162.30622202</v>
      </c>
      <c r="W126" s="201">
        <v>560650450.35429704</v>
      </c>
      <c r="X126" s="201">
        <v>608983378.19405997</v>
      </c>
      <c r="Y126" s="201">
        <v>622795711.04110301</v>
      </c>
      <c r="Z126" s="201">
        <v>604105814.76383102</v>
      </c>
      <c r="AA126" s="201">
        <v>544681379.62885594</v>
      </c>
      <c r="AB126" s="201">
        <v>452040992.18636501</v>
      </c>
      <c r="AC126" s="201">
        <v>434752865.903678</v>
      </c>
      <c r="AD126" s="201">
        <v>6051494027.1527996</v>
      </c>
      <c r="AE126" s="201">
        <v>499527822.29174799</v>
      </c>
      <c r="AF126" s="201">
        <v>444319199.18716401</v>
      </c>
      <c r="AG126" s="201">
        <v>437012178.11774999</v>
      </c>
      <c r="AH126" s="201">
        <v>449870917.49857801</v>
      </c>
      <c r="AI126" s="201">
        <v>522023977.86925501</v>
      </c>
      <c r="AJ126" s="201">
        <v>592785953.68990099</v>
      </c>
      <c r="AK126" s="201">
        <v>643821082.40566397</v>
      </c>
      <c r="AL126" s="201">
        <v>658230080.82614803</v>
      </c>
      <c r="AM126" s="201">
        <v>638950648.38642001</v>
      </c>
      <c r="AN126" s="201">
        <v>575532236.157148</v>
      </c>
      <c r="AO126" s="201">
        <v>477829874.36904103</v>
      </c>
      <c r="AP126" s="201">
        <v>460086168.09355497</v>
      </c>
      <c r="AQ126" s="201">
        <v>6399990138.8923702</v>
      </c>
      <c r="AR126" s="201">
        <v>510292376.17516702</v>
      </c>
      <c r="AS126" s="201">
        <v>453296951.30667597</v>
      </c>
      <c r="AT126" s="201">
        <v>446050007.17703903</v>
      </c>
      <c r="AU126" s="201">
        <v>459410180.01329899</v>
      </c>
      <c r="AV126" s="201">
        <v>532833959.71152598</v>
      </c>
      <c r="AW126" s="201">
        <v>604392285.42973101</v>
      </c>
      <c r="AX126" s="201">
        <v>656004531.52123296</v>
      </c>
      <c r="AY126" s="201">
        <v>670528739.39166498</v>
      </c>
      <c r="AZ126" s="201">
        <v>646272442.10691094</v>
      </c>
      <c r="BA126" s="201">
        <v>582327991.02865696</v>
      </c>
      <c r="BB126" s="201">
        <v>484004274.98592401</v>
      </c>
      <c r="BC126" s="201">
        <v>466685493.917817</v>
      </c>
      <c r="BD126" s="201">
        <v>6512099232.7656403</v>
      </c>
      <c r="BE126" s="201">
        <v>541219193.85552704</v>
      </c>
      <c r="BF126" s="201">
        <v>485811288.50975698</v>
      </c>
      <c r="BG126" s="201">
        <v>475109843.51658499</v>
      </c>
      <c r="BH126" s="201">
        <v>483699086.34811002</v>
      </c>
      <c r="BI126" s="201">
        <v>560791797.78501403</v>
      </c>
      <c r="BJ126" s="201">
        <v>636170579.32022798</v>
      </c>
      <c r="BK126" s="201">
        <v>690488826.29220498</v>
      </c>
      <c r="BL126" s="201">
        <v>705762921.094504</v>
      </c>
      <c r="BM126" s="201">
        <v>685628503.54771101</v>
      </c>
      <c r="BN126" s="201">
        <v>617438397.75352705</v>
      </c>
      <c r="BO126" s="201">
        <v>512924396.54533899</v>
      </c>
      <c r="BP126" s="201">
        <v>494665249.81510198</v>
      </c>
      <c r="BQ126" s="201">
        <v>6889710084.3836098</v>
      </c>
    </row>
    <row r="127" spans="1:69">
      <c r="A127" s="196" t="s">
        <v>288</v>
      </c>
      <c r="B127" s="197"/>
      <c r="C127" s="197"/>
      <c r="D127" s="197"/>
      <c r="E127" s="197"/>
      <c r="F127" s="197"/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7"/>
      <c r="AE127" s="197"/>
      <c r="AF127" s="197"/>
      <c r="AG127" s="197"/>
      <c r="AH127" s="197"/>
      <c r="AI127" s="197"/>
      <c r="AJ127" s="197"/>
      <c r="AK127" s="197"/>
      <c r="AL127" s="197"/>
      <c r="AM127" s="197"/>
      <c r="AN127" s="197"/>
      <c r="AO127" s="197"/>
      <c r="AP127" s="197"/>
      <c r="AQ127" s="197"/>
      <c r="AR127" s="197"/>
      <c r="AS127" s="197"/>
      <c r="AT127" s="197"/>
      <c r="AU127" s="197"/>
      <c r="AV127" s="197"/>
      <c r="AW127" s="197"/>
      <c r="AX127" s="197"/>
      <c r="AY127" s="197"/>
      <c r="AZ127" s="197"/>
      <c r="BA127" s="197"/>
      <c r="BB127" s="197"/>
      <c r="BC127" s="197"/>
      <c r="BD127" s="197"/>
      <c r="BE127" s="197"/>
      <c r="BF127" s="197"/>
      <c r="BG127" s="197"/>
      <c r="BH127" s="197"/>
      <c r="BI127" s="197"/>
      <c r="BJ127" s="197"/>
      <c r="BK127" s="197"/>
      <c r="BL127" s="197"/>
      <c r="BM127" s="197"/>
      <c r="BN127" s="197"/>
      <c r="BO127" s="197"/>
      <c r="BP127" s="197"/>
      <c r="BQ127" s="197"/>
    </row>
    <row r="128" spans="1:69">
      <c r="A128" s="198" t="s">
        <v>94</v>
      </c>
      <c r="B128" s="197">
        <v>36321182</v>
      </c>
      <c r="C128" s="197">
        <v>35860626</v>
      </c>
      <c r="D128" s="197">
        <v>41639738</v>
      </c>
      <c r="E128" s="197">
        <v>41688525</v>
      </c>
      <c r="F128" s="197">
        <v>38557062</v>
      </c>
      <c r="G128" s="197">
        <v>38617934</v>
      </c>
      <c r="H128" s="197">
        <v>40478566</v>
      </c>
      <c r="I128" s="197">
        <v>40244829</v>
      </c>
      <c r="J128" s="197">
        <v>37536699</v>
      </c>
      <c r="K128" s="197">
        <v>39002025</v>
      </c>
      <c r="L128" s="197">
        <v>45559065</v>
      </c>
      <c r="M128" s="197">
        <v>39912333</v>
      </c>
      <c r="N128" s="197">
        <v>37131511</v>
      </c>
      <c r="O128" s="197">
        <v>36658691</v>
      </c>
      <c r="P128" s="197">
        <v>42564115</v>
      </c>
      <c r="Q128" s="197">
        <v>477951355</v>
      </c>
      <c r="R128" s="197">
        <v>42611692</v>
      </c>
      <c r="S128" s="197">
        <v>39408774</v>
      </c>
      <c r="T128" s="197">
        <v>39468885</v>
      </c>
      <c r="U128" s="197">
        <v>41368318</v>
      </c>
      <c r="V128" s="197">
        <v>41127269</v>
      </c>
      <c r="W128" s="197">
        <v>38357738</v>
      </c>
      <c r="X128" s="197">
        <v>39853024</v>
      </c>
      <c r="Y128" s="197">
        <v>46550704</v>
      </c>
      <c r="Z128" s="197">
        <v>40778945</v>
      </c>
      <c r="AA128" s="197">
        <v>37935778</v>
      </c>
      <c r="AB128" s="197">
        <v>37450786</v>
      </c>
      <c r="AC128" s="197">
        <v>43481577</v>
      </c>
      <c r="AD128" s="197">
        <v>488393490</v>
      </c>
      <c r="AE128" s="197">
        <v>43527953</v>
      </c>
      <c r="AF128" s="197">
        <v>40254115</v>
      </c>
      <c r="AG128" s="197">
        <v>40313470</v>
      </c>
      <c r="AH128" s="197">
        <v>42251415</v>
      </c>
      <c r="AI128" s="197">
        <v>42003108</v>
      </c>
      <c r="AJ128" s="197">
        <v>39172636</v>
      </c>
      <c r="AK128" s="197">
        <v>40697659</v>
      </c>
      <c r="AL128" s="197">
        <v>47534925</v>
      </c>
      <c r="AM128" s="197">
        <v>41639074</v>
      </c>
      <c r="AN128" s="197">
        <v>38734030</v>
      </c>
      <c r="AO128" s="197">
        <v>38236956</v>
      </c>
      <c r="AP128" s="197">
        <v>44392176</v>
      </c>
      <c r="AQ128" s="197">
        <v>498757517</v>
      </c>
      <c r="AR128" s="197">
        <v>44437361</v>
      </c>
      <c r="AS128" s="197">
        <v>41093132</v>
      </c>
      <c r="AT128" s="197">
        <v>41151738</v>
      </c>
      <c r="AU128" s="197">
        <v>43127907</v>
      </c>
      <c r="AV128" s="197">
        <v>42872395</v>
      </c>
      <c r="AW128" s="197">
        <v>39981438</v>
      </c>
      <c r="AX128" s="197">
        <v>41535975</v>
      </c>
      <c r="AY128" s="197">
        <v>48511785</v>
      </c>
      <c r="AZ128" s="197">
        <v>42492770</v>
      </c>
      <c r="BA128" s="197">
        <v>39526310</v>
      </c>
      <c r="BB128" s="197">
        <v>39017245</v>
      </c>
      <c r="BC128" s="197">
        <v>45295965</v>
      </c>
      <c r="BD128" s="197">
        <v>509044021</v>
      </c>
      <c r="BE128" s="197">
        <v>45339967</v>
      </c>
      <c r="BF128" s="197">
        <v>41925874</v>
      </c>
      <c r="BG128" s="197">
        <v>41983736</v>
      </c>
      <c r="BH128" s="197">
        <v>43997842</v>
      </c>
      <c r="BI128" s="197">
        <v>43735181</v>
      </c>
      <c r="BJ128" s="197">
        <v>40784190</v>
      </c>
      <c r="BK128" s="197">
        <v>42368021</v>
      </c>
      <c r="BL128" s="197">
        <v>49481338</v>
      </c>
      <c r="BM128" s="197">
        <v>43340079</v>
      </c>
      <c r="BN128" s="197">
        <v>40312664</v>
      </c>
      <c r="BO128" s="197">
        <v>39791698</v>
      </c>
      <c r="BP128" s="197">
        <v>46192992</v>
      </c>
      <c r="BQ128" s="197">
        <v>519253582</v>
      </c>
    </row>
    <row r="129" spans="1:69">
      <c r="A129" s="198" t="s">
        <v>265</v>
      </c>
      <c r="B129" s="197">
        <v>4562753.4212817997</v>
      </c>
      <c r="C129" s="197">
        <v>4540553.0025031203</v>
      </c>
      <c r="D129" s="197">
        <v>4926875.6711741202</v>
      </c>
      <c r="E129" s="197">
        <v>4813348.2060512602</v>
      </c>
      <c r="F129" s="197">
        <v>4730090.5915227802</v>
      </c>
      <c r="G129" s="197">
        <v>4752228.4861931903</v>
      </c>
      <c r="H129" s="197">
        <v>5023585.05562039</v>
      </c>
      <c r="I129" s="197">
        <v>5020276.5667964201</v>
      </c>
      <c r="J129" s="197">
        <v>4873457.9413219001</v>
      </c>
      <c r="K129" s="197">
        <v>4978069.0201210696</v>
      </c>
      <c r="L129" s="197">
        <v>5385966.3051218102</v>
      </c>
      <c r="M129" s="197">
        <v>5038559.0135789402</v>
      </c>
      <c r="N129" s="197">
        <v>4880948.7089376599</v>
      </c>
      <c r="O129" s="197">
        <v>4864175.44437123</v>
      </c>
      <c r="P129" s="197">
        <v>5279544.2754311301</v>
      </c>
      <c r="Q129" s="197">
        <v>59640249.615067802</v>
      </c>
      <c r="R129" s="197">
        <v>5162666.9836072801</v>
      </c>
      <c r="S129" s="197">
        <v>5077110.8484318899</v>
      </c>
      <c r="T129" s="197">
        <v>5107337.4832841903</v>
      </c>
      <c r="U129" s="197">
        <v>5211446.3512209896</v>
      </c>
      <c r="V129" s="197">
        <v>5213681.0757154403</v>
      </c>
      <c r="W129" s="197">
        <v>5066970.6303687701</v>
      </c>
      <c r="X129" s="197">
        <v>5176877.0859049801</v>
      </c>
      <c r="Y129" s="197">
        <v>5597743.7974054199</v>
      </c>
      <c r="Z129" s="197">
        <v>5245997.1387734003</v>
      </c>
      <c r="AA129" s="197">
        <v>5089849.2871319102</v>
      </c>
      <c r="AB129" s="197">
        <v>5077018.2463287497</v>
      </c>
      <c r="AC129" s="197">
        <v>5504032.0160906501</v>
      </c>
      <c r="AD129" s="197">
        <v>62530730.944263697</v>
      </c>
      <c r="AE129" s="197">
        <v>5389693.9348638197</v>
      </c>
      <c r="AF129" s="197">
        <v>5307470.9404837098</v>
      </c>
      <c r="AG129" s="197">
        <v>5342623.2265476296</v>
      </c>
      <c r="AH129" s="197">
        <v>5453764.8135507898</v>
      </c>
      <c r="AI129" s="197">
        <v>5460230.8822226403</v>
      </c>
      <c r="AJ129" s="197">
        <v>5315014.86693992</v>
      </c>
      <c r="AK129" s="197">
        <v>5431962.0539646996</v>
      </c>
      <c r="AL129" s="197">
        <v>5867035.2945812996</v>
      </c>
      <c r="AM129" s="197">
        <v>5512765.0859320499</v>
      </c>
      <c r="AN129" s="197">
        <v>5359341.2081100298</v>
      </c>
      <c r="AO129" s="197">
        <v>5352458.2609436996</v>
      </c>
      <c r="AP129" s="197">
        <v>5794507.4002339402</v>
      </c>
      <c r="AQ129" s="197">
        <v>65586867.9683742</v>
      </c>
      <c r="AR129" s="197">
        <v>5683778.6568595897</v>
      </c>
      <c r="AS129" s="197">
        <v>5607491.6946474202</v>
      </c>
      <c r="AT129" s="197">
        <v>5649803.9939900097</v>
      </c>
      <c r="AU129" s="197">
        <v>5770512.1725332597</v>
      </c>
      <c r="AV129" s="197">
        <v>5783593.4310893202</v>
      </c>
      <c r="AW129" s="197">
        <v>5642310.1416524397</v>
      </c>
      <c r="AX129" s="197">
        <v>5768950.9456179598</v>
      </c>
      <c r="AY129" s="197">
        <v>6221268.1442906205</v>
      </c>
      <c r="AZ129" s="197">
        <v>5867788.5781010101</v>
      </c>
      <c r="BA129" s="197">
        <v>5720159.3306356799</v>
      </c>
      <c r="BB129" s="197">
        <v>5722886.7151356302</v>
      </c>
      <c r="BC129" s="197">
        <v>6183313.6080504702</v>
      </c>
      <c r="BD129" s="197">
        <v>69621857.412603393</v>
      </c>
      <c r="BE129" s="197">
        <v>6080041.5587053197</v>
      </c>
      <c r="BF129" s="197">
        <v>6021805.0932719698</v>
      </c>
      <c r="BG129" s="197">
        <v>6071027.1253050696</v>
      </c>
      <c r="BH129" s="197">
        <v>6197137.8922561305</v>
      </c>
      <c r="BI129" s="197">
        <v>6221118.8887691796</v>
      </c>
      <c r="BJ129" s="197">
        <v>6088001.3241606904</v>
      </c>
      <c r="BK129" s="197">
        <v>6228859.7423043102</v>
      </c>
      <c r="BL129" s="197">
        <v>6702769.1738518504</v>
      </c>
      <c r="BM129" s="197">
        <v>6354795.4568045698</v>
      </c>
      <c r="BN129" s="197">
        <v>6217536.4420325803</v>
      </c>
      <c r="BO129" s="197">
        <v>6234052.78956981</v>
      </c>
      <c r="BP129" s="197">
        <v>6717523.6085855002</v>
      </c>
      <c r="BQ129" s="197">
        <v>75134669.095616996</v>
      </c>
    </row>
    <row r="130" spans="1:69">
      <c r="A130" s="198" t="s">
        <v>266</v>
      </c>
      <c r="B130" s="197">
        <v>1180801.6268199999</v>
      </c>
      <c r="C130" s="197">
        <v>1165828.95126</v>
      </c>
      <c r="D130" s="197">
        <v>1353707.8823799901</v>
      </c>
      <c r="E130" s="197">
        <v>1192291.8149999999</v>
      </c>
      <c r="F130" s="197">
        <v>1102731.9731999999</v>
      </c>
      <c r="G130" s="197">
        <v>1104472.9124</v>
      </c>
      <c r="H130" s="197">
        <v>1157686.9876000001</v>
      </c>
      <c r="I130" s="197">
        <v>1151002.1094</v>
      </c>
      <c r="J130" s="197">
        <v>1073549.5914</v>
      </c>
      <c r="K130" s="197">
        <v>1115457.915</v>
      </c>
      <c r="L130" s="197">
        <v>1302989.2590000001</v>
      </c>
      <c r="M130" s="197">
        <v>1141492.7238</v>
      </c>
      <c r="N130" s="197">
        <v>1061961.2146000001</v>
      </c>
      <c r="O130" s="197">
        <v>1048438.5625999999</v>
      </c>
      <c r="P130" s="197">
        <v>1217333.689</v>
      </c>
      <c r="Q130" s="197">
        <v>13669408.753</v>
      </c>
      <c r="R130" s="197">
        <v>1288498.02397739</v>
      </c>
      <c r="S130" s="197">
        <v>1191647.76245852</v>
      </c>
      <c r="T130" s="197">
        <v>1193465.4068909199</v>
      </c>
      <c r="U130" s="197">
        <v>1250900.71519029</v>
      </c>
      <c r="V130" s="197">
        <v>1243611.84338999</v>
      </c>
      <c r="W130" s="197">
        <v>1159866.39575923</v>
      </c>
      <c r="X130" s="197">
        <v>1205081.0531889601</v>
      </c>
      <c r="Y130" s="197">
        <v>1407606.3940093301</v>
      </c>
      <c r="Z130" s="197">
        <v>1233079.17583706</v>
      </c>
      <c r="AA130" s="197">
        <v>1147107.1130206401</v>
      </c>
      <c r="AB130" s="197">
        <v>1132441.8602622</v>
      </c>
      <c r="AC130" s="197">
        <v>1314801.7225863901</v>
      </c>
      <c r="AD130" s="197">
        <v>14768107.466570901</v>
      </c>
      <c r="AE130" s="197">
        <v>1537855.9346813101</v>
      </c>
      <c r="AF130" s="197">
        <v>1422190.2336664801</v>
      </c>
      <c r="AG130" s="197">
        <v>1424287.2640277101</v>
      </c>
      <c r="AH130" s="197">
        <v>1492755.4554755399</v>
      </c>
      <c r="AI130" s="197">
        <v>1483982.6929802999</v>
      </c>
      <c r="AJ130" s="197">
        <v>1383981.2487784701</v>
      </c>
      <c r="AK130" s="197">
        <v>1437860.77927409</v>
      </c>
      <c r="AL130" s="197">
        <v>1679423.4848553699</v>
      </c>
      <c r="AM130" s="197">
        <v>1471121.2600678499</v>
      </c>
      <c r="AN130" s="197">
        <v>1368485.1642259301</v>
      </c>
      <c r="AO130" s="197">
        <v>1350923.3872943199</v>
      </c>
      <c r="AP130" s="197">
        <v>1568389.19843111</v>
      </c>
      <c r="AQ130" s="197">
        <v>17621256.103758499</v>
      </c>
      <c r="AR130" s="197">
        <v>1640306.7462001101</v>
      </c>
      <c r="AS130" s="197">
        <v>1516861.9406109999</v>
      </c>
      <c r="AT130" s="197">
        <v>1519025.2512803299</v>
      </c>
      <c r="AU130" s="197">
        <v>1591971.1524181401</v>
      </c>
      <c r="AV130" s="197">
        <v>1582539.4929338</v>
      </c>
      <c r="AW130" s="197">
        <v>1475826.21916233</v>
      </c>
      <c r="AX130" s="197">
        <v>1533208.50899538</v>
      </c>
      <c r="AY130" s="197">
        <v>1790705.0827277901</v>
      </c>
      <c r="AZ130" s="197">
        <v>1568526.47698251</v>
      </c>
      <c r="BA130" s="197">
        <v>1459026.1772159899</v>
      </c>
      <c r="BB130" s="197">
        <v>1440235.1703928299</v>
      </c>
      <c r="BC130" s="197">
        <v>1672000.21092936</v>
      </c>
      <c r="BD130" s="197">
        <v>18790232.429849599</v>
      </c>
      <c r="BE130" s="197">
        <v>1973077.34661025</v>
      </c>
      <c r="BF130" s="197">
        <v>1824504.90593069</v>
      </c>
      <c r="BG130" s="197">
        <v>1827022.90955936</v>
      </c>
      <c r="BH130" s="197">
        <v>1914671.5600815699</v>
      </c>
      <c r="BI130" s="197">
        <v>1903241.23705249</v>
      </c>
      <c r="BJ130" s="197">
        <v>1774821.78998604</v>
      </c>
      <c r="BK130" s="197">
        <v>1843745.9924884201</v>
      </c>
      <c r="BL130" s="197">
        <v>2153299.03278855</v>
      </c>
      <c r="BM130" s="197">
        <v>1886047.4264394301</v>
      </c>
      <c r="BN130" s="197">
        <v>1754302.2058200999</v>
      </c>
      <c r="BO130" s="197">
        <v>1731631.1215435199</v>
      </c>
      <c r="BP130" s="197">
        <v>2010198.77423705</v>
      </c>
      <c r="BQ130" s="197">
        <v>22596564.302537501</v>
      </c>
    </row>
    <row r="131" spans="1:69">
      <c r="A131" s="198" t="s">
        <v>267</v>
      </c>
      <c r="B131" s="197">
        <v>0</v>
      </c>
      <c r="C131" s="197">
        <v>0</v>
      </c>
      <c r="D131" s="197">
        <v>0</v>
      </c>
      <c r="E131" s="197">
        <v>0</v>
      </c>
      <c r="F131" s="197">
        <v>0</v>
      </c>
      <c r="G131" s="197">
        <v>0</v>
      </c>
      <c r="H131" s="197">
        <v>0</v>
      </c>
      <c r="I131" s="197">
        <v>0</v>
      </c>
      <c r="J131" s="197">
        <v>0</v>
      </c>
      <c r="K131" s="197">
        <v>0</v>
      </c>
      <c r="L131" s="197">
        <v>0</v>
      </c>
      <c r="M131" s="197">
        <v>0</v>
      </c>
      <c r="N131" s="197">
        <v>0</v>
      </c>
      <c r="O131" s="197">
        <v>0</v>
      </c>
      <c r="P131" s="197">
        <v>0</v>
      </c>
      <c r="Q131" s="197">
        <v>0</v>
      </c>
      <c r="R131" s="197">
        <v>0</v>
      </c>
      <c r="S131" s="197">
        <v>0</v>
      </c>
      <c r="T131" s="197">
        <v>0</v>
      </c>
      <c r="U131" s="197">
        <v>0</v>
      </c>
      <c r="V131" s="197">
        <v>0</v>
      </c>
      <c r="W131" s="197">
        <v>0</v>
      </c>
      <c r="X131" s="197">
        <v>0</v>
      </c>
      <c r="Y131" s="197">
        <v>0</v>
      </c>
      <c r="Z131" s="197">
        <v>0</v>
      </c>
      <c r="AA131" s="197">
        <v>0</v>
      </c>
      <c r="AB131" s="197">
        <v>0</v>
      </c>
      <c r="AC131" s="197">
        <v>0</v>
      </c>
      <c r="AD131" s="197">
        <v>0</v>
      </c>
      <c r="AE131" s="197">
        <v>0</v>
      </c>
      <c r="AF131" s="197">
        <v>0</v>
      </c>
      <c r="AG131" s="197">
        <v>0</v>
      </c>
      <c r="AH131" s="197">
        <v>0</v>
      </c>
      <c r="AI131" s="197">
        <v>0</v>
      </c>
      <c r="AJ131" s="197">
        <v>0</v>
      </c>
      <c r="AK131" s="197">
        <v>0</v>
      </c>
      <c r="AL131" s="197">
        <v>0</v>
      </c>
      <c r="AM131" s="197">
        <v>0</v>
      </c>
      <c r="AN131" s="197">
        <v>0</v>
      </c>
      <c r="AO131" s="197">
        <v>0</v>
      </c>
      <c r="AP131" s="197">
        <v>0</v>
      </c>
      <c r="AQ131" s="197">
        <v>0</v>
      </c>
      <c r="AR131" s="197">
        <v>0</v>
      </c>
      <c r="AS131" s="197">
        <v>0</v>
      </c>
      <c r="AT131" s="197">
        <v>0</v>
      </c>
      <c r="AU131" s="197">
        <v>0</v>
      </c>
      <c r="AV131" s="197">
        <v>0</v>
      </c>
      <c r="AW131" s="197">
        <v>0</v>
      </c>
      <c r="AX131" s="197">
        <v>0</v>
      </c>
      <c r="AY131" s="197">
        <v>0</v>
      </c>
      <c r="AZ131" s="197">
        <v>0</v>
      </c>
      <c r="BA131" s="197">
        <v>0</v>
      </c>
      <c r="BB131" s="197">
        <v>0</v>
      </c>
      <c r="BC131" s="197">
        <v>0</v>
      </c>
      <c r="BD131" s="197">
        <v>0</v>
      </c>
      <c r="BE131" s="197">
        <v>0</v>
      </c>
      <c r="BF131" s="197">
        <v>0</v>
      </c>
      <c r="BG131" s="197">
        <v>0</v>
      </c>
      <c r="BH131" s="197">
        <v>0</v>
      </c>
      <c r="BI131" s="197">
        <v>0</v>
      </c>
      <c r="BJ131" s="197">
        <v>0</v>
      </c>
      <c r="BK131" s="197">
        <v>0</v>
      </c>
      <c r="BL131" s="197">
        <v>0</v>
      </c>
      <c r="BM131" s="197">
        <v>0</v>
      </c>
      <c r="BN131" s="197">
        <v>0</v>
      </c>
      <c r="BO131" s="197">
        <v>0</v>
      </c>
      <c r="BP131" s="197">
        <v>0</v>
      </c>
      <c r="BQ131" s="197">
        <v>0</v>
      </c>
    </row>
    <row r="132" spans="1:69">
      <c r="A132" s="198" t="s">
        <v>268</v>
      </c>
      <c r="B132" s="197">
        <v>68217.315629864504</v>
      </c>
      <c r="C132" s="197">
        <v>67352.313658914602</v>
      </c>
      <c r="D132" s="197">
        <v>78206.462275673199</v>
      </c>
      <c r="E132" s="197">
        <v>72902.540353153003</v>
      </c>
      <c r="F132" s="197">
        <v>67426.414543427105</v>
      </c>
      <c r="G132" s="197">
        <v>67532.864062482404</v>
      </c>
      <c r="H132" s="197">
        <v>70786.632322749894</v>
      </c>
      <c r="I132" s="197">
        <v>70377.886245153597</v>
      </c>
      <c r="J132" s="197">
        <v>65642.061300361602</v>
      </c>
      <c r="K132" s="197">
        <v>68204.540731944406</v>
      </c>
      <c r="L132" s="197">
        <v>79671.122319977105</v>
      </c>
      <c r="M132" s="197">
        <v>69796.436000577698</v>
      </c>
      <c r="N132" s="197">
        <v>64933.491387643102</v>
      </c>
      <c r="O132" s="197">
        <v>64106.650449284702</v>
      </c>
      <c r="P132" s="197">
        <v>74433.722742259299</v>
      </c>
      <c r="Q132" s="197">
        <v>835814.36245901405</v>
      </c>
      <c r="R132" s="197">
        <v>49520.720646189096</v>
      </c>
      <c r="S132" s="197">
        <v>45798.483858909</v>
      </c>
      <c r="T132" s="197">
        <v>45868.341212584703</v>
      </c>
      <c r="U132" s="197">
        <v>48075.746893146497</v>
      </c>
      <c r="V132" s="197">
        <v>47795.614384185297</v>
      </c>
      <c r="W132" s="197">
        <v>44577.033648833101</v>
      </c>
      <c r="X132" s="197">
        <v>46314.764229729997</v>
      </c>
      <c r="Y132" s="197">
        <v>54098.401177485299</v>
      </c>
      <c r="Z132" s="197">
        <v>47390.813385005</v>
      </c>
      <c r="AA132" s="197">
        <v>44086.657362346603</v>
      </c>
      <c r="AB132" s="197">
        <v>43523.029113375997</v>
      </c>
      <c r="AC132" s="197">
        <v>50531.648165314902</v>
      </c>
      <c r="AD132" s="197">
        <v>567581.25407710602</v>
      </c>
      <c r="AE132" s="197">
        <v>62290.720372056901</v>
      </c>
      <c r="AF132" s="197">
        <v>57605.691250622804</v>
      </c>
      <c r="AG132" s="197">
        <v>57690.631282323498</v>
      </c>
      <c r="AH132" s="197">
        <v>60463.929399315697</v>
      </c>
      <c r="AI132" s="197">
        <v>60108.589420350399</v>
      </c>
      <c r="AJ132" s="197">
        <v>56058.039653561696</v>
      </c>
      <c r="AK132" s="197">
        <v>58240.425332345098</v>
      </c>
      <c r="AL132" s="197">
        <v>68024.901632330395</v>
      </c>
      <c r="AM132" s="197">
        <v>59587.638203096401</v>
      </c>
      <c r="AN132" s="197">
        <v>55430.372101643799</v>
      </c>
      <c r="AO132" s="197">
        <v>54719.033860256299</v>
      </c>
      <c r="AP132" s="197">
        <v>63527.4675545422</v>
      </c>
      <c r="AQ132" s="197">
        <v>713747.44006244501</v>
      </c>
      <c r="AR132" s="197">
        <v>64254.198082178002</v>
      </c>
      <c r="AS132" s="197">
        <v>59418.610464853802</v>
      </c>
      <c r="AT132" s="197">
        <v>59503.351805204897</v>
      </c>
      <c r="AU132" s="197">
        <v>62360.793190391101</v>
      </c>
      <c r="AV132" s="197">
        <v>61991.335637311502</v>
      </c>
      <c r="AW132" s="197">
        <v>57811.156627017503</v>
      </c>
      <c r="AX132" s="197">
        <v>60058.939260285799</v>
      </c>
      <c r="AY132" s="197">
        <v>70145.611093107698</v>
      </c>
      <c r="AZ132" s="197">
        <v>61442.416903209698</v>
      </c>
      <c r="BA132" s="197">
        <v>57153.064336956697</v>
      </c>
      <c r="BB132" s="197">
        <v>56416.981846668801</v>
      </c>
      <c r="BC132" s="197">
        <v>65495.696457613703</v>
      </c>
      <c r="BD132" s="197">
        <v>736052.15570479899</v>
      </c>
      <c r="BE132" s="197">
        <v>66103.848812002499</v>
      </c>
      <c r="BF132" s="197">
        <v>61126.238495212601</v>
      </c>
      <c r="BG132" s="197">
        <v>61210.598964640303</v>
      </c>
      <c r="BH132" s="197">
        <v>64147.084527484898</v>
      </c>
      <c r="BI132" s="197">
        <v>63764.135350816803</v>
      </c>
      <c r="BJ132" s="197">
        <v>59461.709129166004</v>
      </c>
      <c r="BK132" s="197">
        <v>61770.871042931001</v>
      </c>
      <c r="BL132" s="197">
        <v>72141.801209683195</v>
      </c>
      <c r="BM132" s="197">
        <v>63188.0925214667</v>
      </c>
      <c r="BN132" s="197">
        <v>58774.243180747297</v>
      </c>
      <c r="BO132" s="197">
        <v>58014.695700260701</v>
      </c>
      <c r="BP132" s="197">
        <v>67347.524962734096</v>
      </c>
      <c r="BQ132" s="197">
        <v>757050.84389714606</v>
      </c>
    </row>
    <row r="133" spans="1:69">
      <c r="A133" s="198" t="s">
        <v>269</v>
      </c>
      <c r="B133" s="197">
        <v>-1768632.6231217801</v>
      </c>
      <c r="C133" s="197">
        <v>-1625793.4414592499</v>
      </c>
      <c r="D133" s="197">
        <v>-1450608.66507371</v>
      </c>
      <c r="E133" s="197">
        <v>-1391822.4921035201</v>
      </c>
      <c r="F133" s="197">
        <v>-1326898.77625069</v>
      </c>
      <c r="G133" s="197">
        <v>-1356280.2479573099</v>
      </c>
      <c r="H133" s="197">
        <v>-1478904.3039891</v>
      </c>
      <c r="I133" s="197">
        <v>-1687369.2307500199</v>
      </c>
      <c r="J133" s="197">
        <v>-1788669.6239281299</v>
      </c>
      <c r="K133" s="197">
        <v>-1851651.4661380099</v>
      </c>
      <c r="L133" s="197">
        <v>-1895562.36804451</v>
      </c>
      <c r="M133" s="197">
        <v>-1926794.41211659</v>
      </c>
      <c r="N133" s="197">
        <v>-1911452.65558298</v>
      </c>
      <c r="O133" s="197">
        <v>-1645867.7468459499</v>
      </c>
      <c r="P133" s="197">
        <v>-1489258.1807492001</v>
      </c>
      <c r="Q133" s="197">
        <v>-19750531.504455999</v>
      </c>
      <c r="R133" s="197">
        <v>-1493454.3218173301</v>
      </c>
      <c r="S133" s="197">
        <v>-1423916.3960077199</v>
      </c>
      <c r="T133" s="197">
        <v>-1455574.79351301</v>
      </c>
      <c r="U133" s="197">
        <v>-1587315.81716686</v>
      </c>
      <c r="V133" s="197">
        <v>-1811220.68740165</v>
      </c>
      <c r="W133" s="197">
        <v>-1848067.2688491901</v>
      </c>
      <c r="X133" s="197">
        <v>-1913306.06770216</v>
      </c>
      <c r="Y133" s="197">
        <v>-1958847.5694897501</v>
      </c>
      <c r="Z133" s="197">
        <v>-1991292.68674238</v>
      </c>
      <c r="AA133" s="197">
        <v>-1975605.4830137</v>
      </c>
      <c r="AB133" s="197">
        <v>-1701250.9088184601</v>
      </c>
      <c r="AC133" s="197">
        <v>-1539501.0567201499</v>
      </c>
      <c r="AD133" s="197">
        <v>-20699353.057242401</v>
      </c>
      <c r="AE133" s="197">
        <v>-1543697.5084657599</v>
      </c>
      <c r="AF133" s="197">
        <v>-1471686.24547166</v>
      </c>
      <c r="AG133" s="197">
        <v>-1504270.58754615</v>
      </c>
      <c r="AH133" s="197">
        <v>-1640271.33128708</v>
      </c>
      <c r="AI133" s="197">
        <v>-1871478.5178134299</v>
      </c>
      <c r="AJ133" s="197">
        <v>-1909380.9668322201</v>
      </c>
      <c r="AK133" s="197">
        <v>-1976609.1880246999</v>
      </c>
      <c r="AL133" s="197">
        <v>-2023479.2645827699</v>
      </c>
      <c r="AM133" s="197">
        <v>-2056814.7435051</v>
      </c>
      <c r="AN133" s="197">
        <v>-2040433.60336475</v>
      </c>
      <c r="AO133" s="197">
        <v>-1756924.03498977</v>
      </c>
      <c r="AP133" s="197">
        <v>-1589743.9326911001</v>
      </c>
      <c r="AQ133" s="197">
        <v>-21384789.924574502</v>
      </c>
      <c r="AR133" s="197">
        <v>-1593940.69511419</v>
      </c>
      <c r="AS133" s="197">
        <v>-1519456.0949355899</v>
      </c>
      <c r="AT133" s="197">
        <v>-1552966.3815792799</v>
      </c>
      <c r="AU133" s="197">
        <v>-1693226.8454073099</v>
      </c>
      <c r="AV133" s="197">
        <v>-1931736.3482252101</v>
      </c>
      <c r="AW133" s="197">
        <v>-1970694.6648152501</v>
      </c>
      <c r="AX133" s="197">
        <v>-2039912.3083472501</v>
      </c>
      <c r="AY133" s="197">
        <v>-2088110.95967578</v>
      </c>
      <c r="AZ133" s="197">
        <v>-2122336.80026781</v>
      </c>
      <c r="BA133" s="197">
        <v>-2105261.7237157999</v>
      </c>
      <c r="BB133" s="197">
        <v>-1812597.16116109</v>
      </c>
      <c r="BC133" s="197">
        <v>-1639986.8086620399</v>
      </c>
      <c r="BD133" s="197">
        <v>-22070226.791906599</v>
      </c>
      <c r="BE133" s="197">
        <v>-1644183.88176261</v>
      </c>
      <c r="BF133" s="197">
        <v>-1567225.9443995201</v>
      </c>
      <c r="BG133" s="197">
        <v>-1601662.1756124201</v>
      </c>
      <c r="BH133" s="197">
        <v>-1746182.3595275399</v>
      </c>
      <c r="BI133" s="197">
        <v>-1991994.17863699</v>
      </c>
      <c r="BJ133" s="197">
        <v>-2032008.3627982901</v>
      </c>
      <c r="BK133" s="197">
        <v>-2103215.4286698001</v>
      </c>
      <c r="BL133" s="197">
        <v>-2152742.6547687999</v>
      </c>
      <c r="BM133" s="197">
        <v>-2187858.85703051</v>
      </c>
      <c r="BN133" s="197">
        <v>-2170089.8440668499</v>
      </c>
      <c r="BO133" s="197">
        <v>-1868270.2873324</v>
      </c>
      <c r="BP133" s="197">
        <v>-1690229.68463299</v>
      </c>
      <c r="BQ133" s="197">
        <v>-22755663.6592387</v>
      </c>
    </row>
    <row r="134" spans="1:69">
      <c r="A134" s="199" t="s">
        <v>270</v>
      </c>
      <c r="B134" s="197">
        <v>0</v>
      </c>
      <c r="C134" s="197">
        <v>0</v>
      </c>
      <c r="D134" s="197">
        <v>0</v>
      </c>
      <c r="E134" s="197">
        <v>0</v>
      </c>
      <c r="F134" s="197">
        <v>0</v>
      </c>
      <c r="G134" s="197">
        <v>0</v>
      </c>
      <c r="H134" s="197">
        <v>0</v>
      </c>
      <c r="I134" s="197">
        <v>0</v>
      </c>
      <c r="J134" s="197">
        <v>0</v>
      </c>
      <c r="K134" s="197">
        <v>0</v>
      </c>
      <c r="L134" s="197">
        <v>0</v>
      </c>
      <c r="M134" s="197">
        <v>0</v>
      </c>
      <c r="N134" s="197">
        <v>0</v>
      </c>
      <c r="O134" s="197">
        <v>0</v>
      </c>
      <c r="P134" s="197">
        <v>0</v>
      </c>
      <c r="Q134" s="197">
        <v>0</v>
      </c>
      <c r="R134" s="197">
        <v>0</v>
      </c>
      <c r="S134" s="197">
        <v>0</v>
      </c>
      <c r="T134" s="197">
        <v>0</v>
      </c>
      <c r="U134" s="197">
        <v>0</v>
      </c>
      <c r="V134" s="197">
        <v>0</v>
      </c>
      <c r="W134" s="197">
        <v>0</v>
      </c>
      <c r="X134" s="197">
        <v>0</v>
      </c>
      <c r="Y134" s="197">
        <v>0</v>
      </c>
      <c r="Z134" s="197">
        <v>0</v>
      </c>
      <c r="AA134" s="197">
        <v>0</v>
      </c>
      <c r="AB134" s="197">
        <v>0</v>
      </c>
      <c r="AC134" s="197">
        <v>0</v>
      </c>
      <c r="AD134" s="197">
        <v>0</v>
      </c>
      <c r="AE134" s="197">
        <v>0</v>
      </c>
      <c r="AF134" s="197">
        <v>0</v>
      </c>
      <c r="AG134" s="197">
        <v>0</v>
      </c>
      <c r="AH134" s="197">
        <v>0</v>
      </c>
      <c r="AI134" s="197">
        <v>0</v>
      </c>
      <c r="AJ134" s="197">
        <v>0</v>
      </c>
      <c r="AK134" s="197">
        <v>0</v>
      </c>
      <c r="AL134" s="197">
        <v>0</v>
      </c>
      <c r="AM134" s="197">
        <v>0</v>
      </c>
      <c r="AN134" s="197">
        <v>0</v>
      </c>
      <c r="AO134" s="197">
        <v>0</v>
      </c>
      <c r="AP134" s="197">
        <v>0</v>
      </c>
      <c r="AQ134" s="197">
        <v>0</v>
      </c>
      <c r="AR134" s="197">
        <v>0</v>
      </c>
      <c r="AS134" s="197">
        <v>0</v>
      </c>
      <c r="AT134" s="197">
        <v>0</v>
      </c>
      <c r="AU134" s="197">
        <v>0</v>
      </c>
      <c r="AV134" s="197">
        <v>0</v>
      </c>
      <c r="AW134" s="197">
        <v>0</v>
      </c>
      <c r="AX134" s="197">
        <v>0</v>
      </c>
      <c r="AY134" s="197">
        <v>0</v>
      </c>
      <c r="AZ134" s="197">
        <v>0</v>
      </c>
      <c r="BA134" s="197">
        <v>0</v>
      </c>
      <c r="BB134" s="197">
        <v>0</v>
      </c>
      <c r="BC134" s="197">
        <v>0</v>
      </c>
      <c r="BD134" s="197">
        <v>0</v>
      </c>
      <c r="BE134" s="197">
        <v>0</v>
      </c>
      <c r="BF134" s="197">
        <v>0</v>
      </c>
      <c r="BG134" s="197">
        <v>0</v>
      </c>
      <c r="BH134" s="197">
        <v>0</v>
      </c>
      <c r="BI134" s="197">
        <v>0</v>
      </c>
      <c r="BJ134" s="197">
        <v>0</v>
      </c>
      <c r="BK134" s="197">
        <v>0</v>
      </c>
      <c r="BL134" s="197">
        <v>0</v>
      </c>
      <c r="BM134" s="197">
        <v>0</v>
      </c>
      <c r="BN134" s="197">
        <v>0</v>
      </c>
      <c r="BO134" s="197">
        <v>0</v>
      </c>
      <c r="BP134" s="197">
        <v>0</v>
      </c>
      <c r="BQ134" s="197">
        <v>0</v>
      </c>
    </row>
    <row r="135" spans="1:69">
      <c r="A135" s="198" t="s">
        <v>271</v>
      </c>
      <c r="B135" s="197">
        <v>0</v>
      </c>
      <c r="C135" s="197">
        <v>0</v>
      </c>
      <c r="D135" s="197">
        <v>0</v>
      </c>
      <c r="E135" s="197">
        <v>0</v>
      </c>
      <c r="F135" s="197">
        <v>0</v>
      </c>
      <c r="G135" s="197">
        <v>0</v>
      </c>
      <c r="H135" s="197">
        <v>0</v>
      </c>
      <c r="I135" s="197">
        <v>0</v>
      </c>
      <c r="J135" s="197">
        <v>0</v>
      </c>
      <c r="K135" s="197">
        <v>0</v>
      </c>
      <c r="L135" s="197">
        <v>0</v>
      </c>
      <c r="M135" s="197">
        <v>0</v>
      </c>
      <c r="N135" s="197">
        <v>0</v>
      </c>
      <c r="O135" s="197">
        <v>0</v>
      </c>
      <c r="P135" s="197">
        <v>0</v>
      </c>
      <c r="Q135" s="197">
        <v>0</v>
      </c>
      <c r="R135" s="197">
        <v>0</v>
      </c>
      <c r="S135" s="197">
        <v>0</v>
      </c>
      <c r="T135" s="197">
        <v>0</v>
      </c>
      <c r="U135" s="197">
        <v>0</v>
      </c>
      <c r="V135" s="197">
        <v>0</v>
      </c>
      <c r="W135" s="197">
        <v>0</v>
      </c>
      <c r="X135" s="197">
        <v>0</v>
      </c>
      <c r="Y135" s="197">
        <v>0</v>
      </c>
      <c r="Z135" s="197">
        <v>0</v>
      </c>
      <c r="AA135" s="197">
        <v>0</v>
      </c>
      <c r="AB135" s="197">
        <v>0</v>
      </c>
      <c r="AC135" s="197">
        <v>0</v>
      </c>
      <c r="AD135" s="197">
        <v>0</v>
      </c>
      <c r="AE135" s="197">
        <v>0</v>
      </c>
      <c r="AF135" s="197">
        <v>0</v>
      </c>
      <c r="AG135" s="197">
        <v>0</v>
      </c>
      <c r="AH135" s="197">
        <v>0</v>
      </c>
      <c r="AI135" s="197">
        <v>0</v>
      </c>
      <c r="AJ135" s="197">
        <v>0</v>
      </c>
      <c r="AK135" s="197">
        <v>0</v>
      </c>
      <c r="AL135" s="197">
        <v>0</v>
      </c>
      <c r="AM135" s="197">
        <v>0</v>
      </c>
      <c r="AN135" s="197">
        <v>0</v>
      </c>
      <c r="AO135" s="197">
        <v>0</v>
      </c>
      <c r="AP135" s="197">
        <v>0</v>
      </c>
      <c r="AQ135" s="197">
        <v>0</v>
      </c>
      <c r="AR135" s="197">
        <v>0</v>
      </c>
      <c r="AS135" s="197">
        <v>0</v>
      </c>
      <c r="AT135" s="197">
        <v>0</v>
      </c>
      <c r="AU135" s="197">
        <v>0</v>
      </c>
      <c r="AV135" s="197">
        <v>0</v>
      </c>
      <c r="AW135" s="197">
        <v>0</v>
      </c>
      <c r="AX135" s="197">
        <v>0</v>
      </c>
      <c r="AY135" s="197">
        <v>0</v>
      </c>
      <c r="AZ135" s="197">
        <v>0</v>
      </c>
      <c r="BA135" s="197">
        <v>0</v>
      </c>
      <c r="BB135" s="197">
        <v>0</v>
      </c>
      <c r="BC135" s="197">
        <v>0</v>
      </c>
      <c r="BD135" s="197">
        <v>0</v>
      </c>
      <c r="BE135" s="197">
        <v>0</v>
      </c>
      <c r="BF135" s="197">
        <v>0</v>
      </c>
      <c r="BG135" s="197">
        <v>0</v>
      </c>
      <c r="BH135" s="197">
        <v>0</v>
      </c>
      <c r="BI135" s="197">
        <v>0</v>
      </c>
      <c r="BJ135" s="197">
        <v>0</v>
      </c>
      <c r="BK135" s="197">
        <v>0</v>
      </c>
      <c r="BL135" s="197">
        <v>0</v>
      </c>
      <c r="BM135" s="197">
        <v>0</v>
      </c>
      <c r="BN135" s="197">
        <v>0</v>
      </c>
      <c r="BO135" s="197">
        <v>0</v>
      </c>
      <c r="BP135" s="197">
        <v>0</v>
      </c>
      <c r="BQ135" s="197">
        <v>0</v>
      </c>
    </row>
    <row r="136" spans="1:69">
      <c r="A136" s="198" t="s">
        <v>272</v>
      </c>
      <c r="B136" s="197">
        <v>68217.315629864504</v>
      </c>
      <c r="C136" s="197">
        <v>67352.313658914602</v>
      </c>
      <c r="D136" s="197">
        <v>78206.462275673199</v>
      </c>
      <c r="E136" s="197">
        <v>72902.540353153003</v>
      </c>
      <c r="F136" s="197">
        <v>67426.414543427105</v>
      </c>
      <c r="G136" s="197">
        <v>67532.864062482404</v>
      </c>
      <c r="H136" s="197">
        <v>70786.632322749894</v>
      </c>
      <c r="I136" s="197">
        <v>70377.886245153597</v>
      </c>
      <c r="J136" s="197">
        <v>65642.061300361602</v>
      </c>
      <c r="K136" s="197">
        <v>68204.540731944406</v>
      </c>
      <c r="L136" s="197">
        <v>79671.122319977105</v>
      </c>
      <c r="M136" s="197">
        <v>69796.436000577698</v>
      </c>
      <c r="N136" s="197">
        <v>64933.491387643102</v>
      </c>
      <c r="O136" s="197">
        <v>64106.650449284702</v>
      </c>
      <c r="P136" s="197">
        <v>74433.722742259299</v>
      </c>
      <c r="Q136" s="197">
        <v>835814.36245901405</v>
      </c>
      <c r="R136" s="197">
        <v>49520.720646189096</v>
      </c>
      <c r="S136" s="197">
        <v>45798.483858909</v>
      </c>
      <c r="T136" s="197">
        <v>45868.341212584703</v>
      </c>
      <c r="U136" s="197">
        <v>48075.746893146497</v>
      </c>
      <c r="V136" s="197">
        <v>47795.614384185297</v>
      </c>
      <c r="W136" s="197">
        <v>44577.033648833101</v>
      </c>
      <c r="X136" s="197">
        <v>46314.764229729997</v>
      </c>
      <c r="Y136" s="197">
        <v>54098.401177485299</v>
      </c>
      <c r="Z136" s="197">
        <v>47390.813385005</v>
      </c>
      <c r="AA136" s="197">
        <v>44086.657362346603</v>
      </c>
      <c r="AB136" s="197">
        <v>43523.029113375997</v>
      </c>
      <c r="AC136" s="197">
        <v>50531.648165314902</v>
      </c>
      <c r="AD136" s="197">
        <v>567581.25407710602</v>
      </c>
      <c r="AE136" s="197">
        <v>62290.720372056901</v>
      </c>
      <c r="AF136" s="197">
        <v>57605.691250622804</v>
      </c>
      <c r="AG136" s="197">
        <v>57690.631282323498</v>
      </c>
      <c r="AH136" s="197">
        <v>60463.929399315697</v>
      </c>
      <c r="AI136" s="197">
        <v>60108.589420350399</v>
      </c>
      <c r="AJ136" s="197">
        <v>56058.039653561696</v>
      </c>
      <c r="AK136" s="197">
        <v>58240.425332345098</v>
      </c>
      <c r="AL136" s="197">
        <v>68024.901632330395</v>
      </c>
      <c r="AM136" s="197">
        <v>59587.638203096401</v>
      </c>
      <c r="AN136" s="197">
        <v>55430.372101643799</v>
      </c>
      <c r="AO136" s="197">
        <v>54719.033860256299</v>
      </c>
      <c r="AP136" s="197">
        <v>63527.4675545422</v>
      </c>
      <c r="AQ136" s="197">
        <v>713747.44006244501</v>
      </c>
      <c r="AR136" s="197">
        <v>64254.198082178002</v>
      </c>
      <c r="AS136" s="197">
        <v>59418.610464853802</v>
      </c>
      <c r="AT136" s="197">
        <v>59503.351805204897</v>
      </c>
      <c r="AU136" s="197">
        <v>62360.793190391101</v>
      </c>
      <c r="AV136" s="197">
        <v>61991.335637311502</v>
      </c>
      <c r="AW136" s="197">
        <v>57811.156627017503</v>
      </c>
      <c r="AX136" s="197">
        <v>60058.939260285799</v>
      </c>
      <c r="AY136" s="197">
        <v>70145.611093107698</v>
      </c>
      <c r="AZ136" s="197">
        <v>61442.416903209698</v>
      </c>
      <c r="BA136" s="197">
        <v>57153.064336956697</v>
      </c>
      <c r="BB136" s="197">
        <v>56416.981846668801</v>
      </c>
      <c r="BC136" s="197">
        <v>65495.696457613703</v>
      </c>
      <c r="BD136" s="197">
        <v>736052.15570479899</v>
      </c>
      <c r="BE136" s="197">
        <v>66103.848812002499</v>
      </c>
      <c r="BF136" s="197">
        <v>61126.238495212601</v>
      </c>
      <c r="BG136" s="197">
        <v>61210.598964640303</v>
      </c>
      <c r="BH136" s="197">
        <v>64147.084527484898</v>
      </c>
      <c r="BI136" s="197">
        <v>63764.135350816803</v>
      </c>
      <c r="BJ136" s="197">
        <v>59461.709129166004</v>
      </c>
      <c r="BK136" s="197">
        <v>61770.871042931001</v>
      </c>
      <c r="BL136" s="197">
        <v>72141.801209683195</v>
      </c>
      <c r="BM136" s="197">
        <v>63188.0925214667</v>
      </c>
      <c r="BN136" s="197">
        <v>58774.243180747297</v>
      </c>
      <c r="BO136" s="197">
        <v>58014.695700260701</v>
      </c>
      <c r="BP136" s="197">
        <v>67347.524962734096</v>
      </c>
      <c r="BQ136" s="197">
        <v>757050.84389714606</v>
      </c>
    </row>
    <row r="137" spans="1:69">
      <c r="A137" s="198" t="s">
        <v>273</v>
      </c>
      <c r="B137" s="197">
        <v>68843.995294134904</v>
      </c>
      <c r="C137" s="197">
        <v>67971.046966167894</v>
      </c>
      <c r="D137" s="197">
        <v>78924.907425122103</v>
      </c>
      <c r="E137" s="197">
        <v>103120.022158256</v>
      </c>
      <c r="F137" s="197">
        <v>95374.088860118005</v>
      </c>
      <c r="G137" s="197">
        <v>95524.660797811099</v>
      </c>
      <c r="H137" s="197">
        <v>100127.088277995</v>
      </c>
      <c r="I137" s="197">
        <v>99548.920433985695</v>
      </c>
      <c r="J137" s="197">
        <v>92850.136401510594</v>
      </c>
      <c r="K137" s="197">
        <v>96474.741723696206</v>
      </c>
      <c r="L137" s="197">
        <v>112694.12367814399</v>
      </c>
      <c r="M137" s="197">
        <v>98726.464017321094</v>
      </c>
      <c r="N137" s="197">
        <v>91847.870297390604</v>
      </c>
      <c r="O137" s="197">
        <v>90678.310835239696</v>
      </c>
      <c r="P137" s="197">
        <v>105285.86660109799</v>
      </c>
      <c r="Q137" s="197">
        <v>1182252.2940825601</v>
      </c>
      <c r="R137" s="197">
        <v>86177.012198368902</v>
      </c>
      <c r="S137" s="197">
        <v>79699.496507220698</v>
      </c>
      <c r="T137" s="197">
        <v>79821.063761115598</v>
      </c>
      <c r="U137" s="197">
        <v>83662.438114684701</v>
      </c>
      <c r="V137" s="197">
        <v>83174.945559509797</v>
      </c>
      <c r="W137" s="197">
        <v>77573.902851072897</v>
      </c>
      <c r="X137" s="197">
        <v>80597.938598399007</v>
      </c>
      <c r="Y137" s="197">
        <v>94143.1893023788</v>
      </c>
      <c r="Z137" s="197">
        <v>82470.502243882103</v>
      </c>
      <c r="AA137" s="197">
        <v>76720.539598864401</v>
      </c>
      <c r="AB137" s="197">
        <v>75739.701722252707</v>
      </c>
      <c r="AC137" s="197">
        <v>87936.249786404107</v>
      </c>
      <c r="AD137" s="197">
        <v>987716.98024415399</v>
      </c>
      <c r="AE137" s="197">
        <v>79187.934646889596</v>
      </c>
      <c r="AF137" s="197">
        <v>73232.026966404301</v>
      </c>
      <c r="AG137" s="197">
        <v>73340.0081494607</v>
      </c>
      <c r="AH137" s="197">
        <v>76865.601508038104</v>
      </c>
      <c r="AI137" s="197">
        <v>76413.8706745581</v>
      </c>
      <c r="AJ137" s="197">
        <v>71264.5535964991</v>
      </c>
      <c r="AK137" s="197">
        <v>74038.941394128895</v>
      </c>
      <c r="AL137" s="197">
        <v>86477.591407636297</v>
      </c>
      <c r="AM137" s="197">
        <v>75751.604277577702</v>
      </c>
      <c r="AN137" s="197">
        <v>70466.622591938998</v>
      </c>
      <c r="AO137" s="197">
        <v>69562.324073084499</v>
      </c>
      <c r="AP137" s="197">
        <v>80760.166505445799</v>
      </c>
      <c r="AQ137" s="197">
        <v>907361.24579166202</v>
      </c>
      <c r="AR137" s="197">
        <v>74318.147794101897</v>
      </c>
      <c r="AS137" s="197">
        <v>68725.1760359607</v>
      </c>
      <c r="AT137" s="197">
        <v>68823.190168024594</v>
      </c>
      <c r="AU137" s="197">
        <v>72128.184355418402</v>
      </c>
      <c r="AV137" s="197">
        <v>71700.859731456905</v>
      </c>
      <c r="AW137" s="197">
        <v>66865.951340015905</v>
      </c>
      <c r="AX137" s="197">
        <v>69465.797683668003</v>
      </c>
      <c r="AY137" s="197">
        <v>81132.315831844593</v>
      </c>
      <c r="AZ137" s="197">
        <v>71065.965439324296</v>
      </c>
      <c r="BA137" s="197">
        <v>66104.783952752899</v>
      </c>
      <c r="BB137" s="197">
        <v>65253.410985154602</v>
      </c>
      <c r="BC137" s="197">
        <v>75754.098479125794</v>
      </c>
      <c r="BD137" s="197">
        <v>851337.88179684896</v>
      </c>
      <c r="BE137" s="197">
        <v>75507.029363656795</v>
      </c>
      <c r="BF137" s="197">
        <v>69821.360902511806</v>
      </c>
      <c r="BG137" s="197">
        <v>69917.721531381307</v>
      </c>
      <c r="BH137" s="197">
        <v>73271.918081271098</v>
      </c>
      <c r="BI137" s="197">
        <v>72834.494916854397</v>
      </c>
      <c r="BJ137" s="197">
        <v>67920.054549288907</v>
      </c>
      <c r="BK137" s="197">
        <v>70557.691533543199</v>
      </c>
      <c r="BL137" s="197">
        <v>82403.872091901401</v>
      </c>
      <c r="BM137" s="197">
        <v>72176.510796229893</v>
      </c>
      <c r="BN137" s="197">
        <v>67134.797525883303</v>
      </c>
      <c r="BO137" s="197">
        <v>66267.2054727293</v>
      </c>
      <c r="BP137" s="197">
        <v>76927.616717038298</v>
      </c>
      <c r="BQ137" s="197">
        <v>864740.27348228998</v>
      </c>
    </row>
    <row r="138" spans="1:69">
      <c r="A138" s="198" t="s">
        <v>274</v>
      </c>
      <c r="B138" s="197">
        <v>210718.487000883</v>
      </c>
      <c r="C138" s="197">
        <v>208046.55678949301</v>
      </c>
      <c r="D138" s="197">
        <v>241574.25797632799</v>
      </c>
      <c r="E138" s="197">
        <v>190294.962503741</v>
      </c>
      <c r="F138" s="197">
        <v>176000.82198985</v>
      </c>
      <c r="G138" s="197">
        <v>176278.683462702</v>
      </c>
      <c r="H138" s="197">
        <v>184771.88145119601</v>
      </c>
      <c r="I138" s="197">
        <v>183704.945798022</v>
      </c>
      <c r="J138" s="197">
        <v>171343.186853438</v>
      </c>
      <c r="K138" s="197">
        <v>178031.93768417</v>
      </c>
      <c r="L138" s="197">
        <v>207962.75631916701</v>
      </c>
      <c r="M138" s="197">
        <v>182187.20647160901</v>
      </c>
      <c r="N138" s="197">
        <v>169493.63148377801</v>
      </c>
      <c r="O138" s="197">
        <v>167335.357374271</v>
      </c>
      <c r="P138" s="197">
        <v>194291.75457586799</v>
      </c>
      <c r="Q138" s="197">
        <v>2181697.1259678099</v>
      </c>
      <c r="R138" s="197">
        <v>181633.20808404699</v>
      </c>
      <c r="S138" s="197">
        <v>167980.70464508201</v>
      </c>
      <c r="T138" s="197">
        <v>168236.929011181</v>
      </c>
      <c r="U138" s="197">
        <v>176333.30099591101</v>
      </c>
      <c r="V138" s="197">
        <v>175305.824706646</v>
      </c>
      <c r="W138" s="197">
        <v>163500.64221311299</v>
      </c>
      <c r="X138" s="197">
        <v>169874.32935004099</v>
      </c>
      <c r="Y138" s="197">
        <v>198423.32724292899</v>
      </c>
      <c r="Z138" s="197">
        <v>173821.086537303</v>
      </c>
      <c r="AA138" s="197">
        <v>161702.029088735</v>
      </c>
      <c r="AB138" s="197">
        <v>159634.74077605599</v>
      </c>
      <c r="AC138" s="197">
        <v>185341.110675998</v>
      </c>
      <c r="AD138" s="197">
        <v>2081787.23332704</v>
      </c>
      <c r="AE138" s="197">
        <v>175069.682652888</v>
      </c>
      <c r="AF138" s="197">
        <v>161902.286986085</v>
      </c>
      <c r="AG138" s="197">
        <v>162141.013144742</v>
      </c>
      <c r="AH138" s="197">
        <v>169935.43931839499</v>
      </c>
      <c r="AI138" s="197">
        <v>168936.747105819</v>
      </c>
      <c r="AJ138" s="197">
        <v>157552.57209538599</v>
      </c>
      <c r="AK138" s="197">
        <v>163686.223559501</v>
      </c>
      <c r="AL138" s="197">
        <v>191185.747574181</v>
      </c>
      <c r="AM138" s="197">
        <v>167472.600219452</v>
      </c>
      <c r="AN138" s="197">
        <v>155788.49618697699</v>
      </c>
      <c r="AO138" s="197">
        <v>153789.26163912201</v>
      </c>
      <c r="AP138" s="197">
        <v>178545.592635407</v>
      </c>
      <c r="AQ138" s="197">
        <v>2006005.6631179601</v>
      </c>
      <c r="AR138" s="197">
        <v>164717.907779792</v>
      </c>
      <c r="AS138" s="197">
        <v>152321.70801409299</v>
      </c>
      <c r="AT138" s="197">
        <v>152538.945435175</v>
      </c>
      <c r="AU138" s="197">
        <v>159864.097419319</v>
      </c>
      <c r="AV138" s="197">
        <v>158916.97992391599</v>
      </c>
      <c r="AW138" s="197">
        <v>148200.94328705699</v>
      </c>
      <c r="AX138" s="197">
        <v>153963.21351292101</v>
      </c>
      <c r="AY138" s="197">
        <v>179820.75325902199</v>
      </c>
      <c r="AZ138" s="197">
        <v>157509.80734809901</v>
      </c>
      <c r="BA138" s="197">
        <v>146513.90044191599</v>
      </c>
      <c r="BB138" s="197">
        <v>144626.92696201199</v>
      </c>
      <c r="BC138" s="197">
        <v>167900.532744658</v>
      </c>
      <c r="BD138" s="197">
        <v>1886895.71612798</v>
      </c>
      <c r="BE138" s="197">
        <v>160547.99868625999</v>
      </c>
      <c r="BF138" s="197">
        <v>148458.757455035</v>
      </c>
      <c r="BG138" s="197">
        <v>148663.645744874</v>
      </c>
      <c r="BH138" s="197">
        <v>155795.55846642499</v>
      </c>
      <c r="BI138" s="197">
        <v>154865.480641645</v>
      </c>
      <c r="BJ138" s="197">
        <v>144416.07517138601</v>
      </c>
      <c r="BK138" s="197">
        <v>150024.391942046</v>
      </c>
      <c r="BL138" s="197">
        <v>175212.518090681</v>
      </c>
      <c r="BM138" s="197">
        <v>153466.43164416999</v>
      </c>
      <c r="BN138" s="197">
        <v>142746.41017960201</v>
      </c>
      <c r="BO138" s="197">
        <v>140901.679046834</v>
      </c>
      <c r="BP138" s="197">
        <v>163568.54469987599</v>
      </c>
      <c r="BQ138" s="197">
        <v>1838667.49176884</v>
      </c>
    </row>
    <row r="139" spans="1:69">
      <c r="A139" s="198" t="s">
        <v>275</v>
      </c>
      <c r="B139" s="197">
        <v>0</v>
      </c>
      <c r="C139" s="197">
        <v>0</v>
      </c>
      <c r="D139" s="197">
        <v>0</v>
      </c>
      <c r="E139" s="197">
        <v>0</v>
      </c>
      <c r="F139" s="197">
        <v>0</v>
      </c>
      <c r="G139" s="197">
        <v>0</v>
      </c>
      <c r="H139" s="197">
        <v>0</v>
      </c>
      <c r="I139" s="197">
        <v>0</v>
      </c>
      <c r="J139" s="197">
        <v>0</v>
      </c>
      <c r="K139" s="197">
        <v>0</v>
      </c>
      <c r="L139" s="197">
        <v>0</v>
      </c>
      <c r="M139" s="197">
        <v>0</v>
      </c>
      <c r="N139" s="197">
        <v>0</v>
      </c>
      <c r="O139" s="197">
        <v>0</v>
      </c>
      <c r="P139" s="197">
        <v>0</v>
      </c>
      <c r="Q139" s="197">
        <v>0</v>
      </c>
      <c r="R139" s="197">
        <v>0</v>
      </c>
      <c r="S139" s="197">
        <v>0</v>
      </c>
      <c r="T139" s="197">
        <v>0</v>
      </c>
      <c r="U139" s="197">
        <v>0</v>
      </c>
      <c r="V139" s="197">
        <v>0</v>
      </c>
      <c r="W139" s="197">
        <v>0</v>
      </c>
      <c r="X139" s="197">
        <v>0</v>
      </c>
      <c r="Y139" s="197">
        <v>0</v>
      </c>
      <c r="Z139" s="197">
        <v>0</v>
      </c>
      <c r="AA139" s="197">
        <v>0</v>
      </c>
      <c r="AB139" s="197">
        <v>0</v>
      </c>
      <c r="AC139" s="197">
        <v>0</v>
      </c>
      <c r="AD139" s="197">
        <v>0</v>
      </c>
      <c r="AE139" s="197">
        <v>0</v>
      </c>
      <c r="AF139" s="197">
        <v>0</v>
      </c>
      <c r="AG139" s="197">
        <v>0</v>
      </c>
      <c r="AH139" s="197">
        <v>0</v>
      </c>
      <c r="AI139" s="197">
        <v>0</v>
      </c>
      <c r="AJ139" s="197">
        <v>0</v>
      </c>
      <c r="AK139" s="197">
        <v>0</v>
      </c>
      <c r="AL139" s="197">
        <v>0</v>
      </c>
      <c r="AM139" s="197">
        <v>0</v>
      </c>
      <c r="AN139" s="197">
        <v>0</v>
      </c>
      <c r="AO139" s="197">
        <v>0</v>
      </c>
      <c r="AP139" s="197">
        <v>0</v>
      </c>
      <c r="AQ139" s="197">
        <v>0</v>
      </c>
      <c r="AR139" s="197">
        <v>0</v>
      </c>
      <c r="AS139" s="197">
        <v>0</v>
      </c>
      <c r="AT139" s="197">
        <v>0</v>
      </c>
      <c r="AU139" s="197">
        <v>0</v>
      </c>
      <c r="AV139" s="197">
        <v>0</v>
      </c>
      <c r="AW139" s="197">
        <v>0</v>
      </c>
      <c r="AX139" s="197">
        <v>0</v>
      </c>
      <c r="AY139" s="197">
        <v>0</v>
      </c>
      <c r="AZ139" s="197">
        <v>0</v>
      </c>
      <c r="BA139" s="197">
        <v>0</v>
      </c>
      <c r="BB139" s="197">
        <v>0</v>
      </c>
      <c r="BC139" s="197">
        <v>0</v>
      </c>
      <c r="BD139" s="197">
        <v>0</v>
      </c>
      <c r="BE139" s="197">
        <v>0</v>
      </c>
      <c r="BF139" s="197">
        <v>0</v>
      </c>
      <c r="BG139" s="197">
        <v>0</v>
      </c>
      <c r="BH139" s="197">
        <v>0</v>
      </c>
      <c r="BI139" s="197">
        <v>0</v>
      </c>
      <c r="BJ139" s="197">
        <v>0</v>
      </c>
      <c r="BK139" s="197">
        <v>0</v>
      </c>
      <c r="BL139" s="197">
        <v>0</v>
      </c>
      <c r="BM139" s="197">
        <v>0</v>
      </c>
      <c r="BN139" s="197">
        <v>0</v>
      </c>
      <c r="BO139" s="197">
        <v>0</v>
      </c>
      <c r="BP139" s="197">
        <v>0</v>
      </c>
      <c r="BQ139" s="197">
        <v>0</v>
      </c>
    </row>
    <row r="140" spans="1:69">
      <c r="A140" s="198" t="s">
        <v>276</v>
      </c>
      <c r="B140" s="197">
        <v>39953.300199999998</v>
      </c>
      <c r="C140" s="197">
        <v>39446.688600000001</v>
      </c>
      <c r="D140" s="197">
        <v>45803.711799999997</v>
      </c>
      <c r="E140" s="197">
        <v>45857.377500000002</v>
      </c>
      <c r="F140" s="197">
        <v>42412.768199999999</v>
      </c>
      <c r="G140" s="197">
        <v>50203.314200000001</v>
      </c>
      <c r="H140" s="197">
        <v>52622.135799999996</v>
      </c>
      <c r="I140" s="197">
        <v>52318.277699999999</v>
      </c>
      <c r="J140" s="197">
        <v>48797.708699999901</v>
      </c>
      <c r="K140" s="197">
        <v>50702.6325</v>
      </c>
      <c r="L140" s="197">
        <v>59226.7844999999</v>
      </c>
      <c r="M140" s="197">
        <v>48293.922929999899</v>
      </c>
      <c r="N140" s="197">
        <v>44929.12831</v>
      </c>
      <c r="O140" s="197">
        <v>44357.016109999997</v>
      </c>
      <c r="P140" s="197">
        <v>51502.579149999998</v>
      </c>
      <c r="Q140" s="197">
        <v>591223.64560000005</v>
      </c>
      <c r="R140" s="197">
        <v>51560.147319999996</v>
      </c>
      <c r="S140" s="197">
        <v>47684.616539999901</v>
      </c>
      <c r="T140" s="197">
        <v>50125.483950000002</v>
      </c>
      <c r="U140" s="197">
        <v>52537.763859999999</v>
      </c>
      <c r="V140" s="197">
        <v>52231.631630000003</v>
      </c>
      <c r="W140" s="197">
        <v>48714.327259999998</v>
      </c>
      <c r="X140" s="197">
        <v>50613.340479999999</v>
      </c>
      <c r="Y140" s="197">
        <v>59119.394079999998</v>
      </c>
      <c r="Z140" s="197">
        <v>50158.102350000001</v>
      </c>
      <c r="AA140" s="197">
        <v>46661.006939999999</v>
      </c>
      <c r="AB140" s="197">
        <v>46064.466780000002</v>
      </c>
      <c r="AC140" s="197">
        <v>53482.33971</v>
      </c>
      <c r="AD140" s="197">
        <v>608952.62089999998</v>
      </c>
      <c r="AE140" s="197">
        <v>53539.382189999997</v>
      </c>
      <c r="AF140" s="197">
        <v>49512.561450000001</v>
      </c>
      <c r="AG140" s="197">
        <v>51198.106899999999</v>
      </c>
      <c r="AH140" s="197">
        <v>53659.297050000001</v>
      </c>
      <c r="AI140" s="197">
        <v>53343.947160000003</v>
      </c>
      <c r="AJ140" s="197">
        <v>49749.247719999999</v>
      </c>
      <c r="AK140" s="197">
        <v>51686.02693</v>
      </c>
      <c r="AL140" s="197">
        <v>60369.354749999999</v>
      </c>
      <c r="AM140" s="197">
        <v>52048.842499999999</v>
      </c>
      <c r="AN140" s="197">
        <v>48417.537499999999</v>
      </c>
      <c r="AO140" s="197">
        <v>47796.195</v>
      </c>
      <c r="AP140" s="197">
        <v>55490.22</v>
      </c>
      <c r="AQ140" s="197">
        <v>626810.71914999897</v>
      </c>
      <c r="AR140" s="197">
        <v>55546.701249999998</v>
      </c>
      <c r="AS140" s="197">
        <v>51366.415000000001</v>
      </c>
      <c r="AT140" s="197">
        <v>52262.707260000003</v>
      </c>
      <c r="AU140" s="197">
        <v>54772.441890000002</v>
      </c>
      <c r="AV140" s="197">
        <v>54447.941650000001</v>
      </c>
      <c r="AW140" s="197">
        <v>50776.42626</v>
      </c>
      <c r="AX140" s="197">
        <v>52750.688249999999</v>
      </c>
      <c r="AY140" s="197">
        <v>61609.966950000002</v>
      </c>
      <c r="AZ140" s="197">
        <v>18129.580728299301</v>
      </c>
      <c r="BA140" s="197">
        <v>16863.937748393</v>
      </c>
      <c r="BB140" s="197">
        <v>16646.744682056102</v>
      </c>
      <c r="BC140" s="197">
        <v>19325.566540701398</v>
      </c>
      <c r="BD140" s="197">
        <v>504499.11820944998</v>
      </c>
      <c r="BE140" s="197">
        <v>0</v>
      </c>
      <c r="BF140" s="197">
        <v>0</v>
      </c>
      <c r="BG140" s="197">
        <v>0</v>
      </c>
      <c r="BH140" s="197">
        <v>0</v>
      </c>
      <c r="BI140" s="197">
        <v>0</v>
      </c>
      <c r="BJ140" s="197">
        <v>0</v>
      </c>
      <c r="BK140" s="197">
        <v>0</v>
      </c>
      <c r="BL140" s="197">
        <v>0</v>
      </c>
      <c r="BM140" s="197">
        <v>0</v>
      </c>
      <c r="BN140" s="197">
        <v>0</v>
      </c>
      <c r="BO140" s="197">
        <v>0</v>
      </c>
      <c r="BP140" s="197">
        <v>0</v>
      </c>
      <c r="BQ140" s="197">
        <v>0</v>
      </c>
    </row>
    <row r="141" spans="1:69">
      <c r="A141" s="198" t="s">
        <v>277</v>
      </c>
      <c r="B141" s="197">
        <v>6131288.1462266799</v>
      </c>
      <c r="C141" s="197">
        <v>6089198.5597777003</v>
      </c>
      <c r="D141" s="197">
        <v>6725092.8930312404</v>
      </c>
      <c r="E141" s="197">
        <v>6417814.9235664103</v>
      </c>
      <c r="F141" s="197">
        <v>6214036.6583161801</v>
      </c>
      <c r="G141" s="197">
        <v>6246240.9211161798</v>
      </c>
      <c r="H141" s="197">
        <v>6589579.7810723297</v>
      </c>
      <c r="I141" s="197">
        <v>6577228.7063735798</v>
      </c>
      <c r="J141" s="197">
        <v>6325640.6259772098</v>
      </c>
      <c r="K141" s="197">
        <v>6486940.7877608798</v>
      </c>
      <c r="L141" s="197">
        <v>7148510.3509390997</v>
      </c>
      <c r="M141" s="197">
        <v>6579055.7667984497</v>
      </c>
      <c r="N141" s="197">
        <v>6314114.0450164704</v>
      </c>
      <c r="O141" s="197">
        <v>6279091.3417400299</v>
      </c>
      <c r="P141" s="197">
        <v>6922391.8875003504</v>
      </c>
      <c r="Q141" s="197">
        <v>78100645.796177194</v>
      </c>
      <c r="R141" s="197">
        <v>6820056.0958332801</v>
      </c>
      <c r="S141" s="197">
        <v>6609921.9124416197</v>
      </c>
      <c r="T141" s="197">
        <v>6644854.70811</v>
      </c>
      <c r="U141" s="197">
        <v>6822956.3162750201</v>
      </c>
      <c r="V141" s="197">
        <v>6815800.9353857804</v>
      </c>
      <c r="W141" s="197">
        <v>6561202.9321010197</v>
      </c>
      <c r="X141" s="197">
        <v>6729358.5117521202</v>
      </c>
      <c r="Y141" s="197">
        <v>7411134.50321755</v>
      </c>
      <c r="Z141" s="197">
        <v>6832916.8191266498</v>
      </c>
      <c r="AA141" s="197">
        <v>6566126.6331425002</v>
      </c>
      <c r="AB141" s="197">
        <v>6534422.0449826401</v>
      </c>
      <c r="AC141" s="197">
        <v>7196125.0870147599</v>
      </c>
      <c r="AD141" s="197">
        <v>81544876.499383003</v>
      </c>
      <c r="AE141" s="197">
        <v>7297637.58940697</v>
      </c>
      <c r="AF141" s="197">
        <v>7071913.7408033097</v>
      </c>
      <c r="AG141" s="197">
        <v>7111280.25005187</v>
      </c>
      <c r="AH141" s="197">
        <v>7307444.5363020804</v>
      </c>
      <c r="AI141" s="197">
        <v>7303016.7295636702</v>
      </c>
      <c r="AJ141" s="197">
        <v>7033620.5287838401</v>
      </c>
      <c r="AK141" s="197">
        <v>7217474.4504547697</v>
      </c>
      <c r="AL141" s="197">
        <v>7952516.3748008199</v>
      </c>
      <c r="AM141" s="197">
        <v>7338747.0312000299</v>
      </c>
      <c r="AN141" s="197">
        <v>7057929.4007165302</v>
      </c>
      <c r="AO141" s="197">
        <v>7029248.4628104903</v>
      </c>
      <c r="AP141" s="197">
        <v>7741220.0453604497</v>
      </c>
      <c r="AQ141" s="197">
        <v>87462049.140254796</v>
      </c>
      <c r="AR141" s="197">
        <v>7682922.3579657804</v>
      </c>
      <c r="AS141" s="197">
        <v>7456185.54477333</v>
      </c>
      <c r="AT141" s="197">
        <v>7501957.4399387501</v>
      </c>
      <c r="AU141" s="197">
        <v>7711608.8418065403</v>
      </c>
      <c r="AV141" s="197">
        <v>7713190.0409658104</v>
      </c>
      <c r="AW141" s="197">
        <v>7441790.8383288598</v>
      </c>
      <c r="AX141" s="197">
        <v>7638398.0933202105</v>
      </c>
      <c r="AY141" s="197">
        <v>8404681.8741523791</v>
      </c>
      <c r="AZ141" s="197">
        <v>7744462.8255024496</v>
      </c>
      <c r="BA141" s="197">
        <v>7465821.1943317</v>
      </c>
      <c r="BB141" s="197">
        <v>7446065.9500043597</v>
      </c>
      <c r="BC141" s="197">
        <v>8183789.7132019298</v>
      </c>
      <c r="BD141" s="197">
        <v>92390874.714292094</v>
      </c>
      <c r="BE141" s="197">
        <v>8355277.7821774902</v>
      </c>
      <c r="BF141" s="197">
        <v>8125716.3560554199</v>
      </c>
      <c r="BG141" s="197">
        <v>8177842.0011053197</v>
      </c>
      <c r="BH141" s="197">
        <v>8405024.0134128891</v>
      </c>
      <c r="BI141" s="197">
        <v>8415824.2367309891</v>
      </c>
      <c r="BJ141" s="197">
        <v>8134620.9529965799</v>
      </c>
      <c r="BK141" s="197">
        <v>8354958.6893112604</v>
      </c>
      <c r="BL141" s="197">
        <v>9185826.3980326708</v>
      </c>
      <c r="BM141" s="197">
        <v>8529673.9182058703</v>
      </c>
      <c r="BN141" s="197">
        <v>8240494.0987389097</v>
      </c>
      <c r="BO141" s="197">
        <v>8230867.4913331596</v>
      </c>
      <c r="BP141" s="197">
        <v>9035566.0692022108</v>
      </c>
      <c r="BQ141" s="197">
        <v>101191692.007302</v>
      </c>
    </row>
    <row r="142" spans="1:69">
      <c r="A142" s="198" t="s">
        <v>278</v>
      </c>
      <c r="B142" s="197"/>
      <c r="C142" s="197"/>
      <c r="D142" s="197"/>
      <c r="E142" s="197"/>
      <c r="F142" s="197"/>
      <c r="G142" s="197"/>
      <c r="H142" s="197"/>
      <c r="I142" s="197"/>
      <c r="J142" s="197"/>
      <c r="K142" s="197"/>
      <c r="L142" s="197"/>
      <c r="M142" s="197"/>
      <c r="N142" s="197"/>
      <c r="O142" s="197"/>
      <c r="P142" s="197"/>
      <c r="Q142" s="197"/>
      <c r="R142" s="197"/>
      <c r="S142" s="197"/>
      <c r="T142" s="197"/>
      <c r="U142" s="197"/>
      <c r="V142" s="197"/>
      <c r="W142" s="197"/>
      <c r="X142" s="197"/>
      <c r="Y142" s="197"/>
      <c r="Z142" s="197"/>
      <c r="AA142" s="197"/>
      <c r="AB142" s="197"/>
      <c r="AC142" s="197"/>
      <c r="AD142" s="197"/>
      <c r="AE142" s="197"/>
      <c r="AF142" s="197"/>
      <c r="AG142" s="197"/>
      <c r="AH142" s="197"/>
      <c r="AI142" s="197"/>
      <c r="AJ142" s="197"/>
      <c r="AK142" s="197"/>
      <c r="AL142" s="197"/>
      <c r="AM142" s="197"/>
      <c r="AN142" s="197"/>
      <c r="AO142" s="197"/>
      <c r="AP142" s="197"/>
      <c r="AQ142" s="197"/>
      <c r="AR142" s="197"/>
      <c r="AS142" s="197"/>
      <c r="AT142" s="197"/>
      <c r="AU142" s="197"/>
      <c r="AV142" s="197"/>
      <c r="AW142" s="197"/>
      <c r="AX142" s="197"/>
      <c r="AY142" s="197"/>
      <c r="AZ142" s="197"/>
      <c r="BA142" s="197"/>
      <c r="BB142" s="197"/>
      <c r="BC142" s="197"/>
      <c r="BD142" s="197"/>
      <c r="BE142" s="197"/>
      <c r="BF142" s="197"/>
      <c r="BG142" s="197"/>
      <c r="BH142" s="197"/>
      <c r="BI142" s="197"/>
      <c r="BJ142" s="197"/>
      <c r="BK142" s="197"/>
      <c r="BL142" s="197"/>
      <c r="BM142" s="197"/>
      <c r="BN142" s="197"/>
      <c r="BO142" s="197"/>
      <c r="BP142" s="197"/>
      <c r="BQ142" s="197"/>
    </row>
    <row r="143" spans="1:69">
      <c r="A143" s="198" t="s">
        <v>279</v>
      </c>
      <c r="B143" s="197">
        <v>282982.52982584701</v>
      </c>
      <c r="C143" s="197">
        <v>281039.93352820101</v>
      </c>
      <c r="D143" s="197">
        <v>310388.902755288</v>
      </c>
      <c r="E143" s="197">
        <v>302789.21690672298</v>
      </c>
      <c r="F143" s="197">
        <v>293175.062853891</v>
      </c>
      <c r="G143" s="197">
        <v>295147.46825527301</v>
      </c>
      <c r="H143" s="197">
        <v>313737.51782565599</v>
      </c>
      <c r="I143" s="197">
        <v>314202.749139113</v>
      </c>
      <c r="J143" s="197">
        <v>301387.235664532</v>
      </c>
      <c r="K143" s="197">
        <v>302098.19838302903</v>
      </c>
      <c r="L143" s="197">
        <v>333605.92013391003</v>
      </c>
      <c r="M143" s="197">
        <v>307385.64992928499</v>
      </c>
      <c r="N143" s="197">
        <v>309276.729496605</v>
      </c>
      <c r="O143" s="197">
        <v>305399.96903600497</v>
      </c>
      <c r="P143" s="197">
        <v>334921.26004298002</v>
      </c>
      <c r="Q143" s="197">
        <v>3713126.9776670001</v>
      </c>
      <c r="R143" s="197">
        <v>327665.05237587797</v>
      </c>
      <c r="S143" s="197">
        <v>315142.61527740897</v>
      </c>
      <c r="T143" s="197">
        <v>312562.39370280999</v>
      </c>
      <c r="U143" s="197">
        <v>323820.42466036498</v>
      </c>
      <c r="V143" s="197">
        <v>324307.52040177799</v>
      </c>
      <c r="W143" s="197">
        <v>311144.38858922798</v>
      </c>
      <c r="X143" s="197">
        <v>309287.06941484101</v>
      </c>
      <c r="Y143" s="197">
        <v>341458.30127776798</v>
      </c>
      <c r="Z143" s="197">
        <v>315119.52409714501</v>
      </c>
      <c r="AA143" s="197">
        <v>321594.72592045902</v>
      </c>
      <c r="AB143" s="197">
        <v>318173.141693766</v>
      </c>
      <c r="AC143" s="197">
        <v>348985.53376212699</v>
      </c>
      <c r="AD143" s="197">
        <v>3869260.69117358</v>
      </c>
      <c r="AE143" s="197">
        <v>351304.215168347</v>
      </c>
      <c r="AF143" s="197">
        <v>338317.56556673098</v>
      </c>
      <c r="AG143" s="197">
        <v>336588.95617681899</v>
      </c>
      <c r="AH143" s="197">
        <v>348484.52804249298</v>
      </c>
      <c r="AI143" s="197">
        <v>349065.006384184</v>
      </c>
      <c r="AJ143" s="197">
        <v>335298.64862177498</v>
      </c>
      <c r="AK143" s="197">
        <v>336092.66510775598</v>
      </c>
      <c r="AL143" s="197">
        <v>371035.84252185002</v>
      </c>
      <c r="AM143" s="197">
        <v>342663.27559446101</v>
      </c>
      <c r="AN143" s="197">
        <v>345524.00503031199</v>
      </c>
      <c r="AO143" s="197">
        <v>341971.286908262</v>
      </c>
      <c r="AP143" s="197">
        <v>374970.89900668198</v>
      </c>
      <c r="AQ143" s="197">
        <v>4171316.8941296702</v>
      </c>
      <c r="AR143" s="197">
        <v>369532.07746312203</v>
      </c>
      <c r="AS143" s="197">
        <v>356164.58663616102</v>
      </c>
      <c r="AT143" s="197">
        <v>354147.32919104001</v>
      </c>
      <c r="AU143" s="197">
        <v>366971.19402032002</v>
      </c>
      <c r="AV143" s="197">
        <v>368048.71491029498</v>
      </c>
      <c r="AW143" s="197">
        <v>354075.51705533703</v>
      </c>
      <c r="AX143" s="197">
        <v>354160.90911100799</v>
      </c>
      <c r="AY143" s="197">
        <v>390531.91748363501</v>
      </c>
      <c r="AZ143" s="197">
        <v>360200.26546603901</v>
      </c>
      <c r="BA143" s="197">
        <v>365613.92680564901</v>
      </c>
      <c r="BB143" s="197">
        <v>362323.65192095703</v>
      </c>
      <c r="BC143" s="197">
        <v>396414.13426431001</v>
      </c>
      <c r="BD143" s="197">
        <v>4398184.2243278697</v>
      </c>
      <c r="BE143" s="197">
        <v>401870.93045763898</v>
      </c>
      <c r="BF143" s="197">
        <v>388146.51133593102</v>
      </c>
      <c r="BG143" s="197">
        <v>386054.03008809901</v>
      </c>
      <c r="BH143" s="197">
        <v>399968.63965016999</v>
      </c>
      <c r="BI143" s="197">
        <v>401576.16742085398</v>
      </c>
      <c r="BJ143" s="197">
        <v>387039.91855651699</v>
      </c>
      <c r="BK143" s="197">
        <v>387384.85855811002</v>
      </c>
      <c r="BL143" s="197">
        <v>426828.57609732798</v>
      </c>
      <c r="BM143" s="197">
        <v>396720.97069910902</v>
      </c>
      <c r="BN143" s="197">
        <v>403550.97287169902</v>
      </c>
      <c r="BO143" s="197">
        <v>400511.89285203198</v>
      </c>
      <c r="BP143" s="197">
        <v>437673.28174777399</v>
      </c>
      <c r="BQ143" s="197">
        <v>4817326.7503352603</v>
      </c>
    </row>
    <row r="144" spans="1:69">
      <c r="A144" s="198" t="s">
        <v>280</v>
      </c>
      <c r="B144" s="197">
        <v>157212.51656991499</v>
      </c>
      <c r="C144" s="197">
        <v>156133.29640455599</v>
      </c>
      <c r="D144" s="197">
        <v>172438.27930849299</v>
      </c>
      <c r="E144" s="197">
        <v>164559.357014523</v>
      </c>
      <c r="F144" s="197">
        <v>159334.27329015799</v>
      </c>
      <c r="G144" s="197">
        <v>160160.02361836299</v>
      </c>
      <c r="H144" s="197">
        <v>168963.58413005999</v>
      </c>
      <c r="I144" s="197">
        <v>168646.88990701499</v>
      </c>
      <c r="J144" s="197">
        <v>162195.913486595</v>
      </c>
      <c r="K144" s="197">
        <v>166331.81507079201</v>
      </c>
      <c r="L144" s="197">
        <v>183295.137203566</v>
      </c>
      <c r="M144" s="197">
        <v>168693.73761021599</v>
      </c>
      <c r="N144" s="197">
        <v>161900.36012862701</v>
      </c>
      <c r="O144" s="197">
        <v>161002.342095898</v>
      </c>
      <c r="P144" s="197">
        <v>177497.22788462401</v>
      </c>
      <c r="Q144" s="197">
        <v>2002580.66144044</v>
      </c>
      <c r="R144" s="197">
        <v>174873.23322649399</v>
      </c>
      <c r="S144" s="197">
        <v>169485.17724209299</v>
      </c>
      <c r="T144" s="197">
        <v>170380.889951538</v>
      </c>
      <c r="U144" s="197">
        <v>174947.59785320499</v>
      </c>
      <c r="V144" s="197">
        <v>174764.126548353</v>
      </c>
      <c r="W144" s="197">
        <v>168235.972617975</v>
      </c>
      <c r="X144" s="197">
        <v>172547.65414748999</v>
      </c>
      <c r="Y144" s="197">
        <v>190029.08982609099</v>
      </c>
      <c r="Z144" s="197">
        <v>175202.995362221</v>
      </c>
      <c r="AA144" s="197">
        <v>168362.22136262801</v>
      </c>
      <c r="AB144" s="197">
        <v>167549.28320468299</v>
      </c>
      <c r="AC144" s="197">
        <v>184516.027872173</v>
      </c>
      <c r="AD144" s="197">
        <v>2090894.26921494</v>
      </c>
      <c r="AE144" s="197">
        <v>187118.91254889601</v>
      </c>
      <c r="AF144" s="197">
        <v>181331.12155905901</v>
      </c>
      <c r="AG144" s="197">
        <v>182340.519232099</v>
      </c>
      <c r="AH144" s="197">
        <v>187370.372725694</v>
      </c>
      <c r="AI144" s="197">
        <v>187256.83921958099</v>
      </c>
      <c r="AJ144" s="197">
        <v>180349.24432778999</v>
      </c>
      <c r="AK144" s="197">
        <v>185063.44744755799</v>
      </c>
      <c r="AL144" s="197">
        <v>203910.676276944</v>
      </c>
      <c r="AM144" s="197">
        <v>188173.000800001</v>
      </c>
      <c r="AN144" s="197">
        <v>180972.54873632101</v>
      </c>
      <c r="AO144" s="197">
        <v>180237.14007206299</v>
      </c>
      <c r="AP144" s="197">
        <v>198492.82167590901</v>
      </c>
      <c r="AQ144" s="197">
        <v>2242616.6446219198</v>
      </c>
      <c r="AR144" s="197">
        <v>196998.00917860901</v>
      </c>
      <c r="AS144" s="197">
        <v>191184.24473777699</v>
      </c>
      <c r="AT144" s="197">
        <v>192357.883075352</v>
      </c>
      <c r="AU144" s="197">
        <v>197733.56004632101</v>
      </c>
      <c r="AV144" s="197">
        <v>197774.103614508</v>
      </c>
      <c r="AW144" s="197">
        <v>190815.14970074</v>
      </c>
      <c r="AX144" s="197">
        <v>195856.36136718499</v>
      </c>
      <c r="AY144" s="197">
        <v>215504.66343980399</v>
      </c>
      <c r="AZ144" s="197">
        <v>198575.96988467799</v>
      </c>
      <c r="BA144" s="197">
        <v>191431.31267517101</v>
      </c>
      <c r="BB144" s="197">
        <v>190924.76794882899</v>
      </c>
      <c r="BC144" s="197">
        <v>209840.76187697201</v>
      </c>
      <c r="BD144" s="197">
        <v>2368996.7875459502</v>
      </c>
      <c r="BE144" s="197">
        <v>214237.89185070401</v>
      </c>
      <c r="BF144" s="197">
        <v>208351.701437318</v>
      </c>
      <c r="BG144" s="197">
        <v>209688.25643859699</v>
      </c>
      <c r="BH144" s="197">
        <v>215513.436241355</v>
      </c>
      <c r="BI144" s="197">
        <v>215790.365044384</v>
      </c>
      <c r="BJ144" s="197">
        <v>208580.024435809</v>
      </c>
      <c r="BK144" s="197">
        <v>214229.709982339</v>
      </c>
      <c r="BL144" s="197">
        <v>235534.01020596499</v>
      </c>
      <c r="BM144" s="197">
        <v>218709.58764630399</v>
      </c>
      <c r="BN144" s="197">
        <v>211294.72048048399</v>
      </c>
      <c r="BO144" s="197">
        <v>211047.884393157</v>
      </c>
      <c r="BP144" s="197">
        <v>231681.181261594</v>
      </c>
      <c r="BQ144" s="197">
        <v>2594658.76941801</v>
      </c>
    </row>
    <row r="145" spans="1:69">
      <c r="A145" s="198" t="s">
        <v>281</v>
      </c>
      <c r="B145" s="197"/>
      <c r="C145" s="197"/>
      <c r="D145" s="197"/>
      <c r="E145" s="197"/>
      <c r="F145" s="197"/>
      <c r="G145" s="197"/>
      <c r="H145" s="197"/>
      <c r="I145" s="197"/>
      <c r="J145" s="197"/>
      <c r="K145" s="197"/>
      <c r="L145" s="197"/>
      <c r="M145" s="197"/>
      <c r="N145" s="197"/>
      <c r="O145" s="197"/>
      <c r="P145" s="197"/>
      <c r="Q145" s="197"/>
      <c r="R145" s="197"/>
      <c r="S145" s="197"/>
      <c r="T145" s="197"/>
      <c r="U145" s="197"/>
      <c r="V145" s="197"/>
      <c r="W145" s="197"/>
      <c r="X145" s="197"/>
      <c r="Y145" s="197"/>
      <c r="Z145" s="197"/>
      <c r="AA145" s="197"/>
      <c r="AB145" s="197"/>
      <c r="AC145" s="197"/>
      <c r="AD145" s="197"/>
      <c r="AE145" s="197"/>
      <c r="AF145" s="197"/>
      <c r="AG145" s="197"/>
      <c r="AH145" s="197"/>
      <c r="AI145" s="197"/>
      <c r="AJ145" s="197"/>
      <c r="AK145" s="197"/>
      <c r="AL145" s="197"/>
      <c r="AM145" s="197"/>
      <c r="AN145" s="197"/>
      <c r="AO145" s="197"/>
      <c r="AP145" s="197"/>
      <c r="AQ145" s="197"/>
      <c r="AR145" s="197"/>
      <c r="AS145" s="197"/>
      <c r="AT145" s="197"/>
      <c r="AU145" s="197"/>
      <c r="AV145" s="197"/>
      <c r="AW145" s="197"/>
      <c r="AX145" s="197"/>
      <c r="AY145" s="197"/>
      <c r="AZ145" s="197"/>
      <c r="BA145" s="197"/>
      <c r="BB145" s="197"/>
      <c r="BC145" s="197"/>
      <c r="BD145" s="197"/>
      <c r="BE145" s="197"/>
      <c r="BF145" s="197"/>
      <c r="BG145" s="197"/>
      <c r="BH145" s="197"/>
      <c r="BI145" s="197"/>
      <c r="BJ145" s="197"/>
      <c r="BK145" s="197"/>
      <c r="BL145" s="197"/>
      <c r="BM145" s="197"/>
      <c r="BN145" s="197"/>
      <c r="BO145" s="197"/>
      <c r="BP145" s="197"/>
      <c r="BQ145" s="197"/>
    </row>
    <row r="146" spans="1:69">
      <c r="A146" s="196" t="s">
        <v>282</v>
      </c>
      <c r="B146" s="197">
        <v>6571483.1926224399</v>
      </c>
      <c r="C146" s="197">
        <v>6526371.7897104602</v>
      </c>
      <c r="D146" s="197">
        <v>7207920.0750950202</v>
      </c>
      <c r="E146" s="197">
        <v>6885163.4974876596</v>
      </c>
      <c r="F146" s="197">
        <v>6666545.9944602298</v>
      </c>
      <c r="G146" s="197">
        <v>6701548.4129898204</v>
      </c>
      <c r="H146" s="197">
        <v>7072280.88302805</v>
      </c>
      <c r="I146" s="197">
        <v>7060078.3454197096</v>
      </c>
      <c r="J146" s="197">
        <v>6789223.7751283403</v>
      </c>
      <c r="K146" s="197">
        <v>6955370.8012147099</v>
      </c>
      <c r="L146" s="197">
        <v>7665411.40827657</v>
      </c>
      <c r="M146" s="197">
        <v>7055135.1543379603</v>
      </c>
      <c r="N146" s="197">
        <v>6785291.1346417004</v>
      </c>
      <c r="O146" s="197">
        <v>6745493.65287193</v>
      </c>
      <c r="P146" s="197">
        <v>7434810.3754279604</v>
      </c>
      <c r="Q146" s="197">
        <v>83816353.4352846</v>
      </c>
      <c r="R146" s="197">
        <v>7322594.3814356504</v>
      </c>
      <c r="S146" s="197">
        <v>7094549.7049611304</v>
      </c>
      <c r="T146" s="197">
        <v>7127797.9917643499</v>
      </c>
      <c r="U146" s="197">
        <v>7321724.3387885904</v>
      </c>
      <c r="V146" s="197">
        <v>7314872.5823359098</v>
      </c>
      <c r="W146" s="197">
        <v>7040583.2933082301</v>
      </c>
      <c r="X146" s="197">
        <v>7211193.2353144502</v>
      </c>
      <c r="Y146" s="197">
        <v>7942621.89432141</v>
      </c>
      <c r="Z146" s="197">
        <v>7323239.3385860203</v>
      </c>
      <c r="AA146" s="197">
        <v>7056083.5804255903</v>
      </c>
      <c r="AB146" s="197">
        <v>7020144.4698810903</v>
      </c>
      <c r="AC146" s="197">
        <v>7729626.6486490602</v>
      </c>
      <c r="AD146" s="197">
        <v>87505031.459771499</v>
      </c>
      <c r="AE146" s="197">
        <v>7836060.7171242097</v>
      </c>
      <c r="AF146" s="197">
        <v>7591562.4279290996</v>
      </c>
      <c r="AG146" s="197">
        <v>7630209.7254607901</v>
      </c>
      <c r="AH146" s="197">
        <v>7843299.4370702701</v>
      </c>
      <c r="AI146" s="197">
        <v>7839338.5751674296</v>
      </c>
      <c r="AJ146" s="197">
        <v>7549268.4217334101</v>
      </c>
      <c r="AK146" s="197">
        <v>7738630.5630100798</v>
      </c>
      <c r="AL146" s="197">
        <v>8527462.8935996201</v>
      </c>
      <c r="AM146" s="197">
        <v>7869583.3075944996</v>
      </c>
      <c r="AN146" s="197">
        <v>7584425.9544831598</v>
      </c>
      <c r="AO146" s="197">
        <v>7551456.88979082</v>
      </c>
      <c r="AP146" s="197">
        <v>8314683.76604304</v>
      </c>
      <c r="AQ146" s="197">
        <v>93875982.679006502</v>
      </c>
      <c r="AR146" s="197">
        <v>8249452.4446075195</v>
      </c>
      <c r="AS146" s="197">
        <v>8003534.3761472702</v>
      </c>
      <c r="AT146" s="197">
        <v>8048462.6522051403</v>
      </c>
      <c r="AU146" s="197">
        <v>8276313.5958731798</v>
      </c>
      <c r="AV146" s="197">
        <v>8279012.85949062</v>
      </c>
      <c r="AW146" s="197">
        <v>7986681.5050849402</v>
      </c>
      <c r="AX146" s="197">
        <v>8188415.3637984097</v>
      </c>
      <c r="AY146" s="197">
        <v>9010718.4550758209</v>
      </c>
      <c r="AZ146" s="197">
        <v>8303239.0608531702</v>
      </c>
      <c r="BA146" s="197">
        <v>8022866.4338125195</v>
      </c>
      <c r="BB146" s="197">
        <v>7999314.3698741402</v>
      </c>
      <c r="BC146" s="197">
        <v>8790044.6093432195</v>
      </c>
      <c r="BD146" s="197">
        <v>99158055.726165995</v>
      </c>
      <c r="BE146" s="197">
        <v>8971386.6044858396</v>
      </c>
      <c r="BF146" s="197">
        <v>8722214.5688286703</v>
      </c>
      <c r="BG146" s="197">
        <v>8773584.2876320202</v>
      </c>
      <c r="BH146" s="197">
        <v>9020506.0893044099</v>
      </c>
      <c r="BI146" s="197">
        <v>9033190.7691962309</v>
      </c>
      <c r="BJ146" s="197">
        <v>8730240.8959889095</v>
      </c>
      <c r="BK146" s="197">
        <v>8956573.2578517105</v>
      </c>
      <c r="BL146" s="197">
        <v>9848188.9843359608</v>
      </c>
      <c r="BM146" s="197">
        <v>9145104.4765512794</v>
      </c>
      <c r="BN146" s="197">
        <v>8855339.7920910995</v>
      </c>
      <c r="BO146" s="197">
        <v>8842427.2685783505</v>
      </c>
      <c r="BP146" s="197">
        <v>9704920.5322115794</v>
      </c>
      <c r="BQ146" s="197">
        <v>108603677.52705599</v>
      </c>
    </row>
    <row r="147" spans="1:69">
      <c r="A147" s="200" t="s">
        <v>289</v>
      </c>
      <c r="B147" s="201"/>
      <c r="C147" s="201"/>
      <c r="D147" s="201"/>
      <c r="E147" s="201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01"/>
      <c r="AI147" s="201"/>
      <c r="AJ147" s="201"/>
      <c r="AK147" s="201"/>
      <c r="AL147" s="201"/>
      <c r="AM147" s="201"/>
      <c r="AN147" s="201"/>
      <c r="AO147" s="201"/>
      <c r="AP147" s="201"/>
      <c r="AQ147" s="201"/>
      <c r="AR147" s="201"/>
      <c r="AS147" s="201"/>
      <c r="AT147" s="201"/>
      <c r="AU147" s="201"/>
      <c r="AV147" s="201"/>
      <c r="AW147" s="201"/>
      <c r="AX147" s="201"/>
      <c r="AY147" s="201"/>
      <c r="AZ147" s="201"/>
      <c r="BA147" s="201"/>
      <c r="BB147" s="201"/>
      <c r="BC147" s="201"/>
      <c r="BD147" s="201"/>
      <c r="BE147" s="201"/>
      <c r="BF147" s="201"/>
      <c r="BG147" s="201"/>
      <c r="BH147" s="201"/>
      <c r="BI147" s="201"/>
      <c r="BJ147" s="201"/>
      <c r="BK147" s="201"/>
      <c r="BL147" s="201"/>
      <c r="BM147" s="201"/>
      <c r="BN147" s="201"/>
      <c r="BO147" s="201"/>
      <c r="BP147" s="201"/>
      <c r="BQ147" s="201"/>
    </row>
    <row r="148" spans="1:69">
      <c r="A148" s="202" t="s">
        <v>94</v>
      </c>
      <c r="B148" s="201">
        <v>9347005622</v>
      </c>
      <c r="C148" s="201">
        <v>8127510078</v>
      </c>
      <c r="D148" s="201">
        <v>8035218121</v>
      </c>
      <c r="E148" s="201">
        <v>8524079246</v>
      </c>
      <c r="F148" s="201">
        <v>7698344986</v>
      </c>
      <c r="G148" s="201">
        <v>7704067874</v>
      </c>
      <c r="H148" s="201">
        <v>7843543131</v>
      </c>
      <c r="I148" s="201">
        <v>8877488927</v>
      </c>
      <c r="J148" s="201">
        <v>9730084010</v>
      </c>
      <c r="K148" s="201">
        <v>10346335853</v>
      </c>
      <c r="L148" s="201">
        <v>10479929302</v>
      </c>
      <c r="M148" s="201">
        <v>10246501657</v>
      </c>
      <c r="N148" s="201">
        <v>9448491700</v>
      </c>
      <c r="O148" s="201">
        <v>8232265450</v>
      </c>
      <c r="P148" s="201">
        <v>8136237247</v>
      </c>
      <c r="Q148" s="201">
        <v>107267369383</v>
      </c>
      <c r="R148" s="201">
        <v>8594322199</v>
      </c>
      <c r="S148" s="201">
        <v>7654759254</v>
      </c>
      <c r="T148" s="201">
        <v>7674941351</v>
      </c>
      <c r="U148" s="201">
        <v>7875168275</v>
      </c>
      <c r="V148" s="201">
        <v>8891521105</v>
      </c>
      <c r="W148" s="201">
        <v>9748444956</v>
      </c>
      <c r="X148" s="201">
        <v>10367855149</v>
      </c>
      <c r="Y148" s="201">
        <v>10506689446</v>
      </c>
      <c r="Z148" s="201">
        <v>10274761922</v>
      </c>
      <c r="AA148" s="201">
        <v>9478198412</v>
      </c>
      <c r="AB148" s="201">
        <v>8261700559</v>
      </c>
      <c r="AC148" s="201">
        <v>8158592488</v>
      </c>
      <c r="AD148" s="201">
        <v>107486955116</v>
      </c>
      <c r="AE148" s="201">
        <v>8658143419</v>
      </c>
      <c r="AF148" s="201">
        <v>7699126631</v>
      </c>
      <c r="AG148" s="201">
        <v>7725139126</v>
      </c>
      <c r="AH148" s="201">
        <v>7930960841</v>
      </c>
      <c r="AI148" s="201">
        <v>8950904458</v>
      </c>
      <c r="AJ148" s="201">
        <v>9806149497</v>
      </c>
      <c r="AK148" s="201">
        <v>10422626343</v>
      </c>
      <c r="AL148" s="201">
        <v>10559456225</v>
      </c>
      <c r="AM148" s="201">
        <v>10325087021</v>
      </c>
      <c r="AN148" s="201">
        <v>9526419057</v>
      </c>
      <c r="AO148" s="201">
        <v>8309594466</v>
      </c>
      <c r="AP148" s="201">
        <v>8213929349</v>
      </c>
      <c r="AQ148" s="201">
        <v>108127536433</v>
      </c>
      <c r="AR148" s="201">
        <v>8724235977</v>
      </c>
      <c r="AS148" s="201">
        <v>7760937081</v>
      </c>
      <c r="AT148" s="201">
        <v>7790132897</v>
      </c>
      <c r="AU148" s="201">
        <v>7998971635</v>
      </c>
      <c r="AV148" s="201">
        <v>9021990080</v>
      </c>
      <c r="AW148" s="201">
        <v>9876141091</v>
      </c>
      <c r="AX148" s="201">
        <v>10490919746</v>
      </c>
      <c r="AY148" s="201">
        <v>10626883141</v>
      </c>
      <c r="AZ148" s="201">
        <v>10392765423</v>
      </c>
      <c r="BA148" s="201">
        <v>9594082676</v>
      </c>
      <c r="BB148" s="201">
        <v>8377338120</v>
      </c>
      <c r="BC148" s="201">
        <v>8290266551</v>
      </c>
      <c r="BD148" s="201">
        <v>108944664418</v>
      </c>
      <c r="BE148" s="201">
        <v>8800730502</v>
      </c>
      <c r="BF148" s="201">
        <v>7934058202</v>
      </c>
      <c r="BG148" s="201">
        <v>7912081511</v>
      </c>
      <c r="BH148" s="201">
        <v>8023426366</v>
      </c>
      <c r="BI148" s="201">
        <v>9042479757</v>
      </c>
      <c r="BJ148" s="201">
        <v>9898033569</v>
      </c>
      <c r="BK148" s="201">
        <v>10512369334</v>
      </c>
      <c r="BL148" s="201">
        <v>10648358986</v>
      </c>
      <c r="BM148" s="201">
        <v>10410725116</v>
      </c>
      <c r="BN148" s="201">
        <v>9608492187</v>
      </c>
      <c r="BO148" s="201">
        <v>8389249816</v>
      </c>
      <c r="BP148" s="201">
        <v>8304378214</v>
      </c>
      <c r="BQ148" s="201">
        <v>109484383560</v>
      </c>
    </row>
    <row r="149" spans="1:69">
      <c r="A149" s="202" t="s">
        <v>265</v>
      </c>
      <c r="B149" s="201">
        <v>482907209.51060498</v>
      </c>
      <c r="C149" s="201">
        <v>422692708.32706201</v>
      </c>
      <c r="D149" s="201">
        <v>414417159.141828</v>
      </c>
      <c r="E149" s="201">
        <v>434816568.15977699</v>
      </c>
      <c r="F149" s="201">
        <v>401253284.82665098</v>
      </c>
      <c r="G149" s="201">
        <v>406042605.43874502</v>
      </c>
      <c r="H149" s="201">
        <v>424016477.97807503</v>
      </c>
      <c r="I149" s="201">
        <v>471268765.21142399</v>
      </c>
      <c r="J149" s="201">
        <v>514507107.30898398</v>
      </c>
      <c r="K149" s="201">
        <v>548807203.31373</v>
      </c>
      <c r="L149" s="201">
        <v>557267617.58349097</v>
      </c>
      <c r="M149" s="201">
        <v>545012447.33210802</v>
      </c>
      <c r="N149" s="201">
        <v>506035873.41119403</v>
      </c>
      <c r="O149" s="201">
        <v>443794160.40910101</v>
      </c>
      <c r="P149" s="201">
        <v>435115733.64270902</v>
      </c>
      <c r="Q149" s="201">
        <v>5687937844.6159897</v>
      </c>
      <c r="R149" s="201">
        <v>455008299.90236098</v>
      </c>
      <c r="S149" s="201">
        <v>414922345.00387102</v>
      </c>
      <c r="T149" s="201">
        <v>419892544.19875002</v>
      </c>
      <c r="U149" s="201">
        <v>425720306.888246</v>
      </c>
      <c r="V149" s="201">
        <v>472309060.52379102</v>
      </c>
      <c r="W149" s="201">
        <v>515646397.45296299</v>
      </c>
      <c r="X149" s="201">
        <v>549684019.68830395</v>
      </c>
      <c r="Y149" s="201">
        <v>558312914.29137301</v>
      </c>
      <c r="Z149" s="201">
        <v>546129189.56732595</v>
      </c>
      <c r="AA149" s="201">
        <v>507099163.84874701</v>
      </c>
      <c r="AB149" s="201">
        <v>444939457.65504599</v>
      </c>
      <c r="AC149" s="201">
        <v>436155081.19928199</v>
      </c>
      <c r="AD149" s="201">
        <v>5745818780.2200603</v>
      </c>
      <c r="AE149" s="201">
        <v>458374248.05724001</v>
      </c>
      <c r="AF149" s="201">
        <v>417303547.75492197</v>
      </c>
      <c r="AG149" s="201">
        <v>422443538.68906099</v>
      </c>
      <c r="AH149" s="201">
        <v>428600594.12211502</v>
      </c>
      <c r="AI149" s="201">
        <v>475550716.61204702</v>
      </c>
      <c r="AJ149" s="201">
        <v>518916358.12092203</v>
      </c>
      <c r="AK149" s="201">
        <v>553082156.124282</v>
      </c>
      <c r="AL149" s="201">
        <v>561495476.85282302</v>
      </c>
      <c r="AM149" s="201">
        <v>549252329.92371595</v>
      </c>
      <c r="AN149" s="201">
        <v>510017887.31279302</v>
      </c>
      <c r="AO149" s="201">
        <v>447891518.28551</v>
      </c>
      <c r="AP149" s="201">
        <v>439572131.51782399</v>
      </c>
      <c r="AQ149" s="201">
        <v>5782500503.3732595</v>
      </c>
      <c r="AR149" s="201">
        <v>462547150.93512797</v>
      </c>
      <c r="AS149" s="201">
        <v>421117494.46945602</v>
      </c>
      <c r="AT149" s="201">
        <v>426744088.63174403</v>
      </c>
      <c r="AU149" s="201">
        <v>433066710.90686601</v>
      </c>
      <c r="AV149" s="201">
        <v>480156138.06471997</v>
      </c>
      <c r="AW149" s="201">
        <v>523497727.20429599</v>
      </c>
      <c r="AX149" s="201">
        <v>558001958.35783505</v>
      </c>
      <c r="AY149" s="201">
        <v>566395256.00101197</v>
      </c>
      <c r="AZ149" s="201">
        <v>554248023.534688</v>
      </c>
      <c r="BA149" s="201">
        <v>514919629.79602897</v>
      </c>
      <c r="BB149" s="201">
        <v>452790383.02869898</v>
      </c>
      <c r="BC149" s="201">
        <v>444870274.12082303</v>
      </c>
      <c r="BD149" s="201">
        <v>5838354835.0513</v>
      </c>
      <c r="BE149" s="201">
        <v>467843637.763794</v>
      </c>
      <c r="BF149" s="201">
        <v>430896197.2676</v>
      </c>
      <c r="BG149" s="201">
        <v>434278377.46184599</v>
      </c>
      <c r="BH149" s="201">
        <v>435975391.508829</v>
      </c>
      <c r="BI149" s="201">
        <v>482833289.883591</v>
      </c>
      <c r="BJ149" s="201">
        <v>526266997.56942201</v>
      </c>
      <c r="BK149" s="201">
        <v>560613982.25673199</v>
      </c>
      <c r="BL149" s="201">
        <v>568998943.04704404</v>
      </c>
      <c r="BM149" s="201">
        <v>556695506.98318505</v>
      </c>
      <c r="BN149" s="201">
        <v>517193682.37582201</v>
      </c>
      <c r="BO149" s="201">
        <v>454994419.32493198</v>
      </c>
      <c r="BP149" s="201">
        <v>447193977.58439201</v>
      </c>
      <c r="BQ149" s="201">
        <v>5883784403.0271902</v>
      </c>
    </row>
    <row r="150" spans="1:69">
      <c r="A150" s="202" t="s">
        <v>266</v>
      </c>
      <c r="B150" s="201">
        <v>303871152.77122003</v>
      </c>
      <c r="C150" s="201">
        <v>264225352.63577899</v>
      </c>
      <c r="D150" s="201">
        <v>261224941.11370999</v>
      </c>
      <c r="E150" s="201">
        <v>243788666.43560001</v>
      </c>
      <c r="F150" s="201">
        <v>220172666.59959999</v>
      </c>
      <c r="G150" s="201">
        <v>220336341.19639999</v>
      </c>
      <c r="H150" s="201">
        <v>224325333.54660001</v>
      </c>
      <c r="I150" s="201">
        <v>253896183.312199</v>
      </c>
      <c r="J150" s="201">
        <v>278280402.68599999</v>
      </c>
      <c r="K150" s="201">
        <v>295905205.39579999</v>
      </c>
      <c r="L150" s="201">
        <v>299725978.03719997</v>
      </c>
      <c r="M150" s="201">
        <v>293049947.39019901</v>
      </c>
      <c r="N150" s="201">
        <v>270226862.62</v>
      </c>
      <c r="O150" s="201">
        <v>235442791.87</v>
      </c>
      <c r="P150" s="201">
        <v>232696385.2642</v>
      </c>
      <c r="Q150" s="201">
        <v>3067846764.3537998</v>
      </c>
      <c r="R150" s="201">
        <v>259876260.507011</v>
      </c>
      <c r="S150" s="201">
        <v>231465630.907161</v>
      </c>
      <c r="T150" s="201">
        <v>232075899.84706199</v>
      </c>
      <c r="U150" s="201">
        <v>238130388.27059299</v>
      </c>
      <c r="V150" s="201">
        <v>268863000.65122402</v>
      </c>
      <c r="W150" s="201">
        <v>294774778.30869401</v>
      </c>
      <c r="X150" s="201">
        <v>313504586.30861998</v>
      </c>
      <c r="Y150" s="201">
        <v>317702676.291641</v>
      </c>
      <c r="Z150" s="201">
        <v>310689620.89876997</v>
      </c>
      <c r="AA150" s="201">
        <v>286603027.28011</v>
      </c>
      <c r="AB150" s="201">
        <v>249818403.009305</v>
      </c>
      <c r="AC150" s="201">
        <v>246700607.411336</v>
      </c>
      <c r="AD150" s="201">
        <v>3250204879.6915302</v>
      </c>
      <c r="AE150" s="201">
        <v>305894863.47384799</v>
      </c>
      <c r="AF150" s="201">
        <v>272012506.10949397</v>
      </c>
      <c r="AG150" s="201">
        <v>272931535.53896397</v>
      </c>
      <c r="AH150" s="201">
        <v>280203279.87987202</v>
      </c>
      <c r="AI150" s="201">
        <v>316238200.806288</v>
      </c>
      <c r="AJ150" s="201">
        <v>346454270.43935603</v>
      </c>
      <c r="AK150" s="201">
        <v>368234586.55518001</v>
      </c>
      <c r="AL150" s="201">
        <v>373068828.26820999</v>
      </c>
      <c r="AM150" s="201">
        <v>364788492.382029</v>
      </c>
      <c r="AN150" s="201">
        <v>336571308.16761702</v>
      </c>
      <c r="AO150" s="201">
        <v>293580522.02301002</v>
      </c>
      <c r="AP150" s="201">
        <v>290200644.087551</v>
      </c>
      <c r="AQ150" s="201">
        <v>3820179037.73142</v>
      </c>
      <c r="AR150" s="201">
        <v>322035845.659576</v>
      </c>
      <c r="AS150" s="201">
        <v>286477800.75866699</v>
      </c>
      <c r="AT150" s="201">
        <v>287555499.63339502</v>
      </c>
      <c r="AU150" s="201">
        <v>295264319.03896999</v>
      </c>
      <c r="AV150" s="201">
        <v>333026778.80386603</v>
      </c>
      <c r="AW150" s="201">
        <v>364555871.30818802</v>
      </c>
      <c r="AX150" s="201">
        <v>387249063.53479898</v>
      </c>
      <c r="AY150" s="201">
        <v>392267851.08284402</v>
      </c>
      <c r="AZ150" s="201">
        <v>383625914.12712902</v>
      </c>
      <c r="BA150" s="201">
        <v>354144309.71822298</v>
      </c>
      <c r="BB150" s="201">
        <v>309230879.69682503</v>
      </c>
      <c r="BC150" s="201">
        <v>306016825.60317802</v>
      </c>
      <c r="BD150" s="201">
        <v>4021450958.9656601</v>
      </c>
      <c r="BE150" s="201">
        <v>382984883.67047203</v>
      </c>
      <c r="BF150" s="201">
        <v>345269561.07077599</v>
      </c>
      <c r="BG150" s="201">
        <v>344313192.68247199</v>
      </c>
      <c r="BH150" s="201">
        <v>349158630.94805503</v>
      </c>
      <c r="BI150" s="201">
        <v>393505181.98918098</v>
      </c>
      <c r="BJ150" s="201">
        <v>430736656.93187898</v>
      </c>
      <c r="BK150" s="201">
        <v>457470950.34532601</v>
      </c>
      <c r="BL150" s="201">
        <v>463388866.02741301</v>
      </c>
      <c r="BM150" s="201">
        <v>453047658.55180198</v>
      </c>
      <c r="BN150" s="201">
        <v>418136569.64618599</v>
      </c>
      <c r="BO150" s="201">
        <v>365078315.27543497</v>
      </c>
      <c r="BP150" s="201">
        <v>361384924.07211298</v>
      </c>
      <c r="BQ150" s="201">
        <v>4764475391.2111101</v>
      </c>
    </row>
    <row r="151" spans="1:69">
      <c r="A151" s="202" t="s">
        <v>267</v>
      </c>
      <c r="B151" s="201">
        <v>17316959.981996398</v>
      </c>
      <c r="C151" s="201">
        <v>15635058.2329084</v>
      </c>
      <c r="D151" s="201">
        <v>12404242.9596122</v>
      </c>
      <c r="E151" s="201">
        <v>10493329.246639</v>
      </c>
      <c r="F151" s="201">
        <v>12543564.410201499</v>
      </c>
      <c r="G151" s="201">
        <v>12433573.428330099</v>
      </c>
      <c r="H151" s="201">
        <v>14529808.7531367</v>
      </c>
      <c r="I151" s="201">
        <v>15680150.681697801</v>
      </c>
      <c r="J151" s="201">
        <v>16096682.0343004</v>
      </c>
      <c r="K151" s="201">
        <v>16937043.5293281</v>
      </c>
      <c r="L151" s="201">
        <v>17450175.878904998</v>
      </c>
      <c r="M151" s="201">
        <v>16829036.437255099</v>
      </c>
      <c r="N151" s="201">
        <v>15985003.392462101</v>
      </c>
      <c r="O151" s="201">
        <v>14534343.1729839</v>
      </c>
      <c r="P151" s="201">
        <v>11924809.510598799</v>
      </c>
      <c r="Q151" s="201">
        <v>175437520.47583801</v>
      </c>
      <c r="R151" s="201">
        <v>12534756.6744982</v>
      </c>
      <c r="S151" s="201">
        <v>12941449.4021238</v>
      </c>
      <c r="T151" s="201">
        <v>12957397.217100799</v>
      </c>
      <c r="U151" s="201">
        <v>15616839.6515032</v>
      </c>
      <c r="V151" s="201">
        <v>17105352.555902399</v>
      </c>
      <c r="W151" s="201">
        <v>17137295.836197201</v>
      </c>
      <c r="X151" s="201">
        <v>17785578.022299301</v>
      </c>
      <c r="Y151" s="201">
        <v>18208787.417610198</v>
      </c>
      <c r="Z151" s="201">
        <v>17499551.656574599</v>
      </c>
      <c r="AA151" s="201">
        <v>16775414.847771199</v>
      </c>
      <c r="AB151" s="201">
        <v>15479458.8793495</v>
      </c>
      <c r="AC151" s="201">
        <v>12806662.924882101</v>
      </c>
      <c r="AD151" s="201">
        <v>186848545.08581299</v>
      </c>
      <c r="AE151" s="201">
        <v>12797850.3530159</v>
      </c>
      <c r="AF151" s="201">
        <v>14829159.9252344</v>
      </c>
      <c r="AG151" s="201">
        <v>14847398.445490301</v>
      </c>
      <c r="AH151" s="201">
        <v>17890594.466781098</v>
      </c>
      <c r="AI151" s="201">
        <v>19594341.3644232</v>
      </c>
      <c r="AJ151" s="201">
        <v>19636782.503460102</v>
      </c>
      <c r="AK151" s="201">
        <v>20380243.423693899</v>
      </c>
      <c r="AL151" s="201">
        <v>20851134.716094699</v>
      </c>
      <c r="AM151" s="201">
        <v>20055059.365739301</v>
      </c>
      <c r="AN151" s="201">
        <v>19232550.300829198</v>
      </c>
      <c r="AO151" s="201">
        <v>17745176.655608501</v>
      </c>
      <c r="AP151" s="201">
        <v>14696051.1475011</v>
      </c>
      <c r="AQ151" s="201">
        <v>212556342.66787201</v>
      </c>
      <c r="AR151" s="201">
        <v>13556152.665261799</v>
      </c>
      <c r="AS151" s="201">
        <v>15668206.521978101</v>
      </c>
      <c r="AT151" s="201">
        <v>15689569.038050801</v>
      </c>
      <c r="AU151" s="201">
        <v>18901024.403704301</v>
      </c>
      <c r="AV151" s="201">
        <v>20699439.210817002</v>
      </c>
      <c r="AW151" s="201">
        <v>20750397.251736902</v>
      </c>
      <c r="AX151" s="201">
        <v>21536672.267597701</v>
      </c>
      <c r="AY151" s="201">
        <v>22019540.9948925</v>
      </c>
      <c r="AZ151" s="201">
        <v>21193597.4836649</v>
      </c>
      <c r="BA151" s="201">
        <v>20334170.6284355</v>
      </c>
      <c r="BB151" s="201">
        <v>18759929.6852035</v>
      </c>
      <c r="BC151" s="201">
        <v>15552037.3133933</v>
      </c>
      <c r="BD151" s="201">
        <v>224660737.46473601</v>
      </c>
      <c r="BE151" s="201">
        <v>16229893.852042601</v>
      </c>
      <c r="BF151" s="201">
        <v>18721801.0511785</v>
      </c>
      <c r="BG151" s="201">
        <v>18739707.025256999</v>
      </c>
      <c r="BH151" s="201">
        <v>22570331.021205101</v>
      </c>
      <c r="BI151" s="201">
        <v>24716036.371079199</v>
      </c>
      <c r="BJ151" s="201">
        <v>24784126.5861714</v>
      </c>
      <c r="BK151" s="201">
        <v>25724014.879270401</v>
      </c>
      <c r="BL151" s="201">
        <v>26283294.397755701</v>
      </c>
      <c r="BM151" s="201">
        <v>25324979.1823669</v>
      </c>
      <c r="BN151" s="201">
        <v>24299934.261188898</v>
      </c>
      <c r="BO151" s="201">
        <v>22416689.838140901</v>
      </c>
      <c r="BP151" s="201">
        <v>18601971.592112102</v>
      </c>
      <c r="BQ151" s="201">
        <v>268412780.057769</v>
      </c>
    </row>
    <row r="152" spans="1:69">
      <c r="A152" s="202" t="s">
        <v>268</v>
      </c>
      <c r="B152" s="201">
        <v>17555255.572632302</v>
      </c>
      <c r="C152" s="201">
        <v>15264836.928375</v>
      </c>
      <c r="D152" s="201">
        <v>15091497.0420033</v>
      </c>
      <c r="E152" s="201">
        <v>14906428.836352199</v>
      </c>
      <c r="F152" s="201">
        <v>13462431.3523771</v>
      </c>
      <c r="G152" s="201">
        <v>13472439.2160124</v>
      </c>
      <c r="H152" s="201">
        <v>13716345.6759245</v>
      </c>
      <c r="I152" s="201">
        <v>15524451.746260799</v>
      </c>
      <c r="J152" s="201">
        <v>17015421.921946</v>
      </c>
      <c r="K152" s="201">
        <v>18093088.374573201</v>
      </c>
      <c r="L152" s="201">
        <v>18326709.060520701</v>
      </c>
      <c r="M152" s="201">
        <v>17918503.965493899</v>
      </c>
      <c r="N152" s="201">
        <v>16522989.1783334</v>
      </c>
      <c r="O152" s="201">
        <v>14396121.3347436</v>
      </c>
      <c r="P152" s="201">
        <v>14228192.631479301</v>
      </c>
      <c r="Q152" s="201">
        <v>187583123.29401699</v>
      </c>
      <c r="R152" s="201">
        <v>9987799.3288795296</v>
      </c>
      <c r="S152" s="201">
        <v>8895896.3335970193</v>
      </c>
      <c r="T152" s="201">
        <v>8919350.7410772704</v>
      </c>
      <c r="U152" s="201">
        <v>9152042.3124246392</v>
      </c>
      <c r="V152" s="201">
        <v>10333185.848625701</v>
      </c>
      <c r="W152" s="201">
        <v>11329050.7075106</v>
      </c>
      <c r="X152" s="201">
        <v>12048891.6172064</v>
      </c>
      <c r="Y152" s="201">
        <v>12210236.4058115</v>
      </c>
      <c r="Z152" s="201">
        <v>11940704.3223128</v>
      </c>
      <c r="AA152" s="201">
        <v>11014986.586071299</v>
      </c>
      <c r="AB152" s="201">
        <v>9601246.6588912699</v>
      </c>
      <c r="AC152" s="201">
        <v>9481420.7204995602</v>
      </c>
      <c r="AD152" s="201">
        <v>124914811.582908</v>
      </c>
      <c r="AE152" s="201">
        <v>12390244.738917399</v>
      </c>
      <c r="AF152" s="201">
        <v>11017842.8119667</v>
      </c>
      <c r="AG152" s="201">
        <v>11055068.018771799</v>
      </c>
      <c r="AH152" s="201">
        <v>11349609.388442</v>
      </c>
      <c r="AI152" s="201">
        <v>12809200.714544799</v>
      </c>
      <c r="AJ152" s="201">
        <v>14033099.977024199</v>
      </c>
      <c r="AK152" s="201">
        <v>14915309.779769501</v>
      </c>
      <c r="AL152" s="201">
        <v>15111120.3183033</v>
      </c>
      <c r="AM152" s="201">
        <v>14775726.0361466</v>
      </c>
      <c r="AN152" s="201">
        <v>13632791.4530375</v>
      </c>
      <c r="AO152" s="201">
        <v>11891453.413552299</v>
      </c>
      <c r="AP152" s="201">
        <v>11754551.7528561</v>
      </c>
      <c r="AQ152" s="201">
        <v>154736018.403332</v>
      </c>
      <c r="AR152" s="201">
        <v>12614808.2146872</v>
      </c>
      <c r="AS152" s="201">
        <v>11221926.2639357</v>
      </c>
      <c r="AT152" s="201">
        <v>11264141.9514162</v>
      </c>
      <c r="AU152" s="201">
        <v>11566112.3055667</v>
      </c>
      <c r="AV152" s="201">
        <v>13045345.7327442</v>
      </c>
      <c r="AW152" s="201">
        <v>14280405.3091418</v>
      </c>
      <c r="AX152" s="201">
        <v>15169344.449228499</v>
      </c>
      <c r="AY152" s="201">
        <v>15365940.707819499</v>
      </c>
      <c r="AZ152" s="201">
        <v>15027418.214845199</v>
      </c>
      <c r="BA152" s="201">
        <v>13872562.9697158</v>
      </c>
      <c r="BB152" s="201">
        <v>12113211.290019199</v>
      </c>
      <c r="BC152" s="201">
        <v>11987310.162770599</v>
      </c>
      <c r="BD152" s="201">
        <v>157528527.57189101</v>
      </c>
      <c r="BE152" s="201">
        <v>12831111.203485999</v>
      </c>
      <c r="BF152" s="201">
        <v>11567537.838098399</v>
      </c>
      <c r="BG152" s="201">
        <v>11535496.7062809</v>
      </c>
      <c r="BH152" s="201">
        <v>11697833.0278074</v>
      </c>
      <c r="BI152" s="201">
        <v>13183571.896784101</v>
      </c>
      <c r="BJ152" s="201">
        <v>14430934.953730799</v>
      </c>
      <c r="BK152" s="201">
        <v>15326611.797284</v>
      </c>
      <c r="BL152" s="201">
        <v>15524879.241894299</v>
      </c>
      <c r="BM152" s="201">
        <v>15178418.614450701</v>
      </c>
      <c r="BN152" s="201">
        <v>14008795.260939499</v>
      </c>
      <c r="BO152" s="201">
        <v>12231188.908518201</v>
      </c>
      <c r="BP152" s="201">
        <v>12107449.525403099</v>
      </c>
      <c r="BQ152" s="201">
        <v>159623828.974677</v>
      </c>
    </row>
    <row r="153" spans="1:69">
      <c r="A153" s="202" t="s">
        <v>269</v>
      </c>
      <c r="B153" s="201">
        <v>-12380428.3618524</v>
      </c>
      <c r="C153" s="201">
        <v>-11380554.0902147</v>
      </c>
      <c r="D153" s="201">
        <v>-10154260.6555159</v>
      </c>
      <c r="E153" s="201">
        <v>-9742757.4447246902</v>
      </c>
      <c r="F153" s="201">
        <v>-9288291.4337548502</v>
      </c>
      <c r="G153" s="201">
        <v>-9493961.7357012201</v>
      </c>
      <c r="H153" s="201">
        <v>-10352330.127923699</v>
      </c>
      <c r="I153" s="201">
        <v>-11811584.615250099</v>
      </c>
      <c r="J153" s="201">
        <v>-12520687.3674969</v>
      </c>
      <c r="K153" s="201">
        <v>-12961560.262966</v>
      </c>
      <c r="L153" s="201">
        <v>-13268936.576311501</v>
      </c>
      <c r="M153" s="201">
        <v>-13487560.884816101</v>
      </c>
      <c r="N153" s="201">
        <v>-13380168.589080799</v>
      </c>
      <c r="O153" s="201">
        <v>-11521074.2279216</v>
      </c>
      <c r="P153" s="201">
        <v>-10424807.2652444</v>
      </c>
      <c r="Q153" s="201">
        <v>-138253720.531192</v>
      </c>
      <c r="R153" s="201">
        <v>-10454180.2527213</v>
      </c>
      <c r="S153" s="201">
        <v>-9967414.7720540892</v>
      </c>
      <c r="T153" s="201">
        <v>-10189023.554591</v>
      </c>
      <c r="U153" s="201">
        <v>-11111210.720168</v>
      </c>
      <c r="V153" s="201">
        <v>-12678544.811811499</v>
      </c>
      <c r="W153" s="201">
        <v>-12936470.881944301</v>
      </c>
      <c r="X153" s="201">
        <v>-13393142.4739151</v>
      </c>
      <c r="Y153" s="201">
        <v>-13711932.986428199</v>
      </c>
      <c r="Z153" s="201">
        <v>-13939048.8071966</v>
      </c>
      <c r="AA153" s="201">
        <v>-13829238.381095899</v>
      </c>
      <c r="AB153" s="201">
        <v>-11908756.361729201</v>
      </c>
      <c r="AC153" s="201">
        <v>-10776507.397041099</v>
      </c>
      <c r="AD153" s="201">
        <v>-144895471.40069601</v>
      </c>
      <c r="AE153" s="201">
        <v>-10805882.559260299</v>
      </c>
      <c r="AF153" s="201">
        <v>-10301803.7183016</v>
      </c>
      <c r="AG153" s="201">
        <v>-10529894.112823</v>
      </c>
      <c r="AH153" s="201">
        <v>-11481899.3190096</v>
      </c>
      <c r="AI153" s="201">
        <v>-13100349.624694001</v>
      </c>
      <c r="AJ153" s="201">
        <v>-13365666.767825499</v>
      </c>
      <c r="AK153" s="201">
        <v>-13836264.3161729</v>
      </c>
      <c r="AL153" s="201">
        <v>-14164354.852079401</v>
      </c>
      <c r="AM153" s="201">
        <v>-14397703.2045357</v>
      </c>
      <c r="AN153" s="201">
        <v>-14283035.223553199</v>
      </c>
      <c r="AO153" s="201">
        <v>-12298468.244928399</v>
      </c>
      <c r="AP153" s="201">
        <v>-11128207.528837699</v>
      </c>
      <c r="AQ153" s="201">
        <v>-149693529.47202101</v>
      </c>
      <c r="AR153" s="201">
        <v>-11157584.8657993</v>
      </c>
      <c r="AS153" s="201">
        <v>-10636192.664549099</v>
      </c>
      <c r="AT153" s="201">
        <v>-10870764.671055</v>
      </c>
      <c r="AU153" s="201">
        <v>-11852587.9178512</v>
      </c>
      <c r="AV153" s="201">
        <v>-13522154.4375764</v>
      </c>
      <c r="AW153" s="201">
        <v>-13794862.6537068</v>
      </c>
      <c r="AX153" s="201">
        <v>-14279386.158430699</v>
      </c>
      <c r="AY153" s="201">
        <v>-14616776.7177305</v>
      </c>
      <c r="AZ153" s="201">
        <v>-14856357.601874599</v>
      </c>
      <c r="BA153" s="201">
        <v>-14736832.0660106</v>
      </c>
      <c r="BB153" s="201">
        <v>-12688180.128127599</v>
      </c>
      <c r="BC153" s="201">
        <v>-11479907.6606343</v>
      </c>
      <c r="BD153" s="201">
        <v>-154491587.54334599</v>
      </c>
      <c r="BE153" s="201">
        <v>-11509287.172338299</v>
      </c>
      <c r="BF153" s="201">
        <v>-10970581.610796601</v>
      </c>
      <c r="BG153" s="201">
        <v>-11211635.2292869</v>
      </c>
      <c r="BH153" s="201">
        <v>-12223276.5166928</v>
      </c>
      <c r="BI153" s="201">
        <v>-13943959.2504589</v>
      </c>
      <c r="BJ153" s="201">
        <v>-14224058.539588001</v>
      </c>
      <c r="BK153" s="201">
        <v>-14722508.000688599</v>
      </c>
      <c r="BL153" s="201">
        <v>-15069198.583381601</v>
      </c>
      <c r="BM153" s="201">
        <v>-15315011.999213601</v>
      </c>
      <c r="BN153" s="201">
        <v>-15190628.9084679</v>
      </c>
      <c r="BO153" s="201">
        <v>-13077892.011326799</v>
      </c>
      <c r="BP153" s="201">
        <v>-11831607.7924309</v>
      </c>
      <c r="BQ153" s="201">
        <v>-159289645.61467099</v>
      </c>
    </row>
    <row r="154" spans="1:69">
      <c r="A154" s="202" t="s">
        <v>270</v>
      </c>
      <c r="B154" s="201">
        <v>0</v>
      </c>
      <c r="C154" s="201">
        <v>0</v>
      </c>
      <c r="D154" s="201">
        <v>0</v>
      </c>
      <c r="E154" s="201">
        <v>0</v>
      </c>
      <c r="F154" s="201">
        <v>0</v>
      </c>
      <c r="G154" s="201">
        <v>0</v>
      </c>
      <c r="H154" s="201">
        <v>0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  <c r="O154" s="201">
        <v>0</v>
      </c>
      <c r="P154" s="201">
        <v>0</v>
      </c>
      <c r="Q154" s="201">
        <v>0</v>
      </c>
      <c r="R154" s="201">
        <v>0</v>
      </c>
      <c r="S154" s="201">
        <v>0</v>
      </c>
      <c r="T154" s="201">
        <v>0</v>
      </c>
      <c r="U154" s="201">
        <v>0</v>
      </c>
      <c r="V154" s="201">
        <v>0</v>
      </c>
      <c r="W154" s="201">
        <v>0</v>
      </c>
      <c r="X154" s="201">
        <v>0</v>
      </c>
      <c r="Y154" s="201">
        <v>0</v>
      </c>
      <c r="Z154" s="201">
        <v>0</v>
      </c>
      <c r="AA154" s="201">
        <v>0</v>
      </c>
      <c r="AB154" s="201">
        <v>0</v>
      </c>
      <c r="AC154" s="201">
        <v>0</v>
      </c>
      <c r="AD154" s="201">
        <v>0</v>
      </c>
      <c r="AE154" s="201">
        <v>0</v>
      </c>
      <c r="AF154" s="201">
        <v>0</v>
      </c>
      <c r="AG154" s="201">
        <v>0</v>
      </c>
      <c r="AH154" s="201">
        <v>0</v>
      </c>
      <c r="AI154" s="201">
        <v>0</v>
      </c>
      <c r="AJ154" s="201">
        <v>0</v>
      </c>
      <c r="AK154" s="201">
        <v>0</v>
      </c>
      <c r="AL154" s="201">
        <v>0</v>
      </c>
      <c r="AM154" s="201">
        <v>0</v>
      </c>
      <c r="AN154" s="201">
        <v>0</v>
      </c>
      <c r="AO154" s="201">
        <v>0</v>
      </c>
      <c r="AP154" s="201">
        <v>0</v>
      </c>
      <c r="AQ154" s="201">
        <v>0</v>
      </c>
      <c r="AR154" s="201">
        <v>0</v>
      </c>
      <c r="AS154" s="201">
        <v>0</v>
      </c>
      <c r="AT154" s="201">
        <v>0</v>
      </c>
      <c r="AU154" s="201">
        <v>0</v>
      </c>
      <c r="AV154" s="201">
        <v>0</v>
      </c>
      <c r="AW154" s="201">
        <v>0</v>
      </c>
      <c r="AX154" s="201">
        <v>0</v>
      </c>
      <c r="AY154" s="201">
        <v>0</v>
      </c>
      <c r="AZ154" s="201">
        <v>0</v>
      </c>
      <c r="BA154" s="201">
        <v>0</v>
      </c>
      <c r="BB154" s="201">
        <v>0</v>
      </c>
      <c r="BC154" s="201">
        <v>0</v>
      </c>
      <c r="BD154" s="201">
        <v>0</v>
      </c>
      <c r="BE154" s="201">
        <v>0</v>
      </c>
      <c r="BF154" s="201">
        <v>0</v>
      </c>
      <c r="BG154" s="201">
        <v>0</v>
      </c>
      <c r="BH154" s="201">
        <v>0</v>
      </c>
      <c r="BI154" s="201">
        <v>0</v>
      </c>
      <c r="BJ154" s="201">
        <v>0</v>
      </c>
      <c r="BK154" s="201">
        <v>0</v>
      </c>
      <c r="BL154" s="201">
        <v>0</v>
      </c>
      <c r="BM154" s="201">
        <v>0</v>
      </c>
      <c r="BN154" s="201">
        <v>0</v>
      </c>
      <c r="BO154" s="201">
        <v>0</v>
      </c>
      <c r="BP154" s="201">
        <v>0</v>
      </c>
      <c r="BQ154" s="201">
        <v>0</v>
      </c>
    </row>
    <row r="155" spans="1:69">
      <c r="A155" s="202" t="s">
        <v>271</v>
      </c>
      <c r="B155" s="201">
        <v>-1768632.6231217801</v>
      </c>
      <c r="C155" s="201">
        <v>-1625793.4414592499</v>
      </c>
      <c r="D155" s="201">
        <v>-1450608.66507371</v>
      </c>
      <c r="E155" s="201">
        <v>-1391822.4921035201</v>
      </c>
      <c r="F155" s="201">
        <v>-1326898.77625069</v>
      </c>
      <c r="G155" s="201">
        <v>-1356280.2479573099</v>
      </c>
      <c r="H155" s="201">
        <v>-1478904.3039891</v>
      </c>
      <c r="I155" s="201">
        <v>-1687369.2307500199</v>
      </c>
      <c r="J155" s="201">
        <v>-1788669.6239281299</v>
      </c>
      <c r="K155" s="201">
        <v>-1851651.4661380099</v>
      </c>
      <c r="L155" s="201">
        <v>-1895562.36804451</v>
      </c>
      <c r="M155" s="201">
        <v>-1926794.41211659</v>
      </c>
      <c r="N155" s="201">
        <v>-1911452.65558298</v>
      </c>
      <c r="O155" s="201">
        <v>-1645867.7468459499</v>
      </c>
      <c r="P155" s="201">
        <v>-1489258.1807492001</v>
      </c>
      <c r="Q155" s="201">
        <v>-19750531.504455999</v>
      </c>
      <c r="R155" s="201">
        <v>-1493454.3218173301</v>
      </c>
      <c r="S155" s="201">
        <v>-1423916.3960077199</v>
      </c>
      <c r="T155" s="201">
        <v>-1455574.79351301</v>
      </c>
      <c r="U155" s="201">
        <v>-1587315.81716686</v>
      </c>
      <c r="V155" s="201">
        <v>-1811220.68740165</v>
      </c>
      <c r="W155" s="201">
        <v>-1848067.2688491901</v>
      </c>
      <c r="X155" s="201">
        <v>-1913306.06770216</v>
      </c>
      <c r="Y155" s="201">
        <v>-1958847.5694897501</v>
      </c>
      <c r="Z155" s="201">
        <v>-1991292.68674238</v>
      </c>
      <c r="AA155" s="201">
        <v>-1975605.4830137</v>
      </c>
      <c r="AB155" s="201">
        <v>-1701250.9088184601</v>
      </c>
      <c r="AC155" s="201">
        <v>-1539501.0567201499</v>
      </c>
      <c r="AD155" s="201">
        <v>-20699353.057242401</v>
      </c>
      <c r="AE155" s="201">
        <v>-1543697.5084657599</v>
      </c>
      <c r="AF155" s="201">
        <v>-1471686.24547166</v>
      </c>
      <c r="AG155" s="201">
        <v>-1504270.58754615</v>
      </c>
      <c r="AH155" s="201">
        <v>-1640271.33128708</v>
      </c>
      <c r="AI155" s="201">
        <v>-1871478.5178134299</v>
      </c>
      <c r="AJ155" s="201">
        <v>-1909380.9668322201</v>
      </c>
      <c r="AK155" s="201">
        <v>-1976609.1880246999</v>
      </c>
      <c r="AL155" s="201">
        <v>-2023479.2645827699</v>
      </c>
      <c r="AM155" s="201">
        <v>-2056814.7435051</v>
      </c>
      <c r="AN155" s="201">
        <v>-2040433.60336475</v>
      </c>
      <c r="AO155" s="201">
        <v>-1756924.03498977</v>
      </c>
      <c r="AP155" s="201">
        <v>-1589743.9326911001</v>
      </c>
      <c r="AQ155" s="201">
        <v>-21384789.924574502</v>
      </c>
      <c r="AR155" s="201">
        <v>-1593940.69511419</v>
      </c>
      <c r="AS155" s="201">
        <v>-1519456.0949355899</v>
      </c>
      <c r="AT155" s="201">
        <v>-1552966.3815792799</v>
      </c>
      <c r="AU155" s="201">
        <v>-1693226.8454073099</v>
      </c>
      <c r="AV155" s="201">
        <v>-1931736.3482252101</v>
      </c>
      <c r="AW155" s="201">
        <v>-1970694.6648152501</v>
      </c>
      <c r="AX155" s="201">
        <v>-2039912.3083472501</v>
      </c>
      <c r="AY155" s="201">
        <v>-2088110.95967578</v>
      </c>
      <c r="AZ155" s="201">
        <v>-2122336.80026781</v>
      </c>
      <c r="BA155" s="201">
        <v>-2105261.7237157999</v>
      </c>
      <c r="BB155" s="201">
        <v>-1812597.16116109</v>
      </c>
      <c r="BC155" s="201">
        <v>-1639986.8086620399</v>
      </c>
      <c r="BD155" s="201">
        <v>-22070226.791906599</v>
      </c>
      <c r="BE155" s="201">
        <v>-1644183.88176261</v>
      </c>
      <c r="BF155" s="201">
        <v>-1567225.9443995201</v>
      </c>
      <c r="BG155" s="201">
        <v>-1601662.1756124201</v>
      </c>
      <c r="BH155" s="201">
        <v>-1746182.3595275399</v>
      </c>
      <c r="BI155" s="201">
        <v>-1991994.17863699</v>
      </c>
      <c r="BJ155" s="201">
        <v>-2032008.3627982901</v>
      </c>
      <c r="BK155" s="201">
        <v>-2103215.4286698001</v>
      </c>
      <c r="BL155" s="201">
        <v>-2152742.6547687999</v>
      </c>
      <c r="BM155" s="201">
        <v>-2187858.85703051</v>
      </c>
      <c r="BN155" s="201">
        <v>-2170089.8440668499</v>
      </c>
      <c r="BO155" s="201">
        <v>-1868270.2873324</v>
      </c>
      <c r="BP155" s="201">
        <v>-1690229.68463299</v>
      </c>
      <c r="BQ155" s="201">
        <v>-22755663.6592387</v>
      </c>
    </row>
    <row r="156" spans="1:69">
      <c r="A156" s="202" t="s">
        <v>272</v>
      </c>
      <c r="B156" s="201">
        <v>15786622.9495105</v>
      </c>
      <c r="C156" s="201">
        <v>13639043.4869157</v>
      </c>
      <c r="D156" s="201">
        <v>13640888.3769296</v>
      </c>
      <c r="E156" s="201">
        <v>13514606.3442486</v>
      </c>
      <c r="F156" s="201">
        <v>12135532.5761264</v>
      </c>
      <c r="G156" s="201">
        <v>12116158.968055099</v>
      </c>
      <c r="H156" s="201">
        <v>12237441.371935399</v>
      </c>
      <c r="I156" s="201">
        <v>13837082.515510701</v>
      </c>
      <c r="J156" s="201">
        <v>15226752.2980178</v>
      </c>
      <c r="K156" s="201">
        <v>16241436.908435199</v>
      </c>
      <c r="L156" s="201">
        <v>16431146.6924762</v>
      </c>
      <c r="M156" s="201">
        <v>15991709.553377301</v>
      </c>
      <c r="N156" s="201">
        <v>14611536.5227504</v>
      </c>
      <c r="O156" s="201">
        <v>12750253.587897601</v>
      </c>
      <c r="P156" s="201">
        <v>12738934.4507301</v>
      </c>
      <c r="Q156" s="201">
        <v>167832591.789561</v>
      </c>
      <c r="R156" s="201">
        <v>8494345.0070621893</v>
      </c>
      <c r="S156" s="201">
        <v>7471979.9375892896</v>
      </c>
      <c r="T156" s="201">
        <v>7463775.9475642601</v>
      </c>
      <c r="U156" s="201">
        <v>7564726.4952577697</v>
      </c>
      <c r="V156" s="201">
        <v>8521965.1612241194</v>
      </c>
      <c r="W156" s="201">
        <v>9480983.4386615008</v>
      </c>
      <c r="X156" s="201">
        <v>10135585.5495042</v>
      </c>
      <c r="Y156" s="201">
        <v>10251388.836321799</v>
      </c>
      <c r="Z156" s="201">
        <v>9949411.6355704609</v>
      </c>
      <c r="AA156" s="201">
        <v>9039381.10305769</v>
      </c>
      <c r="AB156" s="201">
        <v>7899995.7500728099</v>
      </c>
      <c r="AC156" s="201">
        <v>7941919.6637794003</v>
      </c>
      <c r="AD156" s="201">
        <v>104215458.525665</v>
      </c>
      <c r="AE156" s="201">
        <v>10846547.230451601</v>
      </c>
      <c r="AF156" s="201">
        <v>9546156.5664951205</v>
      </c>
      <c r="AG156" s="201">
        <v>9550797.4312256593</v>
      </c>
      <c r="AH156" s="201">
        <v>9709338.0571549702</v>
      </c>
      <c r="AI156" s="201">
        <v>10937722.1967314</v>
      </c>
      <c r="AJ156" s="201">
        <v>12123719.010191999</v>
      </c>
      <c r="AK156" s="201">
        <v>12938700.591744799</v>
      </c>
      <c r="AL156" s="201">
        <v>13087641.0537205</v>
      </c>
      <c r="AM156" s="201">
        <v>12718911.2926415</v>
      </c>
      <c r="AN156" s="201">
        <v>11592357.8496728</v>
      </c>
      <c r="AO156" s="201">
        <v>10134529.378562599</v>
      </c>
      <c r="AP156" s="201">
        <v>10164807.820165001</v>
      </c>
      <c r="AQ156" s="201">
        <v>133351228.47875801</v>
      </c>
      <c r="AR156" s="201">
        <v>11020867.519572999</v>
      </c>
      <c r="AS156" s="201">
        <v>9702470.1690001599</v>
      </c>
      <c r="AT156" s="201">
        <v>9711175.5698369797</v>
      </c>
      <c r="AU156" s="201">
        <v>9872885.4601594601</v>
      </c>
      <c r="AV156" s="201">
        <v>11113609.384519</v>
      </c>
      <c r="AW156" s="201">
        <v>12309710.644326501</v>
      </c>
      <c r="AX156" s="201">
        <v>13129432.1408813</v>
      </c>
      <c r="AY156" s="201">
        <v>13277829.748143701</v>
      </c>
      <c r="AZ156" s="201">
        <v>12905081.4145774</v>
      </c>
      <c r="BA156" s="201">
        <v>11767301.245999999</v>
      </c>
      <c r="BB156" s="201">
        <v>10300614.128858101</v>
      </c>
      <c r="BC156" s="201">
        <v>10347323.3541086</v>
      </c>
      <c r="BD156" s="201">
        <v>135458300.779984</v>
      </c>
      <c r="BE156" s="201">
        <v>11186927.3217234</v>
      </c>
      <c r="BF156" s="201">
        <v>10000311.893698899</v>
      </c>
      <c r="BG156" s="201">
        <v>9933834.5306684691</v>
      </c>
      <c r="BH156" s="201">
        <v>9951650.66827989</v>
      </c>
      <c r="BI156" s="201">
        <v>11191577.718147101</v>
      </c>
      <c r="BJ156" s="201">
        <v>12398926.5909325</v>
      </c>
      <c r="BK156" s="201">
        <v>13223396.368614201</v>
      </c>
      <c r="BL156" s="201">
        <v>13372136.587125501</v>
      </c>
      <c r="BM156" s="201">
        <v>12990559.757420201</v>
      </c>
      <c r="BN156" s="201">
        <v>11838705.416872701</v>
      </c>
      <c r="BO156" s="201">
        <v>10362918.6211858</v>
      </c>
      <c r="BP156" s="201">
        <v>10417219.840770099</v>
      </c>
      <c r="BQ156" s="201">
        <v>136868165.31543899</v>
      </c>
    </row>
    <row r="157" spans="1:69">
      <c r="A157" s="202" t="s">
        <v>273</v>
      </c>
      <c r="B157" s="201">
        <v>17716527.261013102</v>
      </c>
      <c r="C157" s="201">
        <v>15405067.642426001</v>
      </c>
      <c r="D157" s="201">
        <v>15230135.365899401</v>
      </c>
      <c r="E157" s="201">
        <v>21085016.577733301</v>
      </c>
      <c r="F157" s="201">
        <v>19042494.440333799</v>
      </c>
      <c r="G157" s="201">
        <v>19056650.4781732</v>
      </c>
      <c r="H157" s="201">
        <v>19401654.087496601</v>
      </c>
      <c r="I157" s="201">
        <v>21959204.7178909</v>
      </c>
      <c r="J157" s="201">
        <v>24068169.327480201</v>
      </c>
      <c r="K157" s="201">
        <v>25592519.342387799</v>
      </c>
      <c r="L157" s="201">
        <v>25922973.812078901</v>
      </c>
      <c r="M157" s="201">
        <v>25345571.1833039</v>
      </c>
      <c r="N157" s="201">
        <v>23371627.4074484</v>
      </c>
      <c r="O157" s="201">
        <v>20363190.964819301</v>
      </c>
      <c r="P157" s="201">
        <v>20125657.244900499</v>
      </c>
      <c r="Q157" s="201">
        <v>265334729.58404699</v>
      </c>
      <c r="R157" s="201">
        <v>17380980.998828501</v>
      </c>
      <c r="S157" s="201">
        <v>15480828.163489301</v>
      </c>
      <c r="T157" s="201">
        <v>15521644.022652101</v>
      </c>
      <c r="U157" s="201">
        <v>15926578.848332999</v>
      </c>
      <c r="V157" s="201">
        <v>17982029.972610299</v>
      </c>
      <c r="W157" s="201">
        <v>19715055.198660899</v>
      </c>
      <c r="X157" s="201">
        <v>20967737.672709499</v>
      </c>
      <c r="Y157" s="201">
        <v>21248513.3083289</v>
      </c>
      <c r="Z157" s="201">
        <v>20779467.8391914</v>
      </c>
      <c r="AA157" s="201">
        <v>19168514.1291616</v>
      </c>
      <c r="AB157" s="201">
        <v>16708293.8141065</v>
      </c>
      <c r="AC157" s="201">
        <v>16499770.165425399</v>
      </c>
      <c r="AD157" s="201">
        <v>217379414.13349801</v>
      </c>
      <c r="AE157" s="201">
        <v>15751268.965649899</v>
      </c>
      <c r="AF157" s="201">
        <v>14006584.148208201</v>
      </c>
      <c r="AG157" s="201">
        <v>14053907.204131899</v>
      </c>
      <c r="AH157" s="201">
        <v>14428346.9696851</v>
      </c>
      <c r="AI157" s="201">
        <v>16283872.5094804</v>
      </c>
      <c r="AJ157" s="201">
        <v>17839771.273095801</v>
      </c>
      <c r="AK157" s="201">
        <v>18961292.6134714</v>
      </c>
      <c r="AL157" s="201">
        <v>19210219.452589199</v>
      </c>
      <c r="AM157" s="201">
        <v>18783844.860391099</v>
      </c>
      <c r="AN157" s="201">
        <v>17330873.558529101</v>
      </c>
      <c r="AO157" s="201">
        <v>15117173.6358878</v>
      </c>
      <c r="AP157" s="201">
        <v>14943135.5176013</v>
      </c>
      <c r="AQ157" s="201">
        <v>196710290.70872101</v>
      </c>
      <c r="AR157" s="201">
        <v>14590629.239421001</v>
      </c>
      <c r="AS157" s="201">
        <v>12979584.206327699</v>
      </c>
      <c r="AT157" s="201">
        <v>13028412.0151721</v>
      </c>
      <c r="AU157" s="201">
        <v>13377679.1148952</v>
      </c>
      <c r="AV157" s="201">
        <v>15088600.6070963</v>
      </c>
      <c r="AW157" s="201">
        <v>16517104.0025608</v>
      </c>
      <c r="AX157" s="201">
        <v>17545275.1161188</v>
      </c>
      <c r="AY157" s="201">
        <v>17772663.679634001</v>
      </c>
      <c r="AZ157" s="201">
        <v>17381119.385013498</v>
      </c>
      <c r="BA157" s="201">
        <v>16045382.4938839</v>
      </c>
      <c r="BB157" s="201">
        <v>14010468.635239599</v>
      </c>
      <c r="BC157" s="201">
        <v>13864847.9775771</v>
      </c>
      <c r="BD157" s="201">
        <v>182201766.47294</v>
      </c>
      <c r="BE157" s="201">
        <v>14656318.925775601</v>
      </c>
      <c r="BF157" s="201">
        <v>13213004.0066278</v>
      </c>
      <c r="BG157" s="201">
        <v>13176405.0683743</v>
      </c>
      <c r="BH157" s="201">
        <v>13361833.505849199</v>
      </c>
      <c r="BI157" s="201">
        <v>15058916.6624684</v>
      </c>
      <c r="BJ157" s="201">
        <v>16483715.379346</v>
      </c>
      <c r="BK157" s="201">
        <v>17506801.008124702</v>
      </c>
      <c r="BL157" s="201">
        <v>17733271.7209666</v>
      </c>
      <c r="BM157" s="201">
        <v>17337527.551150799</v>
      </c>
      <c r="BN157" s="201">
        <v>16001526.902396601</v>
      </c>
      <c r="BO157" s="201">
        <v>13971058.518762499</v>
      </c>
      <c r="BP157" s="201">
        <v>13829717.380504699</v>
      </c>
      <c r="BQ157" s="201">
        <v>182330096.630348</v>
      </c>
    </row>
    <row r="158" spans="1:69">
      <c r="A158" s="202" t="s">
        <v>274</v>
      </c>
      <c r="B158" s="201">
        <v>54226948.964837797</v>
      </c>
      <c r="C158" s="201">
        <v>47152006.967190303</v>
      </c>
      <c r="D158" s="201">
        <v>46616572.257455699</v>
      </c>
      <c r="E158" s="201">
        <v>38909732.126442201</v>
      </c>
      <c r="F158" s="201">
        <v>35140515.776265398</v>
      </c>
      <c r="G158" s="201">
        <v>35166638.954223201</v>
      </c>
      <c r="H158" s="201">
        <v>35803299.493328698</v>
      </c>
      <c r="I158" s="201">
        <v>40522935.807655603</v>
      </c>
      <c r="J158" s="201">
        <v>44414763.339341097</v>
      </c>
      <c r="K158" s="201">
        <v>47227758.554608203</v>
      </c>
      <c r="L158" s="201">
        <v>47837570.4961005</v>
      </c>
      <c r="M158" s="201">
        <v>46772046.950889699</v>
      </c>
      <c r="N158" s="201">
        <v>43129383.2959648</v>
      </c>
      <c r="O158" s="201">
        <v>37577694.224696003</v>
      </c>
      <c r="P158" s="201">
        <v>37139355.778104603</v>
      </c>
      <c r="Q158" s="201">
        <v>489641694.79762</v>
      </c>
      <c r="R158" s="201">
        <v>36633474.031313203</v>
      </c>
      <c r="S158" s="201">
        <v>32628567.774663098</v>
      </c>
      <c r="T158" s="201">
        <v>32714594.3756245</v>
      </c>
      <c r="U158" s="201">
        <v>33568065.731582902</v>
      </c>
      <c r="V158" s="201">
        <v>37900290.442542501</v>
      </c>
      <c r="W158" s="201">
        <v>41552945.871969402</v>
      </c>
      <c r="X158" s="201">
        <v>44193194.479664899</v>
      </c>
      <c r="Y158" s="201">
        <v>44784978.508240998</v>
      </c>
      <c r="Z158" s="201">
        <v>43796382.696858697</v>
      </c>
      <c r="AA158" s="201">
        <v>40401014.454640403</v>
      </c>
      <c r="AB158" s="201">
        <v>35215667.492408797</v>
      </c>
      <c r="AC158" s="201">
        <v>34776167.232360803</v>
      </c>
      <c r="AD158" s="201">
        <v>458165343.09187001</v>
      </c>
      <c r="AE158" s="201">
        <v>34823103.689886801</v>
      </c>
      <c r="AF158" s="201">
        <v>30965932.535204802</v>
      </c>
      <c r="AG158" s="201">
        <v>31070554.942894399</v>
      </c>
      <c r="AH158" s="201">
        <v>31898371.089638598</v>
      </c>
      <c r="AI158" s="201">
        <v>36000590.308448002</v>
      </c>
      <c r="AJ158" s="201">
        <v>39440390.879087903</v>
      </c>
      <c r="AK158" s="201">
        <v>41919864.374937199</v>
      </c>
      <c r="AL158" s="201">
        <v>42470194.964091502</v>
      </c>
      <c r="AM158" s="201">
        <v>41527560.6488989</v>
      </c>
      <c r="AN158" s="201">
        <v>38315313.406247497</v>
      </c>
      <c r="AO158" s="201">
        <v>33421237.7535147</v>
      </c>
      <c r="AP158" s="201">
        <v>33036472.090995699</v>
      </c>
      <c r="AQ158" s="201">
        <v>434889586.683846</v>
      </c>
      <c r="AR158" s="201">
        <v>32338506.715298299</v>
      </c>
      <c r="AS158" s="201">
        <v>28767804.604619302</v>
      </c>
      <c r="AT158" s="201">
        <v>28876026.011544</v>
      </c>
      <c r="AU158" s="201">
        <v>29650137.687229101</v>
      </c>
      <c r="AV158" s="201">
        <v>33442204.859726999</v>
      </c>
      <c r="AW158" s="201">
        <v>36608323.735686198</v>
      </c>
      <c r="AX158" s="201">
        <v>38887150.639904797</v>
      </c>
      <c r="AY158" s="201">
        <v>39391132.097287901</v>
      </c>
      <c r="AZ158" s="201">
        <v>38523317.721831597</v>
      </c>
      <c r="BA158" s="201">
        <v>35562805.483815096</v>
      </c>
      <c r="BB158" s="201">
        <v>31052645.270503301</v>
      </c>
      <c r="BC158" s="201">
        <v>30729893.2809605</v>
      </c>
      <c r="BD158" s="201">
        <v>403829948.10840702</v>
      </c>
      <c r="BE158" s="201">
        <v>31163226.6753354</v>
      </c>
      <c r="BF158" s="201">
        <v>28094355.820581201</v>
      </c>
      <c r="BG158" s="201">
        <v>28016536.757373702</v>
      </c>
      <c r="BH158" s="201">
        <v>28410806.864236899</v>
      </c>
      <c r="BI158" s="201">
        <v>32019256.391328398</v>
      </c>
      <c r="BJ158" s="201">
        <v>35048756.882252902</v>
      </c>
      <c r="BK158" s="201">
        <v>37224108.6550529</v>
      </c>
      <c r="BL158" s="201">
        <v>37705645.5399528</v>
      </c>
      <c r="BM158" s="201">
        <v>36864188.327410698</v>
      </c>
      <c r="BN158" s="201">
        <v>34023496.113603599</v>
      </c>
      <c r="BO158" s="201">
        <v>29706181.0485631</v>
      </c>
      <c r="BP158" s="201">
        <v>29405652.249184001</v>
      </c>
      <c r="BQ158" s="201">
        <v>387682211.32487601</v>
      </c>
    </row>
    <row r="159" spans="1:69">
      <c r="A159" s="202" t="s">
        <v>275</v>
      </c>
      <c r="B159" s="201">
        <v>0</v>
      </c>
      <c r="C159" s="201">
        <v>0</v>
      </c>
      <c r="D159" s="201">
        <v>0</v>
      </c>
      <c r="E159" s="201">
        <v>0</v>
      </c>
      <c r="F159" s="201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  <c r="O159" s="201">
        <v>0</v>
      </c>
      <c r="P159" s="201">
        <v>0</v>
      </c>
      <c r="Q159" s="201">
        <v>0</v>
      </c>
      <c r="R159" s="201">
        <v>0</v>
      </c>
      <c r="S159" s="201">
        <v>0</v>
      </c>
      <c r="T159" s="201">
        <v>0</v>
      </c>
      <c r="U159" s="201">
        <v>0</v>
      </c>
      <c r="V159" s="201">
        <v>0</v>
      </c>
      <c r="W159" s="201">
        <v>0</v>
      </c>
      <c r="X159" s="201">
        <v>0</v>
      </c>
      <c r="Y159" s="201">
        <v>0</v>
      </c>
      <c r="Z159" s="201">
        <v>0</v>
      </c>
      <c r="AA159" s="201">
        <v>0</v>
      </c>
      <c r="AB159" s="201">
        <v>0</v>
      </c>
      <c r="AC159" s="201">
        <v>0</v>
      </c>
      <c r="AD159" s="201">
        <v>0</v>
      </c>
      <c r="AE159" s="201">
        <v>0</v>
      </c>
      <c r="AF159" s="201">
        <v>0</v>
      </c>
      <c r="AG159" s="201">
        <v>0</v>
      </c>
      <c r="AH159" s="201">
        <v>0</v>
      </c>
      <c r="AI159" s="201">
        <v>0</v>
      </c>
      <c r="AJ159" s="201">
        <v>0</v>
      </c>
      <c r="AK159" s="201">
        <v>0</v>
      </c>
      <c r="AL159" s="201">
        <v>0</v>
      </c>
      <c r="AM159" s="201">
        <v>0</v>
      </c>
      <c r="AN159" s="201">
        <v>0</v>
      </c>
      <c r="AO159" s="201">
        <v>0</v>
      </c>
      <c r="AP159" s="201">
        <v>0</v>
      </c>
      <c r="AQ159" s="201">
        <v>0</v>
      </c>
      <c r="AR159" s="201">
        <v>0</v>
      </c>
      <c r="AS159" s="201">
        <v>0</v>
      </c>
      <c r="AT159" s="201">
        <v>0</v>
      </c>
      <c r="AU159" s="201">
        <v>0</v>
      </c>
      <c r="AV159" s="201">
        <v>0</v>
      </c>
      <c r="AW159" s="201">
        <v>0</v>
      </c>
      <c r="AX159" s="201">
        <v>0</v>
      </c>
      <c r="AY159" s="201">
        <v>0</v>
      </c>
      <c r="AZ159" s="201">
        <v>0</v>
      </c>
      <c r="BA159" s="201">
        <v>0</v>
      </c>
      <c r="BB159" s="201">
        <v>0</v>
      </c>
      <c r="BC159" s="201">
        <v>0</v>
      </c>
      <c r="BD159" s="201">
        <v>0</v>
      </c>
      <c r="BE159" s="201">
        <v>0</v>
      </c>
      <c r="BF159" s="201">
        <v>0</v>
      </c>
      <c r="BG159" s="201">
        <v>0</v>
      </c>
      <c r="BH159" s="201">
        <v>0</v>
      </c>
      <c r="BI159" s="201">
        <v>0</v>
      </c>
      <c r="BJ159" s="201">
        <v>0</v>
      </c>
      <c r="BK159" s="201">
        <v>0</v>
      </c>
      <c r="BL159" s="201">
        <v>0</v>
      </c>
      <c r="BM159" s="201">
        <v>0</v>
      </c>
      <c r="BN159" s="201">
        <v>0</v>
      </c>
      <c r="BO159" s="201">
        <v>0</v>
      </c>
      <c r="BP159" s="201">
        <v>0</v>
      </c>
      <c r="BQ159" s="201">
        <v>0</v>
      </c>
    </row>
    <row r="160" spans="1:69">
      <c r="A160" s="202" t="s">
        <v>276</v>
      </c>
      <c r="B160" s="201">
        <v>10281706.1842</v>
      </c>
      <c r="C160" s="201">
        <v>8940261.0857999995</v>
      </c>
      <c r="D160" s="201">
        <v>8838739.9331</v>
      </c>
      <c r="E160" s="201">
        <v>9376487.1705999896</v>
      </c>
      <c r="F160" s="201">
        <v>8468179.4846000001</v>
      </c>
      <c r="G160" s="201">
        <v>10015288.236199999</v>
      </c>
      <c r="H160" s="201">
        <v>10196606.0703</v>
      </c>
      <c r="I160" s="201">
        <v>11540735.6050999</v>
      </c>
      <c r="J160" s="201">
        <v>12649109.213</v>
      </c>
      <c r="K160" s="201">
        <v>13450236.608899999</v>
      </c>
      <c r="L160" s="201">
        <v>13623908.092599999</v>
      </c>
      <c r="M160" s="201">
        <v>12398267.004969999</v>
      </c>
      <c r="N160" s="201">
        <v>11432674.957</v>
      </c>
      <c r="O160" s="201">
        <v>9961041.1944999993</v>
      </c>
      <c r="P160" s="201">
        <v>9844847.0688700005</v>
      </c>
      <c r="Q160" s="201">
        <v>132957380.70664001</v>
      </c>
      <c r="R160" s="201">
        <v>10399129.860789999</v>
      </c>
      <c r="S160" s="201">
        <v>9262258.6973399892</v>
      </c>
      <c r="T160" s="201">
        <v>9747175.5157699995</v>
      </c>
      <c r="U160" s="201">
        <v>10001463.709249999</v>
      </c>
      <c r="V160" s="201">
        <v>11292231.80335</v>
      </c>
      <c r="W160" s="201">
        <v>12380525.09412</v>
      </c>
      <c r="X160" s="201">
        <v>13167176.03923</v>
      </c>
      <c r="Y160" s="201">
        <v>13343495.596419999</v>
      </c>
      <c r="Z160" s="201">
        <v>12637957.16406</v>
      </c>
      <c r="AA160" s="201">
        <v>11658184.04676</v>
      </c>
      <c r="AB160" s="201">
        <v>10161891.68757</v>
      </c>
      <c r="AC160" s="201">
        <v>10035068.76024</v>
      </c>
      <c r="AD160" s="201">
        <v>134086557.97490001</v>
      </c>
      <c r="AE160" s="201">
        <v>10649516.405370001</v>
      </c>
      <c r="AF160" s="201">
        <v>9469925.7561300006</v>
      </c>
      <c r="AG160" s="201">
        <v>9810926.6900199894</v>
      </c>
      <c r="AH160" s="201">
        <v>10072320.268069999</v>
      </c>
      <c r="AI160" s="201">
        <v>11367648.6616599</v>
      </c>
      <c r="AJ160" s="201">
        <v>12453809.861190001</v>
      </c>
      <c r="AK160" s="201">
        <v>13236735.45561</v>
      </c>
      <c r="AL160" s="201">
        <v>13410509.405750001</v>
      </c>
      <c r="AM160" s="201">
        <v>12906358.776249999</v>
      </c>
      <c r="AN160" s="201">
        <v>11908023.821249999</v>
      </c>
      <c r="AO160" s="201">
        <v>10386993.0825</v>
      </c>
      <c r="AP160" s="201">
        <v>10267411.686249999</v>
      </c>
      <c r="AQ160" s="201">
        <v>135940179.870049</v>
      </c>
      <c r="AR160" s="201">
        <v>10905294.971249999</v>
      </c>
      <c r="AS160" s="201">
        <v>9701171.3512500003</v>
      </c>
      <c r="AT160" s="201">
        <v>9893468.7791900001</v>
      </c>
      <c r="AU160" s="201">
        <v>10158693.97645</v>
      </c>
      <c r="AV160" s="201">
        <v>11457927.4016</v>
      </c>
      <c r="AW160" s="201">
        <v>12542699.18557</v>
      </c>
      <c r="AX160" s="201">
        <v>13323468.07742</v>
      </c>
      <c r="AY160" s="201">
        <v>13496141.58907</v>
      </c>
      <c r="AZ160" s="201">
        <v>4434083.2505519399</v>
      </c>
      <c r="BA160" s="201">
        <v>4093324.4970502001</v>
      </c>
      <c r="BB160" s="201">
        <v>3574199.27518962</v>
      </c>
      <c r="BC160" s="201">
        <v>3537050.1074764901</v>
      </c>
      <c r="BD160" s="201">
        <v>107117522.46206801</v>
      </c>
      <c r="BE160" s="201">
        <v>0</v>
      </c>
      <c r="BF160" s="201">
        <v>0</v>
      </c>
      <c r="BG160" s="201">
        <v>0</v>
      </c>
      <c r="BH160" s="201">
        <v>0</v>
      </c>
      <c r="BI160" s="201">
        <v>0</v>
      </c>
      <c r="BJ160" s="201">
        <v>0</v>
      </c>
      <c r="BK160" s="201">
        <v>0</v>
      </c>
      <c r="BL160" s="201">
        <v>0</v>
      </c>
      <c r="BM160" s="201">
        <v>0</v>
      </c>
      <c r="BN160" s="201">
        <v>0</v>
      </c>
      <c r="BO160" s="201">
        <v>0</v>
      </c>
      <c r="BP160" s="201">
        <v>0</v>
      </c>
      <c r="BQ160" s="201">
        <v>0</v>
      </c>
    </row>
    <row r="161" spans="1:69">
      <c r="A161" s="202" t="s">
        <v>277</v>
      </c>
      <c r="B161" s="201">
        <v>902107127.62338305</v>
      </c>
      <c r="C161" s="201">
        <v>787689498.37808204</v>
      </c>
      <c r="D161" s="201">
        <v>772372679.14853501</v>
      </c>
      <c r="E161" s="201">
        <v>771984406.06104004</v>
      </c>
      <c r="F161" s="201">
        <v>708756238.113778</v>
      </c>
      <c r="G161" s="201">
        <v>715167256.70012701</v>
      </c>
      <c r="H161" s="201">
        <v>740510621.30087304</v>
      </c>
      <c r="I161" s="201">
        <v>828705057.85147905</v>
      </c>
      <c r="J161" s="201">
        <v>905242986.20712304</v>
      </c>
      <c r="K161" s="201">
        <v>964161403.65318894</v>
      </c>
      <c r="L161" s="201">
        <v>978259370.592852</v>
      </c>
      <c r="M161" s="201">
        <v>955399025.85210395</v>
      </c>
      <c r="N161" s="201">
        <v>884792961.60681999</v>
      </c>
      <c r="O161" s="201">
        <v>774423475.423998</v>
      </c>
      <c r="P161" s="201">
        <v>759585722.96011305</v>
      </c>
      <c r="Q161" s="201">
        <v>9986988526.3234997</v>
      </c>
      <c r="R161" s="201">
        <v>800327246.98186398</v>
      </c>
      <c r="S161" s="201">
        <v>724173059.88623798</v>
      </c>
      <c r="T161" s="201">
        <v>730373031.124524</v>
      </c>
      <c r="U161" s="201">
        <v>746528369.59476602</v>
      </c>
      <c r="V161" s="201">
        <v>833973931.11064506</v>
      </c>
      <c r="W161" s="201">
        <v>910687981.201267</v>
      </c>
      <c r="X161" s="201">
        <v>969437877.76033294</v>
      </c>
      <c r="Y161" s="201">
        <v>983852754.24993598</v>
      </c>
      <c r="Z161" s="201">
        <v>961481581.45835197</v>
      </c>
      <c r="AA161" s="201">
        <v>890744699.71024799</v>
      </c>
      <c r="AB161" s="201">
        <v>780223168.28785896</v>
      </c>
      <c r="AC161" s="201">
        <v>764915277.35730696</v>
      </c>
      <c r="AD161" s="201">
        <v>10096718978.723301</v>
      </c>
      <c r="AE161" s="201">
        <v>849137398.17546296</v>
      </c>
      <c r="AF161" s="201">
        <v>768133812.79568899</v>
      </c>
      <c r="AG161" s="201">
        <v>774708658.94178796</v>
      </c>
      <c r="AH161" s="201">
        <v>792802844.85331798</v>
      </c>
      <c r="AI161" s="201">
        <v>885973092.45907903</v>
      </c>
      <c r="AJ161" s="201">
        <v>966865102.08730495</v>
      </c>
      <c r="AK161" s="201">
        <v>1028753579.1389199</v>
      </c>
      <c r="AL161" s="201">
        <v>1043594004.71328</v>
      </c>
      <c r="AM161" s="201">
        <v>1020032557.24966</v>
      </c>
      <c r="AN161" s="201">
        <v>944968314.41693997</v>
      </c>
      <c r="AO161" s="201">
        <v>828277150.81459498</v>
      </c>
      <c r="AP161" s="201">
        <v>812880653.86788905</v>
      </c>
      <c r="AQ161" s="201">
        <v>10716127169.513901</v>
      </c>
      <c r="AR161" s="201">
        <v>866994447.70550895</v>
      </c>
      <c r="AS161" s="201">
        <v>784414532.08129799</v>
      </c>
      <c r="AT161" s="201">
        <v>791498239.67893398</v>
      </c>
      <c r="AU161" s="201">
        <v>810291450.588274</v>
      </c>
      <c r="AV161" s="201">
        <v>904984698.33234596</v>
      </c>
      <c r="AW161" s="201">
        <v>986781833.33236504</v>
      </c>
      <c r="AX161" s="201">
        <v>1049673020.13455</v>
      </c>
      <c r="AY161" s="201">
        <v>1064620415.19288</v>
      </c>
      <c r="AZ161" s="201">
        <v>1032311136.91745</v>
      </c>
      <c r="BA161" s="201">
        <v>956866923.86343706</v>
      </c>
      <c r="BB161" s="201">
        <v>839719119.72051895</v>
      </c>
      <c r="BC161" s="201">
        <v>824918251.75751805</v>
      </c>
      <c r="BD161" s="201">
        <v>10913074069.305099</v>
      </c>
      <c r="BE161" s="201">
        <v>924064888.209144</v>
      </c>
      <c r="BF161" s="201">
        <v>846195231.11046302</v>
      </c>
      <c r="BG161" s="201">
        <v>848458053.52599204</v>
      </c>
      <c r="BH161" s="201">
        <v>859428644.51645505</v>
      </c>
      <c r="BI161" s="201">
        <v>959324259.01579595</v>
      </c>
      <c r="BJ161" s="201">
        <v>1045719179.9400001</v>
      </c>
      <c r="BK161" s="201">
        <v>1111763253.5131199</v>
      </c>
      <c r="BL161" s="201">
        <v>1127482157.32025</v>
      </c>
      <c r="BM161" s="201">
        <v>1102260420.3533299</v>
      </c>
      <c r="BN161" s="201">
        <v>1021493914.7160701</v>
      </c>
      <c r="BO161" s="201">
        <v>896529582.62702</v>
      </c>
      <c r="BP161" s="201">
        <v>880833462.71907699</v>
      </c>
      <c r="BQ161" s="201">
        <v>11623553047.5667</v>
      </c>
    </row>
    <row r="162" spans="1:69">
      <c r="A162" s="202" t="s">
        <v>278</v>
      </c>
      <c r="B162" s="201"/>
      <c r="C162" s="201"/>
      <c r="D162" s="201"/>
      <c r="E162" s="201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  <c r="S162" s="201"/>
      <c r="T162" s="201"/>
      <c r="U162" s="201"/>
      <c r="V162" s="201"/>
      <c r="W162" s="201"/>
      <c r="X162" s="201"/>
      <c r="Y162" s="201"/>
      <c r="Z162" s="201"/>
      <c r="AA162" s="201"/>
      <c r="AB162" s="201"/>
      <c r="AC162" s="201"/>
      <c r="AD162" s="201"/>
      <c r="AE162" s="201"/>
      <c r="AF162" s="201"/>
      <c r="AG162" s="201"/>
      <c r="AH162" s="201"/>
      <c r="AI162" s="201"/>
      <c r="AJ162" s="201"/>
      <c r="AK162" s="201"/>
      <c r="AL162" s="201"/>
      <c r="AM162" s="201"/>
      <c r="AN162" s="201"/>
      <c r="AO162" s="201"/>
      <c r="AP162" s="201"/>
      <c r="AQ162" s="201"/>
      <c r="AR162" s="201"/>
      <c r="AS162" s="201"/>
      <c r="AT162" s="201"/>
      <c r="AU162" s="201"/>
      <c r="AV162" s="201"/>
      <c r="AW162" s="201"/>
      <c r="AX162" s="201"/>
      <c r="AY162" s="201"/>
      <c r="AZ162" s="201"/>
      <c r="BA162" s="201"/>
      <c r="BB162" s="201"/>
      <c r="BC162" s="201"/>
      <c r="BD162" s="201"/>
      <c r="BE162" s="201"/>
      <c r="BF162" s="201"/>
      <c r="BG162" s="201"/>
      <c r="BH162" s="201"/>
      <c r="BI162" s="201"/>
      <c r="BJ162" s="201"/>
      <c r="BK162" s="201"/>
      <c r="BL162" s="201"/>
      <c r="BM162" s="201"/>
      <c r="BN162" s="201"/>
      <c r="BO162" s="201"/>
      <c r="BP162" s="201"/>
      <c r="BQ162" s="201"/>
    </row>
    <row r="163" spans="1:69">
      <c r="A163" s="202" t="s">
        <v>279</v>
      </c>
      <c r="B163" s="201">
        <v>39888496.368064001</v>
      </c>
      <c r="C163" s="201">
        <v>34733601.283623397</v>
      </c>
      <c r="D163" s="201">
        <v>34244389.762565598</v>
      </c>
      <c r="E163" s="201">
        <v>35165166.785089701</v>
      </c>
      <c r="F163" s="201">
        <v>32085997.2660149</v>
      </c>
      <c r="G163" s="201">
        <v>32260963.667723998</v>
      </c>
      <c r="H163" s="201">
        <v>33701007.965705</v>
      </c>
      <c r="I163" s="201">
        <v>38064180.3036571</v>
      </c>
      <c r="J163" s="201">
        <v>41574870.372162402</v>
      </c>
      <c r="K163" s="201">
        <v>43251564.924172401</v>
      </c>
      <c r="L163" s="201">
        <v>43932532.289553799</v>
      </c>
      <c r="M163" s="201">
        <v>42910760.995052598</v>
      </c>
      <c r="N163" s="201">
        <v>41565928.041007601</v>
      </c>
      <c r="O163" s="201">
        <v>36024065.794127598</v>
      </c>
      <c r="P163" s="201">
        <v>35313149.793085098</v>
      </c>
      <c r="Q163" s="201">
        <v>455850188.19735199</v>
      </c>
      <c r="R163" s="201">
        <v>37080026.656391397</v>
      </c>
      <c r="S163" s="201">
        <v>33128715.037052501</v>
      </c>
      <c r="T163" s="201">
        <v>32822063.459827799</v>
      </c>
      <c r="U163" s="201">
        <v>33844060.053270601</v>
      </c>
      <c r="V163" s="201">
        <v>38105599.668365203</v>
      </c>
      <c r="W163" s="201">
        <v>41604837.246969402</v>
      </c>
      <c r="X163" s="201">
        <v>42924630.524936199</v>
      </c>
      <c r="Y163" s="201">
        <v>43636021.943241999</v>
      </c>
      <c r="Z163" s="201">
        <v>42650157.100887902</v>
      </c>
      <c r="AA163" s="201">
        <v>41865537.837380499</v>
      </c>
      <c r="AB163" s="201">
        <v>36345614.620304599</v>
      </c>
      <c r="AC163" s="201">
        <v>35646999.675675198</v>
      </c>
      <c r="AD163" s="201">
        <v>459654263.82430398</v>
      </c>
      <c r="AE163" s="201">
        <v>39514953.779455103</v>
      </c>
      <c r="AF163" s="201">
        <v>35277008.594794199</v>
      </c>
      <c r="AG163" s="201">
        <v>35064740.023965798</v>
      </c>
      <c r="AH163" s="201">
        <v>36132464.809804201</v>
      </c>
      <c r="AI163" s="201">
        <v>40664530.970762402</v>
      </c>
      <c r="AJ163" s="201">
        <v>44397704.867298998</v>
      </c>
      <c r="AK163" s="201">
        <v>46137426.289937504</v>
      </c>
      <c r="AL163" s="201">
        <v>46864172.08828</v>
      </c>
      <c r="AM163" s="201">
        <v>45808475.2231258</v>
      </c>
      <c r="AN163" s="201">
        <v>44394856.716955602</v>
      </c>
      <c r="AO163" s="201">
        <v>38551143.916829497</v>
      </c>
      <c r="AP163" s="201">
        <v>37840340.361648999</v>
      </c>
      <c r="AQ163" s="201">
        <v>490647817.64285803</v>
      </c>
      <c r="AR163" s="201">
        <v>40300639.7573459</v>
      </c>
      <c r="AS163" s="201">
        <v>35962716.691730201</v>
      </c>
      <c r="AT163" s="201">
        <v>35711677.350720398</v>
      </c>
      <c r="AU163" s="201">
        <v>36825618.846774898</v>
      </c>
      <c r="AV163" s="201">
        <v>41438010.232281603</v>
      </c>
      <c r="AW163" s="201">
        <v>45194655.353083201</v>
      </c>
      <c r="AX163" s="201">
        <v>46825802.120777696</v>
      </c>
      <c r="AY163" s="201">
        <v>47566718.497608401</v>
      </c>
      <c r="AZ163" s="201">
        <v>46118083.483794898</v>
      </c>
      <c r="BA163" s="201">
        <v>44907796.921011902</v>
      </c>
      <c r="BB163" s="201">
        <v>39035238.817354202</v>
      </c>
      <c r="BC163" s="201">
        <v>38352328.6359272</v>
      </c>
      <c r="BD163" s="201">
        <v>498239286.70841098</v>
      </c>
      <c r="BE163" s="201">
        <v>42888075.176783003</v>
      </c>
      <c r="BF163" s="201">
        <v>38738855.714451</v>
      </c>
      <c r="BG163" s="201">
        <v>38222625.138214298</v>
      </c>
      <c r="BH163" s="201">
        <v>38957325.8440741</v>
      </c>
      <c r="BI163" s="201">
        <v>43812435.956003197</v>
      </c>
      <c r="BJ163" s="201">
        <v>47780009.7506347</v>
      </c>
      <c r="BK163" s="201">
        <v>49492823.037588798</v>
      </c>
      <c r="BL163" s="201">
        <v>50273762.009396598</v>
      </c>
      <c r="BM163" s="201">
        <v>49164168.323170803</v>
      </c>
      <c r="BN163" s="201">
        <v>47861340.992405802</v>
      </c>
      <c r="BO163" s="201">
        <v>41602374.029174499</v>
      </c>
      <c r="BP163" s="201">
        <v>40894264.5269344</v>
      </c>
      <c r="BQ163" s="201">
        <v>529688060.49883097</v>
      </c>
    </row>
    <row r="164" spans="1:69">
      <c r="A164" s="202" t="s">
        <v>280</v>
      </c>
      <c r="B164" s="201">
        <v>22160275.7600355</v>
      </c>
      <c r="C164" s="201">
        <v>19296445.157568499</v>
      </c>
      <c r="D164" s="201">
        <v>19024660.979203101</v>
      </c>
      <c r="E164" s="201">
        <v>19111503.687548701</v>
      </c>
      <c r="F164" s="201">
        <v>17438041.992399398</v>
      </c>
      <c r="G164" s="201">
        <v>17506220.647994701</v>
      </c>
      <c r="H164" s="201">
        <v>18149704.039685499</v>
      </c>
      <c r="I164" s="201">
        <v>20430774.8505072</v>
      </c>
      <c r="J164" s="201">
        <v>22374119.671098001</v>
      </c>
      <c r="K164" s="201">
        <v>23813817.285227198</v>
      </c>
      <c r="L164" s="201">
        <v>24138119.402921699</v>
      </c>
      <c r="M164" s="201">
        <v>23549494.4465346</v>
      </c>
      <c r="N164" s="201">
        <v>21758955.902932201</v>
      </c>
      <c r="O164" s="201">
        <v>18991354.134641301</v>
      </c>
      <c r="P164" s="201">
        <v>18714805.3705003</v>
      </c>
      <c r="Q164" s="201">
        <v>245976911.43199101</v>
      </c>
      <c r="R164" s="201">
        <v>19789428.571983699</v>
      </c>
      <c r="S164" s="201">
        <v>17816778.397028498</v>
      </c>
      <c r="T164" s="201">
        <v>17891635.382241599</v>
      </c>
      <c r="U164" s="201">
        <v>18284631.1011093</v>
      </c>
      <c r="V164" s="201">
        <v>20534497.116788201</v>
      </c>
      <c r="W164" s="201">
        <v>22495762.470899198</v>
      </c>
      <c r="X164" s="201">
        <v>23947151.480462398</v>
      </c>
      <c r="Y164" s="201">
        <v>24284410.431598101</v>
      </c>
      <c r="Z164" s="201">
        <v>23713019.0461994</v>
      </c>
      <c r="AA164" s="201">
        <v>21917570.0990378</v>
      </c>
      <c r="AB164" s="201">
        <v>19139521.472013</v>
      </c>
      <c r="AC164" s="201">
        <v>18847322.164933901</v>
      </c>
      <c r="AD164" s="201">
        <v>248661727.73429501</v>
      </c>
      <c r="AE164" s="201">
        <v>21047271.456985801</v>
      </c>
      <c r="AF164" s="201">
        <v>18907736.9453962</v>
      </c>
      <c r="AG164" s="201">
        <v>18995640.7819563</v>
      </c>
      <c r="AH164" s="201">
        <v>19427414.574013699</v>
      </c>
      <c r="AI164" s="201">
        <v>21814594.412683401</v>
      </c>
      <c r="AJ164" s="201">
        <v>23880479.553431898</v>
      </c>
      <c r="AK164" s="201">
        <v>25404753.069621101</v>
      </c>
      <c r="AL164" s="201">
        <v>25755207.256338</v>
      </c>
      <c r="AM164" s="201">
        <v>25155652.381639101</v>
      </c>
      <c r="AN164" s="201">
        <v>23252365.2593874</v>
      </c>
      <c r="AO164" s="201">
        <v>20318512.670743201</v>
      </c>
      <c r="AP164" s="201">
        <v>20030983.608215</v>
      </c>
      <c r="AQ164" s="201">
        <v>263990611.970411</v>
      </c>
      <c r="AR164" s="201">
        <v>21484321.077955</v>
      </c>
      <c r="AS164" s="201">
        <v>19304291.0143415</v>
      </c>
      <c r="AT164" s="201">
        <v>19397075.990791801</v>
      </c>
      <c r="AU164" s="201">
        <v>19842594.825245399</v>
      </c>
      <c r="AV164" s="201">
        <v>22267066.823628899</v>
      </c>
      <c r="AW164" s="201">
        <v>24355891.643093001</v>
      </c>
      <c r="AX164" s="201">
        <v>25895379.714537401</v>
      </c>
      <c r="AY164" s="201">
        <v>26248429.902512599</v>
      </c>
      <c r="AZ164" s="201">
        <v>25424587.472661301</v>
      </c>
      <c r="BA164" s="201">
        <v>23513214.0316667</v>
      </c>
      <c r="BB164" s="201">
        <v>20569438.052187499</v>
      </c>
      <c r="BC164" s="201">
        <v>20301702.601131398</v>
      </c>
      <c r="BD164" s="201">
        <v>268603993.14975297</v>
      </c>
      <c r="BE164" s="201">
        <v>22863686.111720499</v>
      </c>
      <c r="BF164" s="201">
        <v>20794484.206648201</v>
      </c>
      <c r="BG164" s="201">
        <v>20760916.858993098</v>
      </c>
      <c r="BH164" s="201">
        <v>20991213.628083199</v>
      </c>
      <c r="BI164" s="201">
        <v>23542984.657556798</v>
      </c>
      <c r="BJ164" s="201">
        <v>25749167.265482798</v>
      </c>
      <c r="BK164" s="201">
        <v>27370282.7854832</v>
      </c>
      <c r="BL164" s="201">
        <v>27742239.946730699</v>
      </c>
      <c r="BM164" s="201">
        <v>27103873.440281201</v>
      </c>
      <c r="BN164" s="201">
        <v>25059656.268073801</v>
      </c>
      <c r="BO164" s="201">
        <v>21922178.045868602</v>
      </c>
      <c r="BP164" s="201">
        <v>21647269.567357998</v>
      </c>
      <c r="BQ164" s="201">
        <v>285547952.78228003</v>
      </c>
    </row>
    <row r="165" spans="1:69">
      <c r="A165" s="202" t="s">
        <v>281</v>
      </c>
      <c r="B165" s="201"/>
      <c r="C165" s="201"/>
      <c r="D165" s="201"/>
      <c r="E165" s="201"/>
      <c r="F165" s="201"/>
      <c r="G165" s="201"/>
      <c r="H165" s="201"/>
      <c r="I165" s="201"/>
      <c r="J165" s="201"/>
      <c r="K165" s="201"/>
      <c r="L165" s="201"/>
      <c r="M165" s="201"/>
      <c r="N165" s="201"/>
      <c r="O165" s="201"/>
      <c r="P165" s="201"/>
      <c r="Q165" s="201"/>
      <c r="R165" s="201"/>
      <c r="S165" s="201"/>
      <c r="T165" s="201"/>
      <c r="U165" s="201"/>
      <c r="V165" s="201"/>
      <c r="W165" s="201"/>
      <c r="X165" s="201"/>
      <c r="Y165" s="201"/>
      <c r="Z165" s="201"/>
      <c r="AA165" s="201"/>
      <c r="AB165" s="201"/>
      <c r="AC165" s="201"/>
      <c r="AD165" s="201"/>
      <c r="AE165" s="201"/>
      <c r="AF165" s="201"/>
      <c r="AG165" s="201"/>
      <c r="AH165" s="201"/>
      <c r="AI165" s="201"/>
      <c r="AJ165" s="201"/>
      <c r="AK165" s="201"/>
      <c r="AL165" s="201"/>
      <c r="AM165" s="201"/>
      <c r="AN165" s="201"/>
      <c r="AO165" s="201"/>
      <c r="AP165" s="201"/>
      <c r="AQ165" s="201"/>
      <c r="AR165" s="201"/>
      <c r="AS165" s="201"/>
      <c r="AT165" s="201"/>
      <c r="AU165" s="201"/>
      <c r="AV165" s="201"/>
      <c r="AW165" s="201"/>
      <c r="AX165" s="201"/>
      <c r="AY165" s="201"/>
      <c r="AZ165" s="201"/>
      <c r="BA165" s="201"/>
      <c r="BB165" s="201"/>
      <c r="BC165" s="201"/>
      <c r="BD165" s="201"/>
      <c r="BE165" s="201"/>
      <c r="BF165" s="201"/>
      <c r="BG165" s="201"/>
      <c r="BH165" s="201"/>
      <c r="BI165" s="201"/>
      <c r="BJ165" s="201"/>
      <c r="BK165" s="201"/>
      <c r="BL165" s="201"/>
      <c r="BM165" s="201"/>
      <c r="BN165" s="201"/>
      <c r="BO165" s="201"/>
      <c r="BP165" s="201"/>
      <c r="BQ165" s="201"/>
    </row>
    <row r="166" spans="1:69">
      <c r="A166" s="200" t="s">
        <v>282</v>
      </c>
      <c r="B166" s="203">
        <v>964155899.75148201</v>
      </c>
      <c r="C166" s="203">
        <v>841719544.81927395</v>
      </c>
      <c r="D166" s="203">
        <v>825641729.89030397</v>
      </c>
      <c r="E166" s="203">
        <v>826261076.53367901</v>
      </c>
      <c r="F166" s="203">
        <v>758280277.37219298</v>
      </c>
      <c r="G166" s="203">
        <v>764934441.01584601</v>
      </c>
      <c r="H166" s="203">
        <v>792361333.30626297</v>
      </c>
      <c r="I166" s="203">
        <v>887200013.00564396</v>
      </c>
      <c r="J166" s="203">
        <v>969191976.25038397</v>
      </c>
      <c r="K166" s="203">
        <v>1031226785.8625799</v>
      </c>
      <c r="L166" s="203">
        <v>1046330022.28532</v>
      </c>
      <c r="M166" s="203">
        <v>1021859281.29369</v>
      </c>
      <c r="N166" s="203">
        <v>948117845.55076003</v>
      </c>
      <c r="O166" s="203">
        <v>829438895.35276699</v>
      </c>
      <c r="P166" s="203">
        <v>813613678.12369895</v>
      </c>
      <c r="Q166" s="203">
        <v>10688815625.952801</v>
      </c>
      <c r="R166" s="203">
        <v>857196702.21024001</v>
      </c>
      <c r="S166" s="203">
        <v>775118553.32032001</v>
      </c>
      <c r="T166" s="203">
        <v>781086729.96659398</v>
      </c>
      <c r="U166" s="203">
        <v>798657060.74914598</v>
      </c>
      <c r="V166" s="203">
        <v>892614027.89579904</v>
      </c>
      <c r="W166" s="203">
        <v>974788580.91913497</v>
      </c>
      <c r="X166" s="203">
        <v>1036309659.76573</v>
      </c>
      <c r="Y166" s="203">
        <v>1051773186.62477</v>
      </c>
      <c r="Z166" s="203">
        <v>1027844757.60543</v>
      </c>
      <c r="AA166" s="203">
        <v>954527807.646667</v>
      </c>
      <c r="AB166" s="203">
        <v>835708304.38017702</v>
      </c>
      <c r="AC166" s="203">
        <v>819409599.19791603</v>
      </c>
      <c r="AD166" s="203">
        <v>10805034970.2819</v>
      </c>
      <c r="AE166" s="203">
        <v>909699623.41190398</v>
      </c>
      <c r="AF166" s="203">
        <v>822318558.33588004</v>
      </c>
      <c r="AG166" s="203">
        <v>828769039.74771094</v>
      </c>
      <c r="AH166" s="203">
        <v>848362724.23713601</v>
      </c>
      <c r="AI166" s="203">
        <v>948452217.84252501</v>
      </c>
      <c r="AJ166" s="203">
        <v>1035143286.5080301</v>
      </c>
      <c r="AK166" s="203">
        <v>1100295758.4984701</v>
      </c>
      <c r="AL166" s="203">
        <v>1116213384.0578899</v>
      </c>
      <c r="AM166" s="203">
        <v>1090996684.85443</v>
      </c>
      <c r="AN166" s="203">
        <v>1012615536.39328</v>
      </c>
      <c r="AO166" s="203">
        <v>887146807.40216696</v>
      </c>
      <c r="AP166" s="203">
        <v>870751977.83775306</v>
      </c>
      <c r="AQ166" s="203">
        <v>11470765599.127199</v>
      </c>
      <c r="AR166" s="203">
        <v>928779408.54080999</v>
      </c>
      <c r="AS166" s="203">
        <v>839681539.78736997</v>
      </c>
      <c r="AT166" s="203">
        <v>846606993.02044594</v>
      </c>
      <c r="AU166" s="203">
        <v>866959664.26029503</v>
      </c>
      <c r="AV166" s="203">
        <v>968689775.38825595</v>
      </c>
      <c r="AW166" s="203">
        <v>1056332380.32854</v>
      </c>
      <c r="AX166" s="203">
        <v>1122394201.9698701</v>
      </c>
      <c r="AY166" s="203">
        <v>1138435563.5929999</v>
      </c>
      <c r="AZ166" s="203">
        <v>1103853807.87391</v>
      </c>
      <c r="BA166" s="203">
        <v>1025287934.81611</v>
      </c>
      <c r="BB166" s="203">
        <v>899323796.59006095</v>
      </c>
      <c r="BC166" s="203">
        <v>883572282.99457705</v>
      </c>
      <c r="BD166" s="203">
        <v>11679917349.1632</v>
      </c>
      <c r="BE166" s="203">
        <v>989816649.497648</v>
      </c>
      <c r="BF166" s="203">
        <v>905728571.03156304</v>
      </c>
      <c r="BG166" s="203">
        <v>907441595.52320004</v>
      </c>
      <c r="BH166" s="203">
        <v>919377183.98861301</v>
      </c>
      <c r="BI166" s="203">
        <v>1026679679.6293499</v>
      </c>
      <c r="BJ166" s="203">
        <v>1119248356.95612</v>
      </c>
      <c r="BK166" s="203">
        <v>1188626359.33619</v>
      </c>
      <c r="BL166" s="203">
        <v>1205498159.2763801</v>
      </c>
      <c r="BM166" s="203">
        <v>1178528462.11678</v>
      </c>
      <c r="BN166" s="203">
        <v>1094414911.9765501</v>
      </c>
      <c r="BO166" s="203">
        <v>960054134.70206296</v>
      </c>
      <c r="BP166" s="203">
        <v>943374996.81336904</v>
      </c>
      <c r="BQ166" s="203">
        <v>12438789060.847799</v>
      </c>
    </row>
    <row r="167" spans="1:69">
      <c r="A167" s="202"/>
      <c r="B167" s="201"/>
      <c r="C167" s="201"/>
      <c r="D167" s="201"/>
      <c r="E167" s="201"/>
      <c r="F167" s="201"/>
      <c r="G167" s="201"/>
      <c r="H167" s="201"/>
      <c r="I167" s="201"/>
      <c r="J167" s="201"/>
      <c r="K167" s="201"/>
      <c r="L167" s="201"/>
      <c r="M167" s="201"/>
      <c r="N167" s="201"/>
      <c r="O167" s="201"/>
      <c r="P167" s="201"/>
      <c r="Q167" s="201"/>
      <c r="R167" s="201"/>
      <c r="S167" s="201"/>
      <c r="T167" s="201"/>
      <c r="U167" s="201"/>
      <c r="V167" s="201"/>
      <c r="W167" s="201"/>
      <c r="X167" s="201"/>
      <c r="Y167" s="201"/>
      <c r="Z167" s="201"/>
      <c r="AA167" s="201"/>
      <c r="AB167" s="201"/>
      <c r="AC167" s="201"/>
      <c r="AD167" s="201"/>
      <c r="AE167" s="201"/>
      <c r="AF167" s="201"/>
      <c r="AG167" s="201"/>
      <c r="AH167" s="201"/>
      <c r="AI167" s="201"/>
      <c r="AJ167" s="201"/>
      <c r="AK167" s="201"/>
      <c r="AL167" s="201"/>
      <c r="AM167" s="201"/>
      <c r="AN167" s="201"/>
      <c r="AO167" s="201"/>
      <c r="AP167" s="201"/>
      <c r="AQ167" s="201"/>
      <c r="AR167" s="201"/>
      <c r="AS167" s="201"/>
      <c r="AT167" s="201"/>
      <c r="AU167" s="201"/>
      <c r="AV167" s="201"/>
      <c r="AW167" s="201"/>
      <c r="AX167" s="201"/>
      <c r="AY167" s="201"/>
      <c r="AZ167" s="201"/>
      <c r="BA167" s="201"/>
      <c r="BB167" s="201"/>
      <c r="BC167" s="201"/>
      <c r="BD167" s="201"/>
      <c r="BE167" s="201"/>
      <c r="BF167" s="201"/>
      <c r="BG167" s="201"/>
      <c r="BH167" s="201"/>
      <c r="BI167" s="201"/>
      <c r="BJ167" s="201"/>
      <c r="BK167" s="201"/>
      <c r="BL167" s="201"/>
      <c r="BM167" s="201"/>
      <c r="BN167" s="201"/>
      <c r="BO167" s="201"/>
      <c r="BP167" s="201"/>
      <c r="BQ167" s="201"/>
    </row>
    <row r="168" spans="1:69">
      <c r="A168" s="198"/>
      <c r="B168" s="197"/>
      <c r="C168" s="197"/>
      <c r="D168" s="197"/>
      <c r="E168" s="197"/>
      <c r="F168" s="197"/>
      <c r="G168" s="197"/>
      <c r="H168" s="197"/>
      <c r="I168" s="197"/>
      <c r="J168" s="197"/>
      <c r="K168" s="197"/>
      <c r="L168" s="197"/>
      <c r="M168" s="197"/>
      <c r="N168" s="197"/>
      <c r="O168" s="197"/>
      <c r="P168" s="197"/>
      <c r="Q168" s="197"/>
      <c r="R168" s="197"/>
      <c r="S168" s="197"/>
      <c r="T168" s="197"/>
      <c r="U168" s="197"/>
      <c r="V168" s="197"/>
      <c r="W168" s="197"/>
      <c r="X168" s="197"/>
      <c r="Y168" s="197"/>
      <c r="Z168" s="197"/>
      <c r="AA168" s="197"/>
      <c r="AB168" s="197"/>
      <c r="AC168" s="197"/>
      <c r="AD168" s="197"/>
      <c r="AE168" s="197"/>
      <c r="AF168" s="197"/>
      <c r="AG168" s="197"/>
      <c r="AH168" s="197"/>
      <c r="AI168" s="197"/>
      <c r="AJ168" s="197"/>
      <c r="AK168" s="197"/>
      <c r="AL168" s="197"/>
      <c r="AM168" s="197"/>
      <c r="AN168" s="197"/>
      <c r="AO168" s="197"/>
      <c r="AP168" s="197"/>
      <c r="AQ168" s="197"/>
      <c r="AR168" s="197"/>
      <c r="AS168" s="197"/>
      <c r="AT168" s="197"/>
      <c r="AU168" s="197"/>
      <c r="AV168" s="197"/>
      <c r="AW168" s="197"/>
      <c r="AX168" s="197"/>
      <c r="AY168" s="197"/>
      <c r="AZ168" s="197"/>
      <c r="BA168" s="197"/>
      <c r="BB168" s="197"/>
      <c r="BC168" s="197"/>
      <c r="BD168" s="197"/>
      <c r="BE168" s="197"/>
      <c r="BF168" s="197"/>
      <c r="BG168" s="197"/>
      <c r="BH168" s="197"/>
      <c r="BI168" s="197"/>
      <c r="BJ168" s="197"/>
      <c r="BK168" s="197"/>
      <c r="BL168" s="197"/>
      <c r="BM168" s="197"/>
      <c r="BN168" s="197"/>
      <c r="BO168" s="197"/>
      <c r="BP168" s="197"/>
      <c r="BQ168" s="197"/>
    </row>
    <row r="169" spans="1:69">
      <c r="A169" s="198" t="s">
        <v>290</v>
      </c>
      <c r="B169" s="197">
        <f>B106</f>
        <v>37856372.981996402</v>
      </c>
      <c r="C169" s="197">
        <f t="shared" ref="C169:BC169" si="0">C106</f>
        <v>35128137.232908398</v>
      </c>
      <c r="D169" s="197">
        <f t="shared" si="0"/>
        <v>30410900.959612198</v>
      </c>
      <c r="E169" s="197">
        <f t="shared" si="0"/>
        <v>26635762.246638998</v>
      </c>
      <c r="F169" s="197">
        <f t="shared" si="0"/>
        <v>28672600.410201501</v>
      </c>
      <c r="G169" s="197">
        <f t="shared" si="0"/>
        <v>32424651.428330101</v>
      </c>
      <c r="H169" s="197">
        <f t="shared" si="0"/>
        <v>32672163.753136698</v>
      </c>
      <c r="I169" s="197">
        <f t="shared" si="0"/>
        <v>31904838.681697801</v>
      </c>
      <c r="J169" s="197">
        <f t="shared" si="0"/>
        <v>32652319.034300402</v>
      </c>
      <c r="K169" s="197">
        <f t="shared" si="0"/>
        <v>35422529.5293281</v>
      </c>
      <c r="L169" s="197">
        <f t="shared" si="0"/>
        <v>36872713.878904998</v>
      </c>
      <c r="M169" s="197">
        <f t="shared" si="0"/>
        <v>36968742.437255099</v>
      </c>
      <c r="N169" s="197">
        <f t="shared" si="0"/>
        <v>36193681.392462097</v>
      </c>
      <c r="O169" s="197">
        <f t="shared" si="0"/>
        <v>33760664.1729839</v>
      </c>
      <c r="P169" s="197">
        <f t="shared" si="0"/>
        <v>29708313.510598801</v>
      </c>
      <c r="Q169" s="197"/>
      <c r="R169" s="197">
        <f t="shared" si="0"/>
        <v>28539532.6744982</v>
      </c>
      <c r="S169" s="197">
        <f t="shared" si="0"/>
        <v>29318702.402123801</v>
      </c>
      <c r="T169" s="197">
        <f t="shared" si="0"/>
        <v>32599251.217100799</v>
      </c>
      <c r="U169" s="197">
        <f t="shared" si="0"/>
        <v>33427756.651503202</v>
      </c>
      <c r="V169" s="197">
        <f t="shared" si="0"/>
        <v>33128543.555902399</v>
      </c>
      <c r="W169" s="197">
        <f t="shared" si="0"/>
        <v>33353244.836197201</v>
      </c>
      <c r="X169" s="197">
        <f t="shared" si="0"/>
        <v>35498970.022299297</v>
      </c>
      <c r="Y169" s="197">
        <f t="shared" si="0"/>
        <v>36760747.417610198</v>
      </c>
      <c r="Z169" s="197">
        <f t="shared" si="0"/>
        <v>36673838.656574599</v>
      </c>
      <c r="AA169" s="197">
        <f t="shared" si="0"/>
        <v>35959465.847771198</v>
      </c>
      <c r="AB169" s="197">
        <f t="shared" si="0"/>
        <v>33781830.8793495</v>
      </c>
      <c r="AC169" s="197">
        <f t="shared" si="0"/>
        <v>29869712.924882099</v>
      </c>
      <c r="AD169" s="197"/>
      <c r="AE169" s="197">
        <f t="shared" si="0"/>
        <v>28293811.3530159</v>
      </c>
      <c r="AF169" s="197">
        <f t="shared" si="0"/>
        <v>30732071.9252344</v>
      </c>
      <c r="AG169" s="197">
        <f t="shared" si="0"/>
        <v>33878668.445490301</v>
      </c>
      <c r="AH169" s="197">
        <f t="shared" si="0"/>
        <v>35133676.466781102</v>
      </c>
      <c r="AI169" s="197">
        <f t="shared" si="0"/>
        <v>35203910.3644232</v>
      </c>
      <c r="AJ169" s="197">
        <f t="shared" si="0"/>
        <v>35526399.503460102</v>
      </c>
      <c r="AK169" s="197">
        <f t="shared" si="0"/>
        <v>37968209.423694</v>
      </c>
      <c r="AL169" s="197">
        <f t="shared" si="0"/>
        <v>39140921.716094702</v>
      </c>
      <c r="AM169" s="197">
        <f t="shared" si="0"/>
        <v>38962114.365739301</v>
      </c>
      <c r="AN169" s="197">
        <f t="shared" si="0"/>
        <v>38126069.300829202</v>
      </c>
      <c r="AO169" s="197">
        <f t="shared" si="0"/>
        <v>35855156.655608498</v>
      </c>
      <c r="AP169" s="197">
        <f t="shared" si="0"/>
        <v>31672293.1475011</v>
      </c>
      <c r="AQ169" s="197"/>
      <c r="AR169" s="197">
        <f t="shared" si="0"/>
        <v>29105925.665261801</v>
      </c>
      <c r="AS169" s="197">
        <f t="shared" si="0"/>
        <v>31547182.521978099</v>
      </c>
      <c r="AT169" s="197">
        <f t="shared" si="0"/>
        <v>35012276.038050897</v>
      </c>
      <c r="AU169" s="197">
        <f t="shared" si="0"/>
        <v>36430252.403704301</v>
      </c>
      <c r="AV169" s="197">
        <f t="shared" si="0"/>
        <v>36569092.210817002</v>
      </c>
      <c r="AW169" s="197">
        <f t="shared" si="0"/>
        <v>36902059.251736902</v>
      </c>
      <c r="AX169" s="197">
        <f t="shared" si="0"/>
        <v>39753211.267597698</v>
      </c>
      <c r="AY169" s="197">
        <f t="shared" si="0"/>
        <v>40931648.9948925</v>
      </c>
      <c r="AZ169" s="197">
        <f t="shared" si="0"/>
        <v>40752225.4836649</v>
      </c>
      <c r="BA169" s="197">
        <f t="shared" si="0"/>
        <v>39851576.6284355</v>
      </c>
      <c r="BB169" s="197">
        <f t="shared" si="0"/>
        <v>37511035.6852035</v>
      </c>
      <c r="BC169" s="197">
        <f t="shared" si="0"/>
        <v>33151850.313393299</v>
      </c>
      <c r="BD169" s="197"/>
      <c r="BE169" s="197">
        <f t="shared" ref="BE169:BP169" si="1">BE106</f>
        <v>32381129.852042601</v>
      </c>
      <c r="BF169" s="197">
        <f t="shared" si="1"/>
        <v>35210347.0511785</v>
      </c>
      <c r="BG169" s="197">
        <f t="shared" si="1"/>
        <v>38782296.025256999</v>
      </c>
      <c r="BH169" s="197">
        <f t="shared" si="1"/>
        <v>40771313.021205097</v>
      </c>
      <c r="BI169" s="197">
        <f t="shared" si="1"/>
        <v>41147857.371079199</v>
      </c>
      <c r="BJ169" s="197">
        <f t="shared" si="1"/>
        <v>41501656.586171404</v>
      </c>
      <c r="BK169" s="197">
        <f t="shared" si="1"/>
        <v>44322224.879270397</v>
      </c>
      <c r="BL169" s="197">
        <f t="shared" si="1"/>
        <v>45534799.397755697</v>
      </c>
      <c r="BM169" s="197">
        <f t="shared" si="1"/>
        <v>45209356.1823669</v>
      </c>
      <c r="BN169" s="197">
        <f t="shared" si="1"/>
        <v>44167320.261188902</v>
      </c>
      <c r="BO169" s="197">
        <f t="shared" si="1"/>
        <v>41564638.838140897</v>
      </c>
      <c r="BP169" s="197">
        <f t="shared" si="1"/>
        <v>36589949.592112102</v>
      </c>
      <c r="BQ169" s="197"/>
    </row>
    <row r="170" spans="1:69">
      <c r="A170" s="198"/>
      <c r="B170" s="197"/>
      <c r="C170" s="197"/>
      <c r="D170" s="197"/>
      <c r="E170" s="197"/>
      <c r="F170" s="197"/>
      <c r="G170" s="197"/>
      <c r="H170" s="197"/>
      <c r="I170" s="197"/>
      <c r="J170" s="197"/>
      <c r="K170" s="197"/>
      <c r="L170" s="197"/>
      <c r="M170" s="197"/>
      <c r="N170" s="197"/>
      <c r="O170" s="197"/>
      <c r="P170" s="197"/>
      <c r="Q170" s="197"/>
      <c r="R170" s="197"/>
      <c r="S170" s="197"/>
      <c r="T170" s="197"/>
      <c r="U170" s="197"/>
      <c r="V170" s="197"/>
      <c r="W170" s="197"/>
      <c r="X170" s="197"/>
      <c r="Y170" s="197"/>
      <c r="Z170" s="197"/>
      <c r="AA170" s="197"/>
      <c r="AB170" s="197"/>
      <c r="AC170" s="197"/>
      <c r="AD170" s="197"/>
      <c r="AE170" s="197"/>
      <c r="AF170" s="197"/>
      <c r="AG170" s="197"/>
      <c r="AH170" s="197"/>
      <c r="AI170" s="197"/>
      <c r="AJ170" s="197"/>
      <c r="AK170" s="197"/>
      <c r="AL170" s="197"/>
      <c r="AM170" s="197"/>
      <c r="AN170" s="197"/>
      <c r="AO170" s="197"/>
      <c r="AP170" s="197"/>
      <c r="AQ170" s="197"/>
      <c r="AR170" s="197"/>
      <c r="AS170" s="197"/>
      <c r="AT170" s="197"/>
      <c r="AU170" s="197"/>
      <c r="AV170" s="197"/>
      <c r="AW170" s="197"/>
      <c r="AX170" s="197"/>
      <c r="AY170" s="197"/>
      <c r="AZ170" s="197"/>
      <c r="BA170" s="197"/>
      <c r="BB170" s="197"/>
      <c r="BC170" s="197"/>
      <c r="BD170" s="197"/>
      <c r="BE170" s="197"/>
      <c r="BF170" s="197"/>
      <c r="BG170" s="197"/>
      <c r="BH170" s="197"/>
      <c r="BI170" s="197"/>
      <c r="BJ170" s="197"/>
      <c r="BK170" s="197"/>
      <c r="BL170" s="197"/>
      <c r="BM170" s="197"/>
      <c r="BN170" s="197"/>
      <c r="BO170" s="197"/>
      <c r="BP170" s="197"/>
      <c r="BQ170" s="197"/>
    </row>
    <row r="171" spans="1:69">
      <c r="A171" s="204" t="s">
        <v>291</v>
      </c>
      <c r="B171" s="205">
        <f>B166-B169</f>
        <v>926299526.76948559</v>
      </c>
      <c r="C171" s="205">
        <f t="shared" ref="C171:BC171" si="2">C166-C169</f>
        <v>806591407.58636558</v>
      </c>
      <c r="D171" s="205">
        <f t="shared" si="2"/>
        <v>795230828.93069172</v>
      </c>
      <c r="E171" s="205">
        <f t="shared" si="2"/>
        <v>799625314.28704</v>
      </c>
      <c r="F171" s="205">
        <f t="shared" si="2"/>
        <v>729607676.96199143</v>
      </c>
      <c r="G171" s="205">
        <f t="shared" si="2"/>
        <v>732509789.58751595</v>
      </c>
      <c r="H171" s="205">
        <f t="shared" si="2"/>
        <v>759689169.55312622</v>
      </c>
      <c r="I171" s="205">
        <f t="shared" si="2"/>
        <v>855295174.32394612</v>
      </c>
      <c r="J171" s="205">
        <f t="shared" si="2"/>
        <v>936539657.21608353</v>
      </c>
      <c r="K171" s="205">
        <f t="shared" si="2"/>
        <v>995804256.33325183</v>
      </c>
      <c r="L171" s="205">
        <f t="shared" si="2"/>
        <v>1009457308.406415</v>
      </c>
      <c r="M171" s="205">
        <f t="shared" si="2"/>
        <v>984890538.85643482</v>
      </c>
      <c r="N171" s="205">
        <f t="shared" si="2"/>
        <v>911924164.1582979</v>
      </c>
      <c r="O171" s="205">
        <f t="shared" si="2"/>
        <v>795678231.17978311</v>
      </c>
      <c r="P171" s="205">
        <f t="shared" si="2"/>
        <v>783905364.61310017</v>
      </c>
      <c r="Q171" s="205"/>
      <c r="R171" s="205">
        <f t="shared" si="2"/>
        <v>828657169.53574181</v>
      </c>
      <c r="S171" s="205">
        <f t="shared" si="2"/>
        <v>745799850.9181962</v>
      </c>
      <c r="T171" s="205">
        <f t="shared" si="2"/>
        <v>748487478.74949312</v>
      </c>
      <c r="U171" s="205">
        <f t="shared" si="2"/>
        <v>765229304.09764278</v>
      </c>
      <c r="V171" s="205">
        <f t="shared" si="2"/>
        <v>859485484.33989668</v>
      </c>
      <c r="W171" s="205">
        <f t="shared" si="2"/>
        <v>941435336.08293772</v>
      </c>
      <c r="X171" s="205">
        <f t="shared" si="2"/>
        <v>1000810689.7434307</v>
      </c>
      <c r="Y171" s="205">
        <f t="shared" si="2"/>
        <v>1015012439.2071599</v>
      </c>
      <c r="Z171" s="205">
        <f t="shared" si="2"/>
        <v>991170918.9488554</v>
      </c>
      <c r="AA171" s="205">
        <f t="shared" si="2"/>
        <v>918568341.79889584</v>
      </c>
      <c r="AB171" s="205">
        <f t="shared" si="2"/>
        <v>801926473.50082755</v>
      </c>
      <c r="AC171" s="205">
        <f t="shared" si="2"/>
        <v>789539886.27303398</v>
      </c>
      <c r="AD171" s="205"/>
      <c r="AE171" s="205">
        <f t="shared" si="2"/>
        <v>881405812.05888808</v>
      </c>
      <c r="AF171" s="205">
        <f t="shared" si="2"/>
        <v>791586486.4106456</v>
      </c>
      <c r="AG171" s="205">
        <f t="shared" si="2"/>
        <v>794890371.30222058</v>
      </c>
      <c r="AH171" s="205">
        <f t="shared" si="2"/>
        <v>813229047.77035487</v>
      </c>
      <c r="AI171" s="205">
        <f t="shared" si="2"/>
        <v>913248307.47810185</v>
      </c>
      <c r="AJ171" s="205">
        <f t="shared" si="2"/>
        <v>999616887.00457001</v>
      </c>
      <c r="AK171" s="205">
        <f t="shared" si="2"/>
        <v>1062327549.0747761</v>
      </c>
      <c r="AL171" s="205">
        <f t="shared" si="2"/>
        <v>1077072462.3417952</v>
      </c>
      <c r="AM171" s="205">
        <f t="shared" si="2"/>
        <v>1052034570.4886906</v>
      </c>
      <c r="AN171" s="205">
        <f t="shared" si="2"/>
        <v>974489467.09245086</v>
      </c>
      <c r="AO171" s="205">
        <f t="shared" si="2"/>
        <v>851291650.74655843</v>
      </c>
      <c r="AP171" s="205">
        <f t="shared" si="2"/>
        <v>839079684.69025195</v>
      </c>
      <c r="AQ171" s="205"/>
      <c r="AR171" s="205">
        <f t="shared" si="2"/>
        <v>899673482.87554824</v>
      </c>
      <c r="AS171" s="205">
        <f t="shared" si="2"/>
        <v>808134357.26539183</v>
      </c>
      <c r="AT171" s="205">
        <f t="shared" si="2"/>
        <v>811594716.98239505</v>
      </c>
      <c r="AU171" s="205">
        <f t="shared" si="2"/>
        <v>830529411.85659075</v>
      </c>
      <c r="AV171" s="205">
        <f t="shared" si="2"/>
        <v>932120683.17743897</v>
      </c>
      <c r="AW171" s="205">
        <f t="shared" si="2"/>
        <v>1019430321.0768031</v>
      </c>
      <c r="AX171" s="205">
        <f t="shared" si="2"/>
        <v>1082640990.7022724</v>
      </c>
      <c r="AY171" s="205">
        <f t="shared" si="2"/>
        <v>1097503914.5981073</v>
      </c>
      <c r="AZ171" s="205">
        <f t="shared" si="2"/>
        <v>1063101582.3902451</v>
      </c>
      <c r="BA171" s="205">
        <f t="shared" si="2"/>
        <v>985436358.18767452</v>
      </c>
      <c r="BB171" s="205">
        <f t="shared" si="2"/>
        <v>861812760.9048574</v>
      </c>
      <c r="BC171" s="205">
        <f t="shared" si="2"/>
        <v>850420432.6811837</v>
      </c>
      <c r="BD171" s="205"/>
      <c r="BE171" s="205">
        <f t="shared" ref="BE171:BP171" si="3">BE166-BE169</f>
        <v>957435519.64560544</v>
      </c>
      <c r="BF171" s="205">
        <f t="shared" si="3"/>
        <v>870518223.98038459</v>
      </c>
      <c r="BG171" s="205">
        <f t="shared" si="3"/>
        <v>868659299.49794304</v>
      </c>
      <c r="BH171" s="205">
        <f t="shared" si="3"/>
        <v>878605870.96740794</v>
      </c>
      <c r="BI171" s="205">
        <f t="shared" si="3"/>
        <v>985531822.25827074</v>
      </c>
      <c r="BJ171" s="205">
        <f t="shared" si="3"/>
        <v>1077746700.3699486</v>
      </c>
      <c r="BK171" s="205">
        <f t="shared" si="3"/>
        <v>1144304134.4569197</v>
      </c>
      <c r="BL171" s="205">
        <f t="shared" si="3"/>
        <v>1159963359.8786244</v>
      </c>
      <c r="BM171" s="205">
        <f t="shared" si="3"/>
        <v>1133319105.9344132</v>
      </c>
      <c r="BN171" s="205">
        <f t="shared" si="3"/>
        <v>1050247591.7153612</v>
      </c>
      <c r="BO171" s="205">
        <f t="shared" si="3"/>
        <v>918489495.86392212</v>
      </c>
      <c r="BP171" s="205">
        <f t="shared" si="3"/>
        <v>906785047.22125697</v>
      </c>
      <c r="BQ171" s="205"/>
    </row>
    <row r="172" spans="1:69">
      <c r="A172" s="198"/>
      <c r="B172" s="197"/>
      <c r="C172" s="197"/>
      <c r="D172" s="197"/>
      <c r="E172" s="197"/>
      <c r="F172" s="197"/>
      <c r="G172" s="197"/>
      <c r="H172" s="197"/>
      <c r="I172" s="197"/>
      <c r="J172" s="197"/>
      <c r="K172" s="197"/>
      <c r="L172" s="197"/>
      <c r="M172" s="197"/>
      <c r="N172" s="197"/>
      <c r="O172" s="197"/>
      <c r="P172" s="197"/>
      <c r="Q172" s="197"/>
      <c r="R172" s="197"/>
      <c r="S172" s="197"/>
      <c r="T172" s="197"/>
      <c r="U172" s="197"/>
      <c r="V172" s="197"/>
      <c r="W172" s="197"/>
      <c r="X172" s="197"/>
      <c r="Y172" s="197"/>
      <c r="Z172" s="197"/>
      <c r="AA172" s="197"/>
      <c r="AB172" s="197"/>
      <c r="AC172" s="197"/>
      <c r="AD172" s="197"/>
      <c r="AE172" s="197"/>
      <c r="AF172" s="197"/>
      <c r="AG172" s="197"/>
      <c r="AH172" s="197"/>
      <c r="AI172" s="197"/>
      <c r="AJ172" s="197"/>
      <c r="AK172" s="197"/>
      <c r="AL172" s="197"/>
      <c r="AM172" s="197"/>
      <c r="AN172" s="197"/>
      <c r="AO172" s="197"/>
      <c r="AP172" s="197"/>
      <c r="AQ172" s="197"/>
      <c r="AR172" s="197"/>
      <c r="AS172" s="197"/>
      <c r="AT172" s="197"/>
      <c r="AU172" s="197"/>
      <c r="AV172" s="197"/>
      <c r="AW172" s="197"/>
      <c r="AX172" s="197"/>
      <c r="AY172" s="197"/>
      <c r="AZ172" s="197"/>
      <c r="BA172" s="197"/>
      <c r="BB172" s="197"/>
      <c r="BC172" s="197"/>
      <c r="BD172" s="197"/>
      <c r="BE172" s="197"/>
      <c r="BF172" s="197"/>
      <c r="BG172" s="197"/>
      <c r="BH172" s="197"/>
      <c r="BI172" s="197"/>
      <c r="BJ172" s="197"/>
      <c r="BK172" s="197"/>
      <c r="BL172" s="197"/>
      <c r="BM172" s="197"/>
      <c r="BN172" s="197"/>
      <c r="BO172" s="197"/>
      <c r="BP172" s="197"/>
      <c r="BQ172" s="197"/>
    </row>
    <row r="173" spans="1:69">
      <c r="A173" s="206"/>
      <c r="B173" s="207">
        <f>B171/1000</f>
        <v>926299.52676948556</v>
      </c>
      <c r="C173" s="207">
        <f t="shared" ref="C173:BN173" si="4">C171/1000</f>
        <v>806591.40758636559</v>
      </c>
      <c r="D173" s="207">
        <f t="shared" si="4"/>
        <v>795230.8289306917</v>
      </c>
      <c r="E173" s="207">
        <f t="shared" si="4"/>
        <v>799625.31428704003</v>
      </c>
      <c r="F173" s="207">
        <f t="shared" si="4"/>
        <v>729607.67696199147</v>
      </c>
      <c r="G173" s="207">
        <f t="shared" si="4"/>
        <v>732509.78958751599</v>
      </c>
      <c r="H173" s="207">
        <f t="shared" si="4"/>
        <v>759689.16955312621</v>
      </c>
      <c r="I173" s="207">
        <f t="shared" si="4"/>
        <v>855295.17432394612</v>
      </c>
      <c r="J173" s="207">
        <f t="shared" si="4"/>
        <v>936539.65721608349</v>
      </c>
      <c r="K173" s="207">
        <f t="shared" si="4"/>
        <v>995804.25633325183</v>
      </c>
      <c r="L173" s="207">
        <f t="shared" si="4"/>
        <v>1009457.3084064149</v>
      </c>
      <c r="M173" s="207">
        <f t="shared" si="4"/>
        <v>984890.53885643487</v>
      </c>
      <c r="N173" s="207">
        <f t="shared" si="4"/>
        <v>911924.16415829794</v>
      </c>
      <c r="O173" s="207">
        <f t="shared" si="4"/>
        <v>795678.23117978312</v>
      </c>
      <c r="P173" s="207">
        <f t="shared" si="4"/>
        <v>783905.36461310019</v>
      </c>
      <c r="Q173" s="207"/>
      <c r="R173" s="207">
        <f t="shared" si="4"/>
        <v>828657.16953574179</v>
      </c>
      <c r="S173" s="207">
        <f t="shared" si="4"/>
        <v>745799.85091819626</v>
      </c>
      <c r="T173" s="207">
        <f t="shared" si="4"/>
        <v>748487.47874949314</v>
      </c>
      <c r="U173" s="207">
        <f t="shared" si="4"/>
        <v>765229.30409764277</v>
      </c>
      <c r="V173" s="207">
        <f t="shared" si="4"/>
        <v>859485.48433989671</v>
      </c>
      <c r="W173" s="207">
        <f t="shared" si="4"/>
        <v>941435.33608293766</v>
      </c>
      <c r="X173" s="207">
        <f t="shared" si="4"/>
        <v>1000810.6897434307</v>
      </c>
      <c r="Y173" s="207">
        <f t="shared" si="4"/>
        <v>1015012.4392071599</v>
      </c>
      <c r="Z173" s="207">
        <f t="shared" si="4"/>
        <v>991170.91894885537</v>
      </c>
      <c r="AA173" s="207">
        <f t="shared" si="4"/>
        <v>918568.34179889585</v>
      </c>
      <c r="AB173" s="207">
        <f t="shared" si="4"/>
        <v>801926.47350082756</v>
      </c>
      <c r="AC173" s="207">
        <f t="shared" si="4"/>
        <v>789539.88627303403</v>
      </c>
      <c r="AD173" s="208">
        <f>SUM(R173:AC173)</f>
        <v>10406123.37319611</v>
      </c>
      <c r="AE173" s="207">
        <f t="shared" si="4"/>
        <v>881405.81205888803</v>
      </c>
      <c r="AF173" s="207">
        <f t="shared" si="4"/>
        <v>791586.48641064565</v>
      </c>
      <c r="AG173" s="207">
        <f t="shared" si="4"/>
        <v>794890.37130222062</v>
      </c>
      <c r="AH173" s="207">
        <f t="shared" si="4"/>
        <v>813229.0477703549</v>
      </c>
      <c r="AI173" s="207">
        <f t="shared" si="4"/>
        <v>913248.30747810181</v>
      </c>
      <c r="AJ173" s="207">
        <f t="shared" si="4"/>
        <v>999616.88700456999</v>
      </c>
      <c r="AK173" s="207">
        <f t="shared" si="4"/>
        <v>1062327.549074776</v>
      </c>
      <c r="AL173" s="207">
        <f t="shared" si="4"/>
        <v>1077072.4623417952</v>
      </c>
      <c r="AM173" s="207">
        <f t="shared" si="4"/>
        <v>1052034.5704886906</v>
      </c>
      <c r="AN173" s="207">
        <f t="shared" si="4"/>
        <v>974489.46709245082</v>
      </c>
      <c r="AO173" s="207">
        <f t="shared" si="4"/>
        <v>851291.65074655844</v>
      </c>
      <c r="AP173" s="207">
        <f t="shared" si="4"/>
        <v>839079.68469025195</v>
      </c>
      <c r="AQ173" s="208">
        <f>SUM(AE173:AP173)</f>
        <v>11050272.296459304</v>
      </c>
      <c r="AR173" s="207">
        <f t="shared" si="4"/>
        <v>899673.48287554819</v>
      </c>
      <c r="AS173" s="207">
        <f t="shared" si="4"/>
        <v>808134.35726539185</v>
      </c>
      <c r="AT173" s="207">
        <f t="shared" si="4"/>
        <v>811594.71698239504</v>
      </c>
      <c r="AU173" s="207">
        <f t="shared" si="4"/>
        <v>830529.41185659077</v>
      </c>
      <c r="AV173" s="207">
        <f t="shared" si="4"/>
        <v>932120.68317743903</v>
      </c>
      <c r="AW173" s="207">
        <f t="shared" si="4"/>
        <v>1019430.3210768031</v>
      </c>
      <c r="AX173" s="207">
        <f t="shared" si="4"/>
        <v>1082640.9907022724</v>
      </c>
      <c r="AY173" s="207">
        <f t="shared" si="4"/>
        <v>1097503.9145981073</v>
      </c>
      <c r="AZ173" s="207">
        <f t="shared" si="4"/>
        <v>1063101.5823902451</v>
      </c>
      <c r="BA173" s="207">
        <f t="shared" si="4"/>
        <v>985436.35818767454</v>
      </c>
      <c r="BB173" s="207">
        <f t="shared" si="4"/>
        <v>861812.76090485742</v>
      </c>
      <c r="BC173" s="207">
        <f t="shared" si="4"/>
        <v>850420.43268118368</v>
      </c>
      <c r="BD173" s="207"/>
      <c r="BE173" s="207">
        <f t="shared" si="4"/>
        <v>957435.51964560547</v>
      </c>
      <c r="BF173" s="207">
        <f t="shared" si="4"/>
        <v>870518.22398038465</v>
      </c>
      <c r="BG173" s="207">
        <f t="shared" si="4"/>
        <v>868659.29949794302</v>
      </c>
      <c r="BH173" s="207">
        <f t="shared" si="4"/>
        <v>878605.87096740794</v>
      </c>
      <c r="BI173" s="207">
        <f t="shared" si="4"/>
        <v>985531.82225827069</v>
      </c>
      <c r="BJ173" s="207">
        <f t="shared" si="4"/>
        <v>1077746.7003699485</v>
      </c>
      <c r="BK173" s="207">
        <f t="shared" si="4"/>
        <v>1144304.1344569197</v>
      </c>
      <c r="BL173" s="207">
        <f t="shared" si="4"/>
        <v>1159963.3598786243</v>
      </c>
      <c r="BM173" s="207">
        <f t="shared" si="4"/>
        <v>1133319.1059344131</v>
      </c>
      <c r="BN173" s="207">
        <f t="shared" si="4"/>
        <v>1050247.5917153612</v>
      </c>
      <c r="BO173" s="207">
        <f>BO171/1000</f>
        <v>918489.49586392217</v>
      </c>
      <c r="BP173" s="207">
        <f>BP171/1000</f>
        <v>906785.047221257</v>
      </c>
      <c r="BQ173" s="207"/>
    </row>
    <row r="174" spans="1:69">
      <c r="A174" s="198"/>
      <c r="B174" s="197"/>
      <c r="C174" s="197"/>
      <c r="D174" s="197"/>
      <c r="E174" s="197"/>
      <c r="F174" s="197"/>
      <c r="G174" s="197"/>
      <c r="H174" s="197"/>
      <c r="I174" s="197"/>
      <c r="J174" s="197"/>
      <c r="K174" s="197"/>
      <c r="L174" s="197"/>
      <c r="M174" s="197"/>
      <c r="N174" s="197"/>
      <c r="O174" s="197"/>
      <c r="P174" s="197"/>
      <c r="Q174" s="197"/>
      <c r="R174" s="197"/>
      <c r="S174" s="197"/>
      <c r="T174" s="197"/>
      <c r="U174" s="197"/>
      <c r="V174" s="197"/>
      <c r="W174" s="197"/>
      <c r="X174" s="197"/>
      <c r="Y174" s="197"/>
      <c r="Z174" s="197"/>
      <c r="AA174" s="197"/>
      <c r="AB174" s="197"/>
      <c r="AC174" s="197"/>
      <c r="AD174" s="197"/>
      <c r="AE174" s="197"/>
      <c r="AF174" s="197"/>
      <c r="AG174" s="197"/>
      <c r="AH174" s="197"/>
      <c r="AI174" s="197"/>
      <c r="AJ174" s="197"/>
      <c r="AK174" s="197"/>
      <c r="AL174" s="197"/>
      <c r="AM174" s="197"/>
      <c r="AN174" s="197"/>
      <c r="AO174" s="197"/>
      <c r="AP174" s="197"/>
      <c r="AQ174" s="197"/>
      <c r="AR174" s="197"/>
      <c r="AS174" s="197"/>
      <c r="AT174" s="197"/>
      <c r="AU174" s="197"/>
      <c r="AV174" s="197"/>
      <c r="AW174" s="197"/>
      <c r="AX174" s="197"/>
      <c r="AY174" s="197"/>
      <c r="AZ174" s="197"/>
      <c r="BA174" s="197"/>
      <c r="BB174" s="197"/>
      <c r="BC174" s="197"/>
      <c r="BD174" s="197"/>
      <c r="BE174" s="197"/>
      <c r="BF174" s="197"/>
      <c r="BG174" s="197"/>
      <c r="BH174" s="197"/>
      <c r="BI174" s="197"/>
      <c r="BJ174" s="197"/>
      <c r="BK174" s="197"/>
      <c r="BL174" s="197"/>
      <c r="BM174" s="197"/>
      <c r="BN174" s="197"/>
      <c r="BO174" s="197"/>
      <c r="BP174" s="197"/>
      <c r="BQ174" s="197"/>
    </row>
  </sheetData>
  <pageMargins left="0.2" right="0.2" top="0" bottom="0" header="0.3" footer="0.3"/>
  <pageSetup scale="60" fitToHeight="0" orientation="landscape" r:id="rId1"/>
  <colBreaks count="4" manualBreakCount="4">
    <brk id="17" max="1048575" man="1"/>
    <brk id="30" max="1048575" man="1"/>
    <brk id="43" max="1048575" man="1"/>
    <brk id="5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/>
    <pageSetUpPr fitToPage="1"/>
  </sheetPr>
  <dimension ref="A1:L28"/>
  <sheetViews>
    <sheetView zoomScale="90" zoomScaleNormal="90" workbookViewId="0">
      <pane xSplit="2" ySplit="4" topLeftCell="C5" activePane="bottomRight" state="frozen"/>
      <selection activeCell="V7" sqref="V7"/>
      <selection pane="topRight" activeCell="V7" sqref="V7"/>
      <selection pane="bottomLeft" activeCell="V7" sqref="V7"/>
      <selection pane="bottomRight" activeCell="A2" sqref="A1:A2"/>
    </sheetView>
  </sheetViews>
  <sheetFormatPr defaultColWidth="9.33203125" defaultRowHeight="13.2"/>
  <cols>
    <col min="1" max="1" width="11.77734375" style="112" customWidth="1"/>
    <col min="2" max="2" width="9.33203125" style="112"/>
    <col min="3" max="3" width="13.33203125" style="129" bestFit="1" customWidth="1"/>
    <col min="4" max="4" width="13.6640625" style="130" bestFit="1" customWidth="1"/>
    <col min="5" max="5" width="12.33203125" style="130" bestFit="1" customWidth="1"/>
    <col min="6" max="6" width="13.33203125" style="130" bestFit="1" customWidth="1"/>
    <col min="7" max="7" width="12.33203125" style="130" bestFit="1" customWidth="1"/>
    <col min="8" max="8" width="7.44140625" style="131" customWidth="1"/>
    <col min="9" max="9" width="7.5546875" style="132" customWidth="1"/>
    <col min="10" max="10" width="12.6640625" style="131" customWidth="1"/>
    <col min="11" max="11" width="9.33203125" style="117"/>
    <col min="12" max="12" width="13.5546875" style="117" customWidth="1"/>
    <col min="13" max="16384" width="9.33203125" style="117"/>
  </cols>
  <sheetData>
    <row r="1" spans="1:12">
      <c r="A1" s="156" t="s">
        <v>303</v>
      </c>
    </row>
    <row r="2" spans="1:12">
      <c r="A2" s="156" t="s">
        <v>301</v>
      </c>
    </row>
    <row r="4" spans="1:12" s="138" customFormat="1" ht="24">
      <c r="A4" s="137" t="s">
        <v>114</v>
      </c>
      <c r="B4" s="137" t="s">
        <v>117</v>
      </c>
      <c r="C4" s="113" t="s">
        <v>292</v>
      </c>
      <c r="D4" s="113" t="s">
        <v>293</v>
      </c>
      <c r="E4" s="113" t="s">
        <v>294</v>
      </c>
      <c r="F4" s="113" t="s">
        <v>295</v>
      </c>
      <c r="G4" s="114" t="s">
        <v>296</v>
      </c>
      <c r="H4" s="115" t="s">
        <v>297</v>
      </c>
      <c r="I4" s="116" t="s">
        <v>290</v>
      </c>
      <c r="J4" s="113" t="s">
        <v>298</v>
      </c>
      <c r="L4" s="138" t="s">
        <v>299</v>
      </c>
    </row>
    <row r="5" spans="1:12">
      <c r="A5" s="112">
        <v>2017</v>
      </c>
      <c r="B5" s="112">
        <v>1</v>
      </c>
      <c r="C5" s="118">
        <v>4323758.3508120105</v>
      </c>
      <c r="D5" s="118">
        <v>543891.24062813469</v>
      </c>
      <c r="E5" s="119">
        <v>12813.221893770304</v>
      </c>
      <c r="F5" s="119">
        <v>3843.7255137089101</v>
      </c>
      <c r="G5" s="119">
        <v>183</v>
      </c>
      <c r="H5" s="119">
        <v>27</v>
      </c>
      <c r="I5" s="120">
        <v>7</v>
      </c>
      <c r="J5" s="121">
        <f>SUM(C5:I5)</f>
        <v>4884523.5388476243</v>
      </c>
      <c r="L5" s="122">
        <f t="shared" ref="L5:L28" si="0">J5-I5</f>
        <v>4884516.5388476243</v>
      </c>
    </row>
    <row r="6" spans="1:12">
      <c r="A6" s="112">
        <v>2017</v>
      </c>
      <c r="B6" s="112">
        <v>2</v>
      </c>
      <c r="C6" s="118">
        <v>4329870.5522941966</v>
      </c>
      <c r="D6" s="118">
        <v>544430.70634997333</v>
      </c>
      <c r="E6" s="119">
        <v>12896.696863348443</v>
      </c>
      <c r="F6" s="119">
        <v>3850.6367442024198</v>
      </c>
      <c r="G6" s="119">
        <v>183</v>
      </c>
      <c r="H6" s="119">
        <v>27</v>
      </c>
      <c r="I6" s="120">
        <v>7</v>
      </c>
      <c r="J6" s="121">
        <f t="shared" ref="J6:J28" si="1">SUM(C6:I6)</f>
        <v>4891265.5922517208</v>
      </c>
      <c r="L6" s="122">
        <f t="shared" si="0"/>
        <v>4891258.5922517208</v>
      </c>
    </row>
    <row r="7" spans="1:12">
      <c r="A7" s="112">
        <v>2017</v>
      </c>
      <c r="B7" s="112">
        <v>3</v>
      </c>
      <c r="C7" s="118">
        <v>4336310.8133335682</v>
      </c>
      <c r="D7" s="118">
        <v>544966.47746670456</v>
      </c>
      <c r="E7" s="119">
        <v>12979.654520018945</v>
      </c>
      <c r="F7" s="119">
        <v>3857.5436518250499</v>
      </c>
      <c r="G7" s="119">
        <v>183</v>
      </c>
      <c r="H7" s="119">
        <v>27</v>
      </c>
      <c r="I7" s="120">
        <v>7</v>
      </c>
      <c r="J7" s="121">
        <f t="shared" si="1"/>
        <v>4898331.4889721163</v>
      </c>
      <c r="L7" s="122">
        <f t="shared" si="0"/>
        <v>4898324.4889721163</v>
      </c>
    </row>
    <row r="8" spans="1:12">
      <c r="A8" s="112">
        <v>2017</v>
      </c>
      <c r="B8" s="112">
        <v>4</v>
      </c>
      <c r="C8" s="118">
        <v>4341010.805914578</v>
      </c>
      <c r="D8" s="118">
        <v>545582.07090150705</v>
      </c>
      <c r="E8" s="119">
        <v>13069.454030214965</v>
      </c>
      <c r="F8" s="119">
        <v>3864.4462392807</v>
      </c>
      <c r="G8" s="119">
        <v>183</v>
      </c>
      <c r="H8" s="119">
        <v>27</v>
      </c>
      <c r="I8" s="120">
        <v>7</v>
      </c>
      <c r="J8" s="121">
        <f t="shared" si="1"/>
        <v>4903743.7770855799</v>
      </c>
      <c r="L8" s="122">
        <f t="shared" si="0"/>
        <v>4903736.7770855799</v>
      </c>
    </row>
    <row r="9" spans="1:12">
      <c r="A9" s="112">
        <v>2017</v>
      </c>
      <c r="B9" s="112">
        <v>5</v>
      </c>
      <c r="C9" s="118">
        <v>4344697.4089242266</v>
      </c>
      <c r="D9" s="118">
        <v>546189.58382929291</v>
      </c>
      <c r="E9" s="119">
        <v>13152.988652419883</v>
      </c>
      <c r="F9" s="119">
        <v>3871.3445092715601</v>
      </c>
      <c r="G9" s="119">
        <v>183</v>
      </c>
      <c r="H9" s="119">
        <v>27</v>
      </c>
      <c r="I9" s="120">
        <v>7</v>
      </c>
      <c r="J9" s="121">
        <f t="shared" si="1"/>
        <v>4908128.3259152118</v>
      </c>
      <c r="L9" s="122">
        <f t="shared" si="0"/>
        <v>4908121.3259152118</v>
      </c>
    </row>
    <row r="10" spans="1:12">
      <c r="A10" s="112">
        <v>2017</v>
      </c>
      <c r="B10" s="112">
        <v>6</v>
      </c>
      <c r="C10" s="118">
        <v>4349533.4274876062</v>
      </c>
      <c r="D10" s="118">
        <v>546772.52468526026</v>
      </c>
      <c r="E10" s="119">
        <v>13231.098695632723</v>
      </c>
      <c r="F10" s="119">
        <v>3878.2384644981498</v>
      </c>
      <c r="G10" s="119">
        <v>183</v>
      </c>
      <c r="H10" s="119">
        <v>27</v>
      </c>
      <c r="I10" s="120">
        <v>7</v>
      </c>
      <c r="J10" s="121">
        <f t="shared" si="1"/>
        <v>4913632.2893329971</v>
      </c>
      <c r="L10" s="122">
        <f t="shared" si="0"/>
        <v>4913625.2893329971</v>
      </c>
    </row>
    <row r="11" spans="1:12">
      <c r="A11" s="112">
        <v>2017</v>
      </c>
      <c r="B11" s="112">
        <v>7</v>
      </c>
      <c r="C11" s="118">
        <v>4354099.6412084242</v>
      </c>
      <c r="D11" s="118">
        <v>547351.36585725332</v>
      </c>
      <c r="E11" s="119">
        <v>13300.023990928257</v>
      </c>
      <c r="F11" s="119">
        <v>3885.12810765928</v>
      </c>
      <c r="G11" s="119">
        <v>183</v>
      </c>
      <c r="H11" s="119">
        <v>27</v>
      </c>
      <c r="I11" s="120">
        <v>7</v>
      </c>
      <c r="J11" s="121">
        <f t="shared" si="1"/>
        <v>4918853.1591642657</v>
      </c>
      <c r="L11" s="122">
        <f t="shared" si="0"/>
        <v>4918846.1591642657</v>
      </c>
    </row>
    <row r="12" spans="1:12">
      <c r="A12" s="112">
        <v>2017</v>
      </c>
      <c r="B12" s="112">
        <v>8</v>
      </c>
      <c r="C12" s="118">
        <v>4359037.8754932303</v>
      </c>
      <c r="D12" s="118">
        <v>547927.23107184947</v>
      </c>
      <c r="E12" s="119">
        <v>13372.924271106371</v>
      </c>
      <c r="F12" s="119">
        <v>3892.0134414520799</v>
      </c>
      <c r="G12" s="119">
        <v>183</v>
      </c>
      <c r="H12" s="119">
        <v>27</v>
      </c>
      <c r="I12" s="120">
        <v>7</v>
      </c>
      <c r="J12" s="121">
        <f t="shared" si="1"/>
        <v>4924447.0442776382</v>
      </c>
      <c r="L12" s="122">
        <f t="shared" si="0"/>
        <v>4924440.0442776382</v>
      </c>
    </row>
    <row r="13" spans="1:12">
      <c r="A13" s="112">
        <v>2017</v>
      </c>
      <c r="B13" s="112">
        <v>9</v>
      </c>
      <c r="C13" s="118">
        <v>4364590.2679684144</v>
      </c>
      <c r="D13" s="118">
        <v>548506.81413424271</v>
      </c>
      <c r="E13" s="119">
        <v>13442.267212425753</v>
      </c>
      <c r="F13" s="119">
        <v>3898.8944685720098</v>
      </c>
      <c r="G13" s="119">
        <v>183</v>
      </c>
      <c r="H13" s="119">
        <v>27</v>
      </c>
      <c r="I13" s="120">
        <v>7</v>
      </c>
      <c r="J13" s="121">
        <f t="shared" si="1"/>
        <v>4930655.2437836546</v>
      </c>
      <c r="L13" s="122">
        <f t="shared" si="0"/>
        <v>4930648.2437836546</v>
      </c>
    </row>
    <row r="14" spans="1:12">
      <c r="A14" s="112">
        <v>2017</v>
      </c>
      <c r="B14" s="112">
        <v>10</v>
      </c>
      <c r="C14" s="118">
        <v>4370315.4530198108</v>
      </c>
      <c r="D14" s="118">
        <v>549047.37966478767</v>
      </c>
      <c r="E14" s="119">
        <v>13505.072862205812</v>
      </c>
      <c r="F14" s="119">
        <v>3905.7711917128199</v>
      </c>
      <c r="G14" s="119">
        <v>183</v>
      </c>
      <c r="H14" s="119">
        <v>27</v>
      </c>
      <c r="I14" s="120">
        <v>7</v>
      </c>
      <c r="J14" s="121">
        <f t="shared" si="1"/>
        <v>4936990.6767385174</v>
      </c>
      <c r="L14" s="122">
        <f t="shared" si="0"/>
        <v>4936983.6767385174</v>
      </c>
    </row>
    <row r="15" spans="1:12">
      <c r="A15" s="112">
        <v>2017</v>
      </c>
      <c r="B15" s="112">
        <v>11</v>
      </c>
      <c r="C15" s="118">
        <v>4376317.7902241861</v>
      </c>
      <c r="D15" s="118">
        <v>549567.35833581747</v>
      </c>
      <c r="E15" s="119">
        <v>13562.029990695368</v>
      </c>
      <c r="F15" s="119">
        <v>3912.6436135665799</v>
      </c>
      <c r="G15" s="119">
        <v>183</v>
      </c>
      <c r="H15" s="119">
        <v>27</v>
      </c>
      <c r="I15" s="120">
        <v>7</v>
      </c>
      <c r="J15" s="121">
        <f t="shared" si="1"/>
        <v>4943576.8221642654</v>
      </c>
      <c r="L15" s="122">
        <f t="shared" si="0"/>
        <v>4943569.8221642654</v>
      </c>
    </row>
    <row r="16" spans="1:12" ht="13.8" thickBot="1">
      <c r="A16" s="123">
        <v>2017</v>
      </c>
      <c r="B16" s="123">
        <v>12</v>
      </c>
      <c r="C16" s="124">
        <v>4382474.0637636157</v>
      </c>
      <c r="D16" s="124">
        <v>550061.49371646531</v>
      </c>
      <c r="E16" s="125">
        <v>13618.198083117131</v>
      </c>
      <c r="F16" s="125">
        <v>3919.5117368236902</v>
      </c>
      <c r="G16" s="125">
        <v>182</v>
      </c>
      <c r="H16" s="125">
        <v>27</v>
      </c>
      <c r="I16" s="124">
        <v>7</v>
      </c>
      <c r="J16" s="126">
        <f t="shared" si="1"/>
        <v>4950289.2673000209</v>
      </c>
      <c r="K16" s="127"/>
      <c r="L16" s="128">
        <f t="shared" si="0"/>
        <v>4950282.2673000209</v>
      </c>
    </row>
    <row r="17" spans="1:12">
      <c r="A17" s="112">
        <v>2018</v>
      </c>
      <c r="B17" s="112">
        <v>1</v>
      </c>
      <c r="C17" s="118">
        <v>4388457.1012385888</v>
      </c>
      <c r="D17" s="118">
        <v>550565.12819172931</v>
      </c>
      <c r="E17" s="119">
        <v>13676.948873716185</v>
      </c>
      <c r="F17" s="119">
        <v>3926.3755641728499</v>
      </c>
      <c r="G17" s="119">
        <v>182</v>
      </c>
      <c r="H17" s="119">
        <v>27</v>
      </c>
      <c r="I17" s="120">
        <v>6</v>
      </c>
      <c r="J17" s="121">
        <f t="shared" si="1"/>
        <v>4956840.5538682071</v>
      </c>
      <c r="L17" s="122">
        <f t="shared" si="0"/>
        <v>4956834.5538682071</v>
      </c>
    </row>
    <row r="18" spans="1:12">
      <c r="A18" s="112">
        <v>2018</v>
      </c>
      <c r="B18" s="112">
        <v>2</v>
      </c>
      <c r="C18" s="118">
        <v>4394492.7830386991</v>
      </c>
      <c r="D18" s="118">
        <v>551074.11438021122</v>
      </c>
      <c r="E18" s="119">
        <v>13733.514964680511</v>
      </c>
      <c r="F18" s="119">
        <v>3933.2350983010801</v>
      </c>
      <c r="G18" s="119">
        <v>182</v>
      </c>
      <c r="H18" s="119">
        <v>27</v>
      </c>
      <c r="I18" s="120">
        <v>6</v>
      </c>
      <c r="J18" s="121">
        <f t="shared" si="1"/>
        <v>4963448.6474818923</v>
      </c>
      <c r="L18" s="122">
        <f t="shared" si="0"/>
        <v>4963442.6474818923</v>
      </c>
    </row>
    <row r="19" spans="1:12">
      <c r="A19" s="112">
        <v>2018</v>
      </c>
      <c r="B19" s="112">
        <v>3</v>
      </c>
      <c r="C19" s="118">
        <v>4400761.6195807317</v>
      </c>
      <c r="D19" s="118">
        <v>551583.44485993101</v>
      </c>
      <c r="E19" s="119">
        <v>13777.030455083162</v>
      </c>
      <c r="F19" s="119">
        <v>3940.0903418937501</v>
      </c>
      <c r="G19" s="119">
        <v>182</v>
      </c>
      <c r="H19" s="119">
        <v>27</v>
      </c>
      <c r="I19" s="120">
        <v>6</v>
      </c>
      <c r="J19" s="121">
        <f t="shared" si="1"/>
        <v>4970277.1852376405</v>
      </c>
      <c r="L19" s="122">
        <f t="shared" si="0"/>
        <v>4970271.1852376405</v>
      </c>
    </row>
    <row r="20" spans="1:12">
      <c r="A20" s="112">
        <v>2018</v>
      </c>
      <c r="B20" s="112">
        <v>4</v>
      </c>
      <c r="C20" s="118">
        <v>4405810.8785533942</v>
      </c>
      <c r="D20" s="118">
        <v>552167.64476504165</v>
      </c>
      <c r="E20" s="119">
        <v>13816.991864712549</v>
      </c>
      <c r="F20" s="119">
        <v>3946.9412976345002</v>
      </c>
      <c r="G20" s="119">
        <v>182</v>
      </c>
      <c r="H20" s="119">
        <v>27</v>
      </c>
      <c r="I20" s="120">
        <v>6</v>
      </c>
      <c r="J20" s="121">
        <f t="shared" si="1"/>
        <v>4975957.4564807834</v>
      </c>
      <c r="L20" s="122">
        <f t="shared" si="0"/>
        <v>4975951.4564807834</v>
      </c>
    </row>
    <row r="21" spans="1:12">
      <c r="A21" s="112">
        <v>2018</v>
      </c>
      <c r="B21" s="112">
        <v>5</v>
      </c>
      <c r="C21" s="118">
        <v>4410153.2248782385</v>
      </c>
      <c r="D21" s="118">
        <v>552752.15427481616</v>
      </c>
      <c r="E21" s="119">
        <v>13848.608399464014</v>
      </c>
      <c r="F21" s="119">
        <v>3953.7879682053299</v>
      </c>
      <c r="G21" s="119">
        <v>182</v>
      </c>
      <c r="H21" s="119">
        <v>27</v>
      </c>
      <c r="I21" s="120">
        <v>6</v>
      </c>
      <c r="J21" s="121">
        <f t="shared" si="1"/>
        <v>4980922.7755207233</v>
      </c>
      <c r="L21" s="122">
        <f t="shared" si="0"/>
        <v>4980916.7755207233</v>
      </c>
    </row>
    <row r="22" spans="1:12">
      <c r="A22" s="112">
        <v>2018</v>
      </c>
      <c r="B22" s="112">
        <v>6</v>
      </c>
      <c r="C22" s="118">
        <v>4415300.5838656789</v>
      </c>
      <c r="D22" s="118">
        <v>553305.98890900251</v>
      </c>
      <c r="E22" s="119">
        <v>13877.289395053345</v>
      </c>
      <c r="F22" s="119">
        <v>3960.6303562865401</v>
      </c>
      <c r="G22" s="119">
        <v>182</v>
      </c>
      <c r="H22" s="119">
        <v>27</v>
      </c>
      <c r="I22" s="120">
        <v>6</v>
      </c>
      <c r="J22" s="121">
        <f t="shared" si="1"/>
        <v>4986659.4925260209</v>
      </c>
      <c r="L22" s="122">
        <f t="shared" si="0"/>
        <v>4986653.4925260209</v>
      </c>
    </row>
    <row r="23" spans="1:12">
      <c r="A23" s="112">
        <v>2018</v>
      </c>
      <c r="B23" s="112">
        <v>7</v>
      </c>
      <c r="C23" s="118">
        <v>4420266.0095894672</v>
      </c>
      <c r="D23" s="118">
        <v>553851.17470626778</v>
      </c>
      <c r="E23" s="119">
        <v>13897.215870837077</v>
      </c>
      <c r="F23" s="119">
        <v>3967.46846455677</v>
      </c>
      <c r="G23" s="119">
        <v>182</v>
      </c>
      <c r="H23" s="119">
        <v>27</v>
      </c>
      <c r="I23" s="120">
        <v>6</v>
      </c>
      <c r="J23" s="121">
        <f t="shared" si="1"/>
        <v>4992196.8686311292</v>
      </c>
      <c r="L23" s="122">
        <f t="shared" si="0"/>
        <v>4992190.8686311292</v>
      </c>
    </row>
    <row r="24" spans="1:12">
      <c r="A24" s="112">
        <v>2018</v>
      </c>
      <c r="B24" s="112">
        <v>8</v>
      </c>
      <c r="C24" s="118">
        <v>4425448.2830355084</v>
      </c>
      <c r="D24" s="118">
        <v>554382.54010303668</v>
      </c>
      <c r="E24" s="119">
        <v>13913.625309403671</v>
      </c>
      <c r="F24" s="119">
        <v>3974.3022956929799</v>
      </c>
      <c r="G24" s="119">
        <v>182</v>
      </c>
      <c r="H24" s="119">
        <v>27</v>
      </c>
      <c r="I24" s="120">
        <v>6</v>
      </c>
      <c r="J24" s="121">
        <f t="shared" si="1"/>
        <v>4997933.7507436424</v>
      </c>
      <c r="L24" s="122">
        <f t="shared" si="0"/>
        <v>4997927.7507436424</v>
      </c>
    </row>
    <row r="25" spans="1:12">
      <c r="A25" s="112">
        <v>2018</v>
      </c>
      <c r="B25" s="112">
        <v>9</v>
      </c>
      <c r="C25" s="118">
        <v>4431059.3616353571</v>
      </c>
      <c r="D25" s="118">
        <v>554911.54543803085</v>
      </c>
      <c r="E25" s="119">
        <v>13925.599161522647</v>
      </c>
      <c r="F25" s="119">
        <v>3981.1318523704499</v>
      </c>
      <c r="G25" s="119">
        <v>182</v>
      </c>
      <c r="H25" s="119">
        <v>27</v>
      </c>
      <c r="I25" s="120">
        <v>6</v>
      </c>
      <c r="J25" s="121">
        <f t="shared" si="1"/>
        <v>5004092.638087281</v>
      </c>
      <c r="L25" s="122">
        <f t="shared" si="0"/>
        <v>5004086.638087281</v>
      </c>
    </row>
    <row r="26" spans="1:12">
      <c r="A26" s="112">
        <v>2018</v>
      </c>
      <c r="B26" s="112">
        <v>10</v>
      </c>
      <c r="C26" s="118">
        <v>4436778.0737298569</v>
      </c>
      <c r="D26" s="118">
        <v>555419.37279860408</v>
      </c>
      <c r="E26" s="119">
        <v>13936.044059034704</v>
      </c>
      <c r="F26" s="119">
        <v>3987.9571372627902</v>
      </c>
      <c r="G26" s="119">
        <v>182</v>
      </c>
      <c r="H26" s="119">
        <v>27</v>
      </c>
      <c r="I26" s="120">
        <v>6</v>
      </c>
      <c r="J26" s="121">
        <f t="shared" si="1"/>
        <v>5010336.4477247577</v>
      </c>
      <c r="L26" s="122">
        <f t="shared" si="0"/>
        <v>5010330.4477247577</v>
      </c>
    </row>
    <row r="27" spans="1:12">
      <c r="A27" s="112">
        <v>2018</v>
      </c>
      <c r="B27" s="112">
        <v>11</v>
      </c>
      <c r="C27" s="118">
        <v>4442665.847277387</v>
      </c>
      <c r="D27" s="118">
        <v>555925.09749056818</v>
      </c>
      <c r="E27" s="119">
        <v>13950.003506366007</v>
      </c>
      <c r="F27" s="119">
        <v>3994.7781530419302</v>
      </c>
      <c r="G27" s="119">
        <v>182</v>
      </c>
      <c r="H27" s="119">
        <v>27</v>
      </c>
      <c r="I27" s="120">
        <v>6</v>
      </c>
      <c r="J27" s="121">
        <f t="shared" si="1"/>
        <v>5016750.7264273642</v>
      </c>
      <c r="L27" s="122">
        <f t="shared" si="0"/>
        <v>5016744.7264273642</v>
      </c>
    </row>
    <row r="28" spans="1:12" ht="13.8" thickBot="1">
      <c r="A28" s="123">
        <v>2018</v>
      </c>
      <c r="B28" s="123">
        <v>12</v>
      </c>
      <c r="C28" s="124">
        <v>4448649.7004691996</v>
      </c>
      <c r="D28" s="124">
        <v>556419.5025210008</v>
      </c>
      <c r="E28" s="125">
        <v>13964.629865040861</v>
      </c>
      <c r="F28" s="125">
        <v>4001.59490237815</v>
      </c>
      <c r="G28" s="125">
        <v>181</v>
      </c>
      <c r="H28" s="125">
        <v>27</v>
      </c>
      <c r="I28" s="124">
        <v>6</v>
      </c>
      <c r="J28" s="126">
        <f t="shared" si="1"/>
        <v>5023249.4277576199</v>
      </c>
      <c r="K28" s="127"/>
      <c r="L28" s="128">
        <f t="shared" si="0"/>
        <v>5023243.4277576199</v>
      </c>
    </row>
  </sheetData>
  <printOptions gridLines="1"/>
  <pageMargins left="0.25" right="0.25" top="0.75" bottom="0.75" header="0.3" footer="0.3"/>
  <pageSetup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0.79998168889431442"/>
    <pageSetUpPr fitToPage="1"/>
  </sheetPr>
  <dimension ref="A1:L57"/>
  <sheetViews>
    <sheetView showGridLines="0" zoomScale="85" zoomScaleNormal="85" workbookViewId="0">
      <selection activeCell="A2" sqref="A1:A2"/>
    </sheetView>
  </sheetViews>
  <sheetFormatPr defaultColWidth="22.33203125" defaultRowHeight="14.4"/>
  <cols>
    <col min="1" max="1" width="22.33203125" style="35"/>
    <col min="3" max="3" width="16.33203125" style="59" customWidth="1"/>
    <col min="4" max="4" width="19.5546875" style="60" customWidth="1"/>
    <col min="5" max="5" width="9.6640625" customWidth="1"/>
    <col min="6" max="6" width="18.5546875" customWidth="1"/>
    <col min="8" max="8" width="13.5546875" customWidth="1"/>
  </cols>
  <sheetData>
    <row r="1" spans="1:10">
      <c r="A1" s="156" t="s">
        <v>304</v>
      </c>
    </row>
    <row r="2" spans="1:10">
      <c r="A2" s="156" t="s">
        <v>301</v>
      </c>
    </row>
    <row r="4" spans="1:10">
      <c r="A4" s="58" t="s">
        <v>156</v>
      </c>
    </row>
    <row r="5" spans="1:10" ht="15" customHeight="1">
      <c r="A5"/>
      <c r="B5" s="61"/>
      <c r="C5" s="219" t="s">
        <v>118</v>
      </c>
      <c r="D5" s="219"/>
      <c r="F5" s="220" t="s">
        <v>119</v>
      </c>
      <c r="G5" s="220"/>
      <c r="I5" s="220" t="s">
        <v>147</v>
      </c>
      <c r="J5" s="220"/>
    </row>
    <row r="6" spans="1:10" ht="15" thickBot="1">
      <c r="A6"/>
      <c r="B6" s="62" t="s">
        <v>120</v>
      </c>
      <c r="C6" s="63" t="s">
        <v>15</v>
      </c>
      <c r="D6" s="64" t="s">
        <v>121</v>
      </c>
      <c r="F6" s="63" t="s">
        <v>15</v>
      </c>
      <c r="G6" s="64" t="s">
        <v>121</v>
      </c>
      <c r="I6" s="63" t="s">
        <v>15</v>
      </c>
      <c r="J6" s="64" t="s">
        <v>121</v>
      </c>
    </row>
    <row r="7" spans="1:10" ht="15" thickTop="1">
      <c r="A7"/>
      <c r="B7" s="65"/>
      <c r="C7" s="66"/>
      <c r="D7" s="67"/>
      <c r="F7" s="66"/>
      <c r="G7" s="67"/>
      <c r="I7" s="66"/>
      <c r="J7" s="67"/>
    </row>
    <row r="8" spans="1:10">
      <c r="A8"/>
      <c r="B8" s="65" t="s">
        <v>123</v>
      </c>
      <c r="C8" s="68">
        <v>864141</v>
      </c>
      <c r="D8" s="69">
        <v>4320705</v>
      </c>
      <c r="F8" s="68">
        <v>5278</v>
      </c>
      <c r="G8" s="69">
        <v>26390</v>
      </c>
      <c r="I8" s="68">
        <f t="shared" ref="I8:I19" si="0">MAX(0,C8-F8)</f>
        <v>858863</v>
      </c>
      <c r="J8" s="69">
        <f t="shared" ref="J8:J19" si="1">MAX(0,D8-G8)</f>
        <v>4294315</v>
      </c>
    </row>
    <row r="9" spans="1:10">
      <c r="A9"/>
      <c r="B9" s="65" t="s">
        <v>124</v>
      </c>
      <c r="C9" s="68">
        <v>44832</v>
      </c>
      <c r="D9" s="69">
        <v>244147.76</v>
      </c>
      <c r="F9" s="68">
        <v>341</v>
      </c>
      <c r="G9" s="69">
        <v>1866.21</v>
      </c>
      <c r="I9" s="68">
        <f t="shared" si="0"/>
        <v>44491</v>
      </c>
      <c r="J9" s="69">
        <f t="shared" si="1"/>
        <v>242281.55000000002</v>
      </c>
    </row>
    <row r="10" spans="1:10">
      <c r="A10"/>
      <c r="B10" s="65" t="s">
        <v>125</v>
      </c>
      <c r="C10" s="68">
        <v>394</v>
      </c>
      <c r="D10" s="69">
        <v>2364</v>
      </c>
      <c r="F10" s="68">
        <v>4</v>
      </c>
      <c r="G10" s="69">
        <v>24</v>
      </c>
      <c r="I10" s="68">
        <f t="shared" si="0"/>
        <v>390</v>
      </c>
      <c r="J10" s="69">
        <f t="shared" si="1"/>
        <v>2340</v>
      </c>
    </row>
    <row r="11" spans="1:10">
      <c r="A11"/>
      <c r="B11" s="65" t="s">
        <v>126</v>
      </c>
      <c r="C11" s="68">
        <v>22969</v>
      </c>
      <c r="D11" s="69">
        <v>148197.09</v>
      </c>
      <c r="F11" s="68">
        <v>265</v>
      </c>
      <c r="G11" s="69">
        <v>1723.78</v>
      </c>
      <c r="I11" s="68">
        <f t="shared" si="0"/>
        <v>22704</v>
      </c>
      <c r="J11" s="69">
        <f t="shared" si="1"/>
        <v>146473.31</v>
      </c>
    </row>
    <row r="12" spans="1:10">
      <c r="A12"/>
      <c r="B12" s="65" t="s">
        <v>127</v>
      </c>
      <c r="C12" s="68">
        <v>152</v>
      </c>
      <c r="D12" s="69">
        <v>1064</v>
      </c>
      <c r="F12" s="68">
        <v>2</v>
      </c>
      <c r="G12" s="69">
        <v>14</v>
      </c>
      <c r="I12" s="68">
        <f t="shared" si="0"/>
        <v>150</v>
      </c>
      <c r="J12" s="69">
        <f t="shared" si="1"/>
        <v>1050</v>
      </c>
    </row>
    <row r="13" spans="1:10">
      <c r="A13"/>
      <c r="B13" s="65" t="s">
        <v>128</v>
      </c>
      <c r="C13" s="68">
        <v>12621</v>
      </c>
      <c r="D13" s="69">
        <v>94140.23</v>
      </c>
      <c r="F13" s="68">
        <v>216</v>
      </c>
      <c r="G13" s="69">
        <v>1616.96</v>
      </c>
      <c r="I13" s="68">
        <f t="shared" si="0"/>
        <v>12405</v>
      </c>
      <c r="J13" s="69">
        <f t="shared" si="1"/>
        <v>92523.26999999999</v>
      </c>
    </row>
    <row r="14" spans="1:10">
      <c r="A14"/>
      <c r="B14" s="65" t="s">
        <v>129</v>
      </c>
      <c r="C14" s="68">
        <v>84</v>
      </c>
      <c r="D14" s="69">
        <v>672</v>
      </c>
      <c r="F14" s="68">
        <v>3</v>
      </c>
      <c r="G14" s="69">
        <v>24</v>
      </c>
      <c r="I14" s="68">
        <f t="shared" si="0"/>
        <v>81</v>
      </c>
      <c r="J14" s="69">
        <f t="shared" si="1"/>
        <v>648</v>
      </c>
    </row>
    <row r="15" spans="1:10">
      <c r="A15"/>
      <c r="B15" s="65" t="s">
        <v>130</v>
      </c>
      <c r="C15" s="68">
        <v>7490</v>
      </c>
      <c r="D15" s="69">
        <v>63423.76</v>
      </c>
      <c r="F15" s="68">
        <v>161</v>
      </c>
      <c r="G15" s="69">
        <v>1367.11</v>
      </c>
      <c r="I15" s="68">
        <f t="shared" si="0"/>
        <v>7329</v>
      </c>
      <c r="J15" s="69">
        <f t="shared" si="1"/>
        <v>62056.65</v>
      </c>
    </row>
    <row r="16" spans="1:10">
      <c r="A16"/>
      <c r="B16" s="65" t="s">
        <v>131</v>
      </c>
      <c r="C16" s="68">
        <v>88</v>
      </c>
      <c r="D16" s="69">
        <v>792</v>
      </c>
      <c r="F16" s="68">
        <v>5</v>
      </c>
      <c r="G16" s="69">
        <v>45</v>
      </c>
      <c r="I16" s="68">
        <f t="shared" si="0"/>
        <v>83</v>
      </c>
      <c r="J16" s="69">
        <f t="shared" si="1"/>
        <v>747</v>
      </c>
    </row>
    <row r="17" spans="1:12">
      <c r="A17"/>
      <c r="B17" s="65" t="s">
        <v>132</v>
      </c>
      <c r="C17" s="68">
        <v>4992</v>
      </c>
      <c r="D17" s="69">
        <v>47263.23</v>
      </c>
      <c r="F17" s="68">
        <v>128</v>
      </c>
      <c r="G17" s="69">
        <v>1216.27</v>
      </c>
      <c r="I17" s="68">
        <f t="shared" si="0"/>
        <v>4864</v>
      </c>
      <c r="J17" s="69">
        <f t="shared" si="1"/>
        <v>46046.960000000006</v>
      </c>
    </row>
    <row r="18" spans="1:12">
      <c r="A18"/>
      <c r="B18" s="65" t="s">
        <v>133</v>
      </c>
      <c r="C18" s="68">
        <v>47</v>
      </c>
      <c r="D18" s="69">
        <v>470</v>
      </c>
      <c r="F18" s="68">
        <v>4</v>
      </c>
      <c r="G18" s="69">
        <v>40</v>
      </c>
      <c r="I18" s="68">
        <f t="shared" si="0"/>
        <v>43</v>
      </c>
      <c r="J18" s="69">
        <f t="shared" si="1"/>
        <v>430</v>
      </c>
    </row>
    <row r="19" spans="1:12" ht="15" thickBot="1">
      <c r="A19"/>
      <c r="B19" s="70" t="s">
        <v>134</v>
      </c>
      <c r="C19" s="71">
        <v>22068</v>
      </c>
      <c r="D19" s="72">
        <v>578884.81999999995</v>
      </c>
      <c r="F19" s="71">
        <v>909</v>
      </c>
      <c r="G19" s="72">
        <v>28884.75</v>
      </c>
      <c r="I19" s="71">
        <f t="shared" si="0"/>
        <v>21159</v>
      </c>
      <c r="J19" s="72">
        <f t="shared" si="1"/>
        <v>550000.06999999995</v>
      </c>
    </row>
    <row r="20" spans="1:12" ht="15" thickTop="1">
      <c r="A20"/>
      <c r="B20" s="65" t="s">
        <v>135</v>
      </c>
      <c r="C20" s="59">
        <f>SUM(C7:C19)</f>
        <v>979878</v>
      </c>
      <c r="D20" s="60">
        <f>SUM(D7:D19)</f>
        <v>5502123.8900000006</v>
      </c>
      <c r="F20" s="59">
        <f>SUM(F7:F19)</f>
        <v>7316</v>
      </c>
      <c r="G20" s="60">
        <f>SUM(G7:G19)</f>
        <v>63212.079999999994</v>
      </c>
      <c r="I20" s="59">
        <f>SUM(I7:I19)</f>
        <v>972562</v>
      </c>
      <c r="J20" s="60">
        <f>SUM(J7:J19)</f>
        <v>5438911.8099999996</v>
      </c>
      <c r="K20" s="73"/>
      <c r="L20" s="74"/>
    </row>
    <row r="21" spans="1:12">
      <c r="A21"/>
      <c r="B21" s="65" t="s">
        <v>148</v>
      </c>
      <c r="D21" s="60">
        <f>SUM(D11:D19)</f>
        <v>934907.12999999989</v>
      </c>
    </row>
    <row r="22" spans="1:12">
      <c r="A22"/>
      <c r="B22" s="65" t="s">
        <v>149</v>
      </c>
      <c r="D22" s="60">
        <f>SUM(D13:D19)</f>
        <v>785646.03999999992</v>
      </c>
    </row>
    <row r="23" spans="1:12">
      <c r="A23"/>
      <c r="B23" s="65" t="s">
        <v>150</v>
      </c>
      <c r="D23" s="60">
        <f>SUM(D15:D19)</f>
        <v>690833.80999999994</v>
      </c>
    </row>
    <row r="24" spans="1:12">
      <c r="A24"/>
      <c r="B24" s="65" t="s">
        <v>151</v>
      </c>
      <c r="D24" s="60">
        <f>SUM(D17:D19)</f>
        <v>626618.04999999993</v>
      </c>
    </row>
    <row r="25" spans="1:12">
      <c r="A25"/>
      <c r="B25" s="65" t="s">
        <v>152</v>
      </c>
      <c r="D25" s="60">
        <f>D19</f>
        <v>578884.81999999995</v>
      </c>
    </row>
    <row r="26" spans="1:12">
      <c r="A26" s="58" t="s">
        <v>157</v>
      </c>
      <c r="G26" s="58" t="s">
        <v>157</v>
      </c>
    </row>
    <row r="27" spans="1:12">
      <c r="I27" s="59"/>
      <c r="J27" s="60"/>
    </row>
    <row r="28" spans="1:12">
      <c r="A28"/>
      <c r="B28" s="221" t="s">
        <v>136</v>
      </c>
      <c r="C28" s="221"/>
      <c r="D28" s="221"/>
      <c r="F28" s="75"/>
      <c r="H28" s="221" t="s">
        <v>137</v>
      </c>
      <c r="I28" s="221"/>
      <c r="J28" s="221"/>
    </row>
    <row r="29" spans="1:12">
      <c r="A29" s="76" t="s">
        <v>138</v>
      </c>
      <c r="B29" s="65"/>
      <c r="C29" s="77"/>
      <c r="F29" s="75"/>
      <c r="G29" s="76" t="s">
        <v>138</v>
      </c>
      <c r="H29" s="65"/>
      <c r="I29" s="77"/>
      <c r="J29" s="60"/>
    </row>
    <row r="30" spans="1:12">
      <c r="A30" s="78">
        <v>5</v>
      </c>
      <c r="B30" s="65">
        <v>5</v>
      </c>
      <c r="C30" s="77">
        <f>C8</f>
        <v>864141</v>
      </c>
      <c r="D30" s="77">
        <f>D8</f>
        <v>4320705</v>
      </c>
      <c r="E30" s="77"/>
      <c r="F30" s="75"/>
      <c r="G30" s="78">
        <v>5</v>
      </c>
      <c r="H30" s="65">
        <v>5</v>
      </c>
      <c r="I30" s="212">
        <f>I8</f>
        <v>858863</v>
      </c>
      <c r="J30" s="79">
        <f>J8</f>
        <v>4294315</v>
      </c>
    </row>
    <row r="31" spans="1:12" ht="15" thickBot="1">
      <c r="B31" s="70" t="s">
        <v>140</v>
      </c>
      <c r="C31" s="80">
        <f>SUM(C9:C$19)</f>
        <v>115737</v>
      </c>
      <c r="D31" s="80">
        <f>SUM(D9:D$19)</f>
        <v>1181418.8899999999</v>
      </c>
      <c r="E31" s="77"/>
      <c r="F31" s="75"/>
      <c r="G31" s="35"/>
      <c r="H31" s="70" t="s">
        <v>140</v>
      </c>
      <c r="I31" s="80">
        <f>SUM(I9:I$19)</f>
        <v>113699</v>
      </c>
      <c r="J31" s="213">
        <f>SUM(J9:J$19)</f>
        <v>1144596.81</v>
      </c>
    </row>
    <row r="32" spans="1:12" ht="15" thickTop="1">
      <c r="B32" s="82" t="s">
        <v>141</v>
      </c>
      <c r="C32" s="59">
        <f>SUM(C29:C31)</f>
        <v>979878</v>
      </c>
      <c r="D32" s="60">
        <f>SUM(D29:D31)</f>
        <v>5502123.8899999997</v>
      </c>
      <c r="F32" s="75"/>
      <c r="G32" s="35"/>
      <c r="H32" s="82" t="s">
        <v>141</v>
      </c>
      <c r="I32" s="214">
        <f>SUM(I29:I31)</f>
        <v>972562</v>
      </c>
      <c r="J32" s="79">
        <f>SUM(J29:J31)</f>
        <v>5438911.8100000005</v>
      </c>
    </row>
    <row r="33" spans="1:11">
      <c r="B33" s="83"/>
      <c r="C33" s="84" t="s">
        <v>31</v>
      </c>
      <c r="D33"/>
      <c r="F33" s="75"/>
      <c r="G33" s="35"/>
      <c r="H33" s="83"/>
      <c r="I33" s="84" t="s">
        <v>31</v>
      </c>
      <c r="J33" s="79"/>
    </row>
    <row r="34" spans="1:11">
      <c r="B34" s="65"/>
      <c r="C34" s="77"/>
      <c r="F34" s="75"/>
      <c r="G34" s="35"/>
      <c r="H34" s="65"/>
      <c r="I34" s="77"/>
      <c r="J34" s="79"/>
    </row>
    <row r="35" spans="1:11">
      <c r="A35" s="78">
        <v>6</v>
      </c>
      <c r="B35" s="65">
        <v>6</v>
      </c>
      <c r="C35" s="77">
        <f>SUM($C$8:C10)</f>
        <v>909367</v>
      </c>
      <c r="D35" s="60">
        <f>C35*A35</f>
        <v>5456202</v>
      </c>
      <c r="F35" s="75"/>
      <c r="G35" s="78">
        <v>6</v>
      </c>
      <c r="H35" s="65">
        <v>6</v>
      </c>
      <c r="I35" s="77">
        <f>SUM(I$8:I10)</f>
        <v>903744</v>
      </c>
      <c r="J35" s="79">
        <f>I35*G35</f>
        <v>5422464</v>
      </c>
      <c r="K35" s="77"/>
    </row>
    <row r="36" spans="1:11" ht="15" thickBot="1">
      <c r="B36" s="70" t="s">
        <v>142</v>
      </c>
      <c r="C36" s="80">
        <f>SUM(C11:C$19)</f>
        <v>70511</v>
      </c>
      <c r="D36" s="80">
        <f>SUM(D11:D$19)</f>
        <v>934907.12999999989</v>
      </c>
      <c r="E36" s="77"/>
      <c r="F36" s="75"/>
      <c r="G36" s="35"/>
      <c r="H36" s="70" t="s">
        <v>142</v>
      </c>
      <c r="I36" s="80">
        <f>SUM(I11:I$19)</f>
        <v>68818</v>
      </c>
      <c r="J36" s="81">
        <f>SUM(J11:J$19)</f>
        <v>899975.26</v>
      </c>
    </row>
    <row r="37" spans="1:11" ht="15" thickTop="1">
      <c r="B37" s="82" t="s">
        <v>141</v>
      </c>
      <c r="C37" s="59">
        <f>SUM(C34:C36)</f>
        <v>979878</v>
      </c>
      <c r="D37" s="60">
        <f>SUM(D34:D36)</f>
        <v>6391109.1299999999</v>
      </c>
      <c r="F37" s="75"/>
      <c r="G37" s="35"/>
      <c r="H37" s="82" t="s">
        <v>141</v>
      </c>
      <c r="I37" s="59">
        <f>SUM(I34:I36)</f>
        <v>972562</v>
      </c>
      <c r="J37" s="79">
        <f>SUM(J34:J36)</f>
        <v>6322439.2599999998</v>
      </c>
    </row>
    <row r="38" spans="1:11">
      <c r="B38" s="83"/>
      <c r="C38"/>
      <c r="D38"/>
      <c r="F38" s="75"/>
      <c r="G38" s="35"/>
      <c r="H38" s="83"/>
      <c r="J38" s="79"/>
    </row>
    <row r="39" spans="1:11">
      <c r="B39" s="65"/>
      <c r="C39" s="77"/>
      <c r="F39" s="75"/>
      <c r="G39" s="35"/>
      <c r="H39" s="65"/>
      <c r="I39" s="77"/>
      <c r="J39" s="79"/>
    </row>
    <row r="40" spans="1:11">
      <c r="A40" s="78">
        <f>A35+1</f>
        <v>7</v>
      </c>
      <c r="B40" s="65">
        <v>7</v>
      </c>
      <c r="C40" s="77">
        <f>SUM($C$8:C12)</f>
        <v>932488</v>
      </c>
      <c r="D40" s="60">
        <f>C40*A40</f>
        <v>6527416</v>
      </c>
      <c r="F40" s="75"/>
      <c r="G40" s="78">
        <f>G35+1</f>
        <v>7</v>
      </c>
      <c r="H40" s="65">
        <v>7</v>
      </c>
      <c r="I40" s="77">
        <f>SUM(I$8:I12)</f>
        <v>926598</v>
      </c>
      <c r="J40" s="79">
        <f>I40*G40</f>
        <v>6486186</v>
      </c>
      <c r="K40" s="77"/>
    </row>
    <row r="41" spans="1:11" ht="15" thickBot="1">
      <c r="B41" s="70" t="s">
        <v>143</v>
      </c>
      <c r="C41" s="80">
        <f>SUM(C13:C$19)</f>
        <v>47390</v>
      </c>
      <c r="D41" s="80">
        <f>SUM(D13:D$19)</f>
        <v>785646.03999999992</v>
      </c>
      <c r="E41" s="77"/>
      <c r="F41" s="75"/>
      <c r="G41" s="35"/>
      <c r="H41" s="70" t="s">
        <v>143</v>
      </c>
      <c r="I41" s="80">
        <f>SUM(I13:I$19)</f>
        <v>45964</v>
      </c>
      <c r="J41" s="81">
        <f>SUM(J13:J$19)</f>
        <v>752451.95</v>
      </c>
    </row>
    <row r="42" spans="1:11" ht="15" thickTop="1">
      <c r="B42" s="82" t="s">
        <v>141</v>
      </c>
      <c r="C42" s="59">
        <f>SUM(C39:C41)</f>
        <v>979878</v>
      </c>
      <c r="D42" s="60">
        <f>SUM(D39:D41)</f>
        <v>7313062.04</v>
      </c>
      <c r="F42" s="75"/>
      <c r="G42" s="35"/>
      <c r="H42" s="82" t="s">
        <v>141</v>
      </c>
      <c r="I42" s="59">
        <f>SUM(I39:I41)</f>
        <v>972562</v>
      </c>
      <c r="J42" s="79">
        <f>SUM(J39:J41)</f>
        <v>7238637.9500000002</v>
      </c>
    </row>
    <row r="43" spans="1:11">
      <c r="B43" s="83"/>
      <c r="F43" s="75"/>
      <c r="G43" s="35"/>
      <c r="H43" s="83"/>
      <c r="I43" s="59"/>
      <c r="J43" s="79"/>
    </row>
    <row r="44" spans="1:11">
      <c r="B44" s="65"/>
      <c r="C44" s="77"/>
      <c r="F44" s="75"/>
      <c r="G44" s="35"/>
      <c r="H44" s="65"/>
      <c r="I44" s="77"/>
      <c r="J44" s="79"/>
    </row>
    <row r="45" spans="1:11">
      <c r="A45" s="78">
        <f>A40+1</f>
        <v>8</v>
      </c>
      <c r="B45" s="65">
        <v>8</v>
      </c>
      <c r="C45" s="77">
        <f>SUM($C$8:C14)</f>
        <v>945193</v>
      </c>
      <c r="D45" s="60">
        <f>C45*A45</f>
        <v>7561544</v>
      </c>
      <c r="F45" s="75"/>
      <c r="G45" s="78">
        <f>G40+1</f>
        <v>8</v>
      </c>
      <c r="H45" s="65">
        <v>8</v>
      </c>
      <c r="I45" s="77">
        <f>SUM(I$8:I14)</f>
        <v>939084</v>
      </c>
      <c r="J45" s="79">
        <f>I45*G45</f>
        <v>7512672</v>
      </c>
      <c r="K45" s="77"/>
    </row>
    <row r="46" spans="1:11" ht="15" thickBot="1">
      <c r="B46" s="70" t="s">
        <v>144</v>
      </c>
      <c r="C46" s="80">
        <f>SUM(C15:C$19)</f>
        <v>34685</v>
      </c>
      <c r="D46" s="80">
        <f>SUM(D15:D$19)</f>
        <v>690833.80999999994</v>
      </c>
      <c r="E46" s="77"/>
      <c r="F46" s="75"/>
      <c r="G46" s="35"/>
      <c r="H46" s="70" t="s">
        <v>144</v>
      </c>
      <c r="I46" s="80">
        <f>SUM(I15:I$19)</f>
        <v>33478</v>
      </c>
      <c r="J46" s="81">
        <f>SUM(J15:J$19)</f>
        <v>659280.67999999993</v>
      </c>
    </row>
    <row r="47" spans="1:11" ht="15" thickTop="1">
      <c r="B47" s="82" t="s">
        <v>141</v>
      </c>
      <c r="C47" s="59">
        <f>SUM(C44:C46)</f>
        <v>979878</v>
      </c>
      <c r="D47" s="60">
        <f>SUM(D44:D46)</f>
        <v>8252377.8099999996</v>
      </c>
      <c r="F47" s="75"/>
      <c r="G47" s="35"/>
      <c r="H47" s="82" t="s">
        <v>141</v>
      </c>
      <c r="I47" s="59">
        <f>SUM(I44:I46)</f>
        <v>972562</v>
      </c>
      <c r="J47" s="79">
        <f>SUM(J44:J46)</f>
        <v>8171952.6799999997</v>
      </c>
    </row>
    <row r="48" spans="1:11">
      <c r="B48" s="83"/>
      <c r="G48" s="35"/>
      <c r="H48" s="83"/>
      <c r="I48" s="59"/>
      <c r="J48" s="79"/>
    </row>
    <row r="49" spans="1:11">
      <c r="B49" s="65"/>
      <c r="C49" s="77"/>
      <c r="G49" s="35"/>
      <c r="H49" s="65"/>
      <c r="I49" s="77"/>
      <c r="J49" s="79"/>
    </row>
    <row r="50" spans="1:11">
      <c r="A50" s="78">
        <f>A45+1</f>
        <v>9</v>
      </c>
      <c r="B50" s="65">
        <v>9</v>
      </c>
      <c r="C50" s="77">
        <f>SUM($C$8:C16)</f>
        <v>952771</v>
      </c>
      <c r="D50" s="60">
        <f>C50*A50</f>
        <v>8574939</v>
      </c>
      <c r="G50" s="78">
        <f>G45+1</f>
        <v>9</v>
      </c>
      <c r="H50" s="65">
        <v>9</v>
      </c>
      <c r="I50" s="77">
        <f>SUM(I$8:I16)</f>
        <v>946496</v>
      </c>
      <c r="J50" s="79">
        <f>I50*G50</f>
        <v>8518464</v>
      </c>
      <c r="K50" s="77"/>
    </row>
    <row r="51" spans="1:11" ht="15" thickBot="1">
      <c r="B51" s="70" t="s">
        <v>145</v>
      </c>
      <c r="C51" s="80">
        <f>SUM(C17:C$19)</f>
        <v>27107</v>
      </c>
      <c r="D51" s="80">
        <f>SUM(D17:D$19)</f>
        <v>626618.04999999993</v>
      </c>
      <c r="E51" s="77"/>
      <c r="G51" s="35"/>
      <c r="H51" s="70" t="s">
        <v>145</v>
      </c>
      <c r="I51" s="80">
        <f>SUM(I17:I$19)</f>
        <v>26066</v>
      </c>
      <c r="J51" s="81">
        <f>SUM(J17:J$19)</f>
        <v>596477.02999999991</v>
      </c>
    </row>
    <row r="52" spans="1:11" ht="15" thickTop="1">
      <c r="B52" s="82" t="s">
        <v>141</v>
      </c>
      <c r="C52" s="59">
        <f>SUM(C49:C51)</f>
        <v>979878</v>
      </c>
      <c r="D52" s="60">
        <f>SUM(D49:D51)</f>
        <v>9201557.0500000007</v>
      </c>
      <c r="G52" s="35"/>
      <c r="H52" s="82" t="s">
        <v>141</v>
      </c>
      <c r="I52" s="59">
        <f>SUM(I49:I51)</f>
        <v>972562</v>
      </c>
      <c r="J52" s="79">
        <f>SUM(J49:J51)</f>
        <v>9114941.0299999993</v>
      </c>
    </row>
    <row r="53" spans="1:11">
      <c r="B53" s="83"/>
      <c r="G53" s="35"/>
      <c r="H53" s="83"/>
      <c r="I53" s="59"/>
      <c r="J53" s="79"/>
    </row>
    <row r="54" spans="1:11">
      <c r="B54" s="65"/>
      <c r="C54" s="77"/>
      <c r="G54" s="35"/>
      <c r="H54" s="65"/>
      <c r="I54" s="77"/>
      <c r="J54" s="79"/>
    </row>
    <row r="55" spans="1:11" ht="409.6">
      <c r="A55" s="78">
        <f>A50+1</f>
        <v>10</v>
      </c>
      <c r="B55" s="65">
        <v>10</v>
      </c>
      <c r="C55" s="77">
        <f>SUM($C$8:C18)</f>
        <v>957810</v>
      </c>
      <c r="D55" s="60">
        <f>C55*A55</f>
        <v>9578100</v>
      </c>
      <c r="G55" s="78">
        <f>G50+1</f>
        <v>10</v>
      </c>
      <c r="H55" s="65">
        <v>10</v>
      </c>
      <c r="I55" s="77">
        <f>SUM(I$8:I18)</f>
        <v>951403</v>
      </c>
      <c r="J55" s="79">
        <f>I55*G55</f>
        <v>9514030</v>
      </c>
      <c r="K55" s="77"/>
    </row>
    <row r="56" spans="1:11" ht="15" thickBot="1">
      <c r="B56" s="70" t="s">
        <v>146</v>
      </c>
      <c r="C56" s="80">
        <f>SUM(C19:C$19)</f>
        <v>22068</v>
      </c>
      <c r="D56" s="80">
        <f>SUM(D19:D$19)</f>
        <v>578884.81999999995</v>
      </c>
      <c r="E56" s="77"/>
      <c r="G56" s="35"/>
      <c r="H56" s="70" t="s">
        <v>146</v>
      </c>
      <c r="I56" s="80">
        <f>SUM(I19:I$19)</f>
        <v>21159</v>
      </c>
      <c r="J56" s="81">
        <f>SUM(J19:J$19)</f>
        <v>550000.06999999995</v>
      </c>
      <c r="K56" s="85"/>
    </row>
    <row r="57" spans="1:11" ht="15" thickTop="1">
      <c r="B57" s="82" t="s">
        <v>141</v>
      </c>
      <c r="C57" s="59">
        <f>SUM(C54:C56)</f>
        <v>979878</v>
      </c>
      <c r="D57" s="60">
        <f>SUM(D54:D56)</f>
        <v>10156984.82</v>
      </c>
      <c r="G57" s="35"/>
      <c r="H57" s="82" t="s">
        <v>141</v>
      </c>
      <c r="I57" s="59">
        <f>SUM(I54:I56)</f>
        <v>972562</v>
      </c>
      <c r="J57" s="79">
        <f>SUM(J54:J56)</f>
        <v>10064030.07</v>
      </c>
    </row>
  </sheetData>
  <mergeCells count="5">
    <mergeCell ref="C5:D5"/>
    <mergeCell ref="F5:G5"/>
    <mergeCell ref="I5:J5"/>
    <mergeCell ref="B28:D28"/>
    <mergeCell ref="H28:J28"/>
  </mergeCells>
  <pageMargins left="0.7" right="0.7" top="0.75" bottom="0.75" header="0.3" footer="0.3"/>
  <pageSetup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79998168889431442"/>
    <pageSetUpPr fitToPage="1"/>
  </sheetPr>
  <dimension ref="A1:L57"/>
  <sheetViews>
    <sheetView showGridLines="0" zoomScale="85" zoomScaleNormal="85" workbookViewId="0">
      <selection activeCell="A2" sqref="A1:A2"/>
    </sheetView>
  </sheetViews>
  <sheetFormatPr defaultColWidth="22.33203125" defaultRowHeight="14.4"/>
  <cols>
    <col min="1" max="1" width="22.33203125" style="35"/>
    <col min="3" max="3" width="16.33203125" style="59" customWidth="1"/>
    <col min="4" max="4" width="19.5546875" style="60" customWidth="1"/>
    <col min="5" max="5" width="9.6640625" customWidth="1"/>
    <col min="6" max="6" width="18.5546875" customWidth="1"/>
    <col min="8" max="8" width="13.5546875" customWidth="1"/>
  </cols>
  <sheetData>
    <row r="1" spans="1:10">
      <c r="A1" s="156" t="s">
        <v>305</v>
      </c>
    </row>
    <row r="2" spans="1:10">
      <c r="A2" s="156" t="s">
        <v>301</v>
      </c>
    </row>
    <row r="4" spans="1:10">
      <c r="A4" s="58" t="s">
        <v>158</v>
      </c>
    </row>
    <row r="5" spans="1:10" ht="15" customHeight="1">
      <c r="A5"/>
      <c r="B5" s="61"/>
      <c r="C5" s="219" t="s">
        <v>118</v>
      </c>
      <c r="D5" s="219"/>
      <c r="F5" s="220" t="s">
        <v>119</v>
      </c>
      <c r="G5" s="220"/>
      <c r="I5" s="220" t="s">
        <v>147</v>
      </c>
      <c r="J5" s="220"/>
    </row>
    <row r="6" spans="1:10" ht="15" thickBot="1">
      <c r="A6"/>
      <c r="B6" s="62" t="s">
        <v>120</v>
      </c>
      <c r="C6" s="63" t="s">
        <v>15</v>
      </c>
      <c r="D6" s="64" t="s">
        <v>121</v>
      </c>
      <c r="F6" s="63" t="s">
        <v>15</v>
      </c>
      <c r="G6" s="64" t="s">
        <v>121</v>
      </c>
      <c r="I6" s="63" t="s">
        <v>15</v>
      </c>
      <c r="J6" s="64" t="s">
        <v>121</v>
      </c>
    </row>
    <row r="7" spans="1:10" ht="15" thickTop="1">
      <c r="A7"/>
      <c r="B7" s="65"/>
      <c r="C7" s="66"/>
      <c r="D7" s="67"/>
      <c r="F7" s="66"/>
      <c r="G7" s="67"/>
      <c r="I7" s="66"/>
      <c r="J7" s="67"/>
    </row>
    <row r="8" spans="1:10">
      <c r="A8"/>
      <c r="B8" s="65" t="s">
        <v>123</v>
      </c>
      <c r="C8" s="68">
        <v>801686</v>
      </c>
      <c r="D8" s="69">
        <v>4008430</v>
      </c>
      <c r="F8" s="68">
        <v>4563</v>
      </c>
      <c r="G8" s="69">
        <v>22815</v>
      </c>
      <c r="I8" s="68">
        <f t="shared" ref="I8:I19" si="0">MAX(0,C8-F8)</f>
        <v>797123</v>
      </c>
      <c r="J8" s="69">
        <f t="shared" ref="J8:J19" si="1">MAX(0,D8-G8)</f>
        <v>3985615</v>
      </c>
    </row>
    <row r="9" spans="1:10">
      <c r="A9"/>
      <c r="B9" s="65" t="s">
        <v>124</v>
      </c>
      <c r="C9" s="68">
        <v>28422</v>
      </c>
      <c r="D9" s="69">
        <v>154712.06</v>
      </c>
      <c r="F9" s="68">
        <v>243</v>
      </c>
      <c r="G9" s="69">
        <v>1331</v>
      </c>
      <c r="I9" s="68">
        <f t="shared" si="0"/>
        <v>28179</v>
      </c>
      <c r="J9" s="69">
        <f t="shared" si="1"/>
        <v>153381.06</v>
      </c>
    </row>
    <row r="10" spans="1:10">
      <c r="A10"/>
      <c r="B10" s="65" t="s">
        <v>125</v>
      </c>
      <c r="C10" s="68">
        <v>234</v>
      </c>
      <c r="D10" s="69">
        <v>1404</v>
      </c>
      <c r="F10" s="68">
        <v>4</v>
      </c>
      <c r="G10" s="69">
        <v>24</v>
      </c>
      <c r="I10" s="68">
        <f t="shared" si="0"/>
        <v>230</v>
      </c>
      <c r="J10" s="69">
        <f t="shared" si="1"/>
        <v>1380</v>
      </c>
    </row>
    <row r="11" spans="1:10">
      <c r="A11"/>
      <c r="B11" s="65" t="s">
        <v>126</v>
      </c>
      <c r="C11" s="68">
        <v>14621</v>
      </c>
      <c r="D11" s="69">
        <v>94382.41</v>
      </c>
      <c r="F11" s="68">
        <v>180</v>
      </c>
      <c r="G11" s="69">
        <v>1158.72</v>
      </c>
      <c r="I11" s="68">
        <f t="shared" si="0"/>
        <v>14441</v>
      </c>
      <c r="J11" s="69">
        <f t="shared" si="1"/>
        <v>93223.69</v>
      </c>
    </row>
    <row r="12" spans="1:10">
      <c r="A12"/>
      <c r="B12" s="65" t="s">
        <v>127</v>
      </c>
      <c r="C12" s="68">
        <v>123</v>
      </c>
      <c r="D12" s="69">
        <v>861</v>
      </c>
      <c r="F12" s="68">
        <v>2</v>
      </c>
      <c r="G12" s="69">
        <v>14</v>
      </c>
      <c r="I12" s="68">
        <f t="shared" si="0"/>
        <v>121</v>
      </c>
      <c r="J12" s="69">
        <f t="shared" si="1"/>
        <v>847</v>
      </c>
    </row>
    <row r="13" spans="1:10">
      <c r="A13"/>
      <c r="B13" s="65" t="s">
        <v>128</v>
      </c>
      <c r="C13" s="68">
        <v>8725</v>
      </c>
      <c r="D13" s="69">
        <v>65071.8</v>
      </c>
      <c r="F13" s="68">
        <v>153</v>
      </c>
      <c r="G13" s="69">
        <v>1141.1500000000001</v>
      </c>
      <c r="I13" s="68">
        <f t="shared" si="0"/>
        <v>8572</v>
      </c>
      <c r="J13" s="69">
        <f t="shared" si="1"/>
        <v>63930.65</v>
      </c>
    </row>
    <row r="14" spans="1:10">
      <c r="A14"/>
      <c r="B14" s="65" t="s">
        <v>129</v>
      </c>
      <c r="C14" s="68">
        <v>66</v>
      </c>
      <c r="D14" s="69">
        <v>528</v>
      </c>
      <c r="F14" s="68">
        <v>4</v>
      </c>
      <c r="G14" s="69">
        <v>32</v>
      </c>
      <c r="I14" s="68">
        <f t="shared" si="0"/>
        <v>62</v>
      </c>
      <c r="J14" s="69">
        <f t="shared" si="1"/>
        <v>496</v>
      </c>
    </row>
    <row r="15" spans="1:10">
      <c r="A15"/>
      <c r="B15" s="65" t="s">
        <v>130</v>
      </c>
      <c r="C15" s="68">
        <v>5575</v>
      </c>
      <c r="D15" s="69">
        <v>47223.28</v>
      </c>
      <c r="F15" s="68">
        <v>118</v>
      </c>
      <c r="G15" s="69">
        <v>1004.12</v>
      </c>
      <c r="I15" s="68">
        <f t="shared" si="0"/>
        <v>5457</v>
      </c>
      <c r="J15" s="69">
        <f t="shared" si="1"/>
        <v>46219.159999999996</v>
      </c>
    </row>
    <row r="16" spans="1:10">
      <c r="A16"/>
      <c r="B16" s="65" t="s">
        <v>131</v>
      </c>
      <c r="C16" s="68">
        <v>72</v>
      </c>
      <c r="D16" s="69">
        <v>648</v>
      </c>
      <c r="F16" s="68">
        <v>3</v>
      </c>
      <c r="G16" s="69">
        <v>27</v>
      </c>
      <c r="I16" s="68">
        <f t="shared" si="0"/>
        <v>69</v>
      </c>
      <c r="J16" s="69">
        <f t="shared" si="1"/>
        <v>621</v>
      </c>
    </row>
    <row r="17" spans="1:12">
      <c r="A17"/>
      <c r="B17" s="65" t="s">
        <v>132</v>
      </c>
      <c r="C17" s="68">
        <v>3856</v>
      </c>
      <c r="D17" s="69">
        <v>36518.61</v>
      </c>
      <c r="F17" s="68">
        <v>120</v>
      </c>
      <c r="G17" s="69">
        <v>1143.3699999999999</v>
      </c>
      <c r="I17" s="68">
        <f t="shared" si="0"/>
        <v>3736</v>
      </c>
      <c r="J17" s="69">
        <f t="shared" si="1"/>
        <v>35375.24</v>
      </c>
    </row>
    <row r="18" spans="1:12">
      <c r="A18"/>
      <c r="B18" s="65" t="s">
        <v>133</v>
      </c>
      <c r="C18" s="68">
        <v>26</v>
      </c>
      <c r="D18" s="69">
        <v>260</v>
      </c>
      <c r="F18" s="68">
        <v>0</v>
      </c>
      <c r="G18" s="69">
        <v>0</v>
      </c>
      <c r="I18" s="68">
        <f t="shared" si="0"/>
        <v>26</v>
      </c>
      <c r="J18" s="69">
        <f t="shared" si="1"/>
        <v>260</v>
      </c>
    </row>
    <row r="19" spans="1:12" ht="15" thickBot="1">
      <c r="A19"/>
      <c r="B19" s="70" t="s">
        <v>134</v>
      </c>
      <c r="C19" s="71">
        <v>18228</v>
      </c>
      <c r="D19" s="72">
        <v>509687.18</v>
      </c>
      <c r="F19" s="71">
        <v>804</v>
      </c>
      <c r="G19" s="72">
        <v>26034.38</v>
      </c>
      <c r="I19" s="71">
        <f t="shared" si="0"/>
        <v>17424</v>
      </c>
      <c r="J19" s="72">
        <f t="shared" si="1"/>
        <v>483652.8</v>
      </c>
    </row>
    <row r="20" spans="1:12" ht="15" thickTop="1">
      <c r="A20"/>
      <c r="B20" s="65" t="s">
        <v>135</v>
      </c>
      <c r="C20" s="59">
        <f>SUM(C7:C19)</f>
        <v>881634</v>
      </c>
      <c r="D20" s="60">
        <f>SUM(D7:D19)</f>
        <v>4919726.34</v>
      </c>
      <c r="F20" s="59">
        <f>SUM(F7:F19)</f>
        <v>6194</v>
      </c>
      <c r="G20" s="60">
        <f>SUM(G7:G19)</f>
        <v>54724.740000000005</v>
      </c>
      <c r="I20" s="59">
        <f>SUM(I7:I19)</f>
        <v>875440</v>
      </c>
      <c r="J20" s="60">
        <f>SUM(J7:J19)</f>
        <v>4865001.6000000006</v>
      </c>
      <c r="K20" s="73"/>
      <c r="L20" s="74"/>
    </row>
    <row r="21" spans="1:12">
      <c r="A21"/>
      <c r="B21" s="65" t="s">
        <v>148</v>
      </c>
      <c r="D21" s="60">
        <f>SUM(D11:D19)</f>
        <v>755180.28</v>
      </c>
    </row>
    <row r="22" spans="1:12">
      <c r="A22"/>
      <c r="B22" s="65" t="s">
        <v>149</v>
      </c>
      <c r="D22" s="60">
        <f>SUM(D13:D19)</f>
        <v>659936.87</v>
      </c>
    </row>
    <row r="23" spans="1:12">
      <c r="A23"/>
      <c r="B23" s="65" t="s">
        <v>150</v>
      </c>
      <c r="D23" s="60">
        <f>SUM(D15:D19)</f>
        <v>594337.06999999995</v>
      </c>
    </row>
    <row r="24" spans="1:12">
      <c r="A24"/>
      <c r="B24" s="65" t="s">
        <v>151</v>
      </c>
      <c r="D24" s="60">
        <f>SUM(D17:D19)</f>
        <v>546465.79</v>
      </c>
    </row>
    <row r="25" spans="1:12">
      <c r="A25"/>
      <c r="B25" s="65" t="s">
        <v>152</v>
      </c>
      <c r="D25" s="60">
        <f>D19</f>
        <v>509687.18</v>
      </c>
    </row>
    <row r="26" spans="1:12">
      <c r="A26" s="58" t="s">
        <v>159</v>
      </c>
      <c r="G26" s="58" t="s">
        <v>159</v>
      </c>
    </row>
    <row r="27" spans="1:12">
      <c r="I27" s="59"/>
      <c r="J27" s="60"/>
    </row>
    <row r="28" spans="1:12">
      <c r="A28"/>
      <c r="B28" s="221" t="s">
        <v>136</v>
      </c>
      <c r="C28" s="221"/>
      <c r="D28" s="221"/>
      <c r="F28" s="75"/>
      <c r="H28" s="221" t="s">
        <v>137</v>
      </c>
      <c r="I28" s="221"/>
      <c r="J28" s="221"/>
    </row>
    <row r="29" spans="1:12">
      <c r="A29" s="76" t="s">
        <v>138</v>
      </c>
      <c r="B29" s="76" t="s">
        <v>138</v>
      </c>
      <c r="C29" s="77"/>
      <c r="F29" s="75"/>
      <c r="G29" s="76" t="s">
        <v>138</v>
      </c>
      <c r="H29" s="65"/>
      <c r="I29" s="77"/>
      <c r="J29" s="60"/>
    </row>
    <row r="30" spans="1:12">
      <c r="A30" s="78">
        <v>5</v>
      </c>
      <c r="B30" s="65">
        <v>5</v>
      </c>
      <c r="C30" s="77">
        <f>C8</f>
        <v>801686</v>
      </c>
      <c r="D30" s="77">
        <f>D8</f>
        <v>4008430</v>
      </c>
      <c r="E30" s="77"/>
      <c r="F30" s="75"/>
      <c r="G30" s="78">
        <v>5</v>
      </c>
      <c r="H30" s="65">
        <v>5</v>
      </c>
      <c r="I30" s="212">
        <f>I8</f>
        <v>797123</v>
      </c>
      <c r="J30" s="79">
        <f>J8</f>
        <v>3985615</v>
      </c>
    </row>
    <row r="31" spans="1:12" ht="15" thickBot="1">
      <c r="B31" s="70" t="s">
        <v>140</v>
      </c>
      <c r="C31" s="80">
        <f>SUM(C9:C$19)</f>
        <v>79948</v>
      </c>
      <c r="D31" s="80">
        <f>SUM(D9:D$19)</f>
        <v>911296.34000000008</v>
      </c>
      <c r="E31" s="77"/>
      <c r="F31" s="75"/>
      <c r="G31" s="35"/>
      <c r="H31" s="70" t="s">
        <v>140</v>
      </c>
      <c r="I31" s="80">
        <f>SUM(I9:I$19)</f>
        <v>78317</v>
      </c>
      <c r="J31" s="213">
        <f>SUM(J9:J$19)</f>
        <v>879386.6</v>
      </c>
    </row>
    <row r="32" spans="1:12" ht="15" thickTop="1">
      <c r="B32" s="82" t="s">
        <v>141</v>
      </c>
      <c r="C32" s="59">
        <f>SUM(C29:C31)</f>
        <v>881634</v>
      </c>
      <c r="D32" s="60">
        <f>SUM(D29:D31)</f>
        <v>4919726.34</v>
      </c>
      <c r="F32" s="75"/>
      <c r="G32" s="35"/>
      <c r="H32" s="82" t="s">
        <v>141</v>
      </c>
      <c r="I32" s="214">
        <f>SUM(I29:I31)</f>
        <v>875440</v>
      </c>
      <c r="J32" s="79">
        <f>SUM(J29:J31)</f>
        <v>4865001.5999999996</v>
      </c>
    </row>
    <row r="33" spans="1:11">
      <c r="B33" s="83"/>
      <c r="C33" s="84" t="s">
        <v>31</v>
      </c>
      <c r="D33"/>
      <c r="F33" s="75"/>
      <c r="G33" s="35"/>
      <c r="H33" s="83"/>
      <c r="I33" s="84" t="s">
        <v>31</v>
      </c>
      <c r="J33" s="79"/>
    </row>
    <row r="34" spans="1:11">
      <c r="B34" s="65"/>
      <c r="C34" s="77"/>
      <c r="F34" s="75"/>
      <c r="G34" s="35"/>
      <c r="H34" s="65"/>
      <c r="I34" s="77"/>
      <c r="J34" s="79"/>
    </row>
    <row r="35" spans="1:11">
      <c r="A35" s="78">
        <v>6</v>
      </c>
      <c r="B35" s="65">
        <v>6</v>
      </c>
      <c r="C35" s="77">
        <f>SUM($C$8:C10)</f>
        <v>830342</v>
      </c>
      <c r="D35" s="60">
        <f>C35*A35</f>
        <v>4982052</v>
      </c>
      <c r="F35" s="75"/>
      <c r="G35" s="78">
        <v>6</v>
      </c>
      <c r="H35" s="65">
        <v>6</v>
      </c>
      <c r="I35" s="77">
        <f>SUM(I$8:I10)</f>
        <v>825532</v>
      </c>
      <c r="J35" s="79">
        <f>I35*G35</f>
        <v>4953192</v>
      </c>
      <c r="K35" s="77"/>
    </row>
    <row r="36" spans="1:11" ht="15" thickBot="1">
      <c r="B36" s="70" t="s">
        <v>142</v>
      </c>
      <c r="C36" s="80">
        <f>SUM(C11:C$19)</f>
        <v>51292</v>
      </c>
      <c r="D36" s="80">
        <f>SUM(D11:D$19)</f>
        <v>755180.28</v>
      </c>
      <c r="E36" s="77"/>
      <c r="F36" s="75"/>
      <c r="G36" s="35"/>
      <c r="H36" s="70" t="s">
        <v>142</v>
      </c>
      <c r="I36" s="80">
        <f>SUM(I11:I$19)</f>
        <v>49908</v>
      </c>
      <c r="J36" s="81">
        <f>SUM(J11:J$19)</f>
        <v>724625.54</v>
      </c>
    </row>
    <row r="37" spans="1:11" ht="15" thickTop="1">
      <c r="B37" s="82" t="s">
        <v>141</v>
      </c>
      <c r="C37" s="59">
        <f>SUM(C34:C36)</f>
        <v>881634</v>
      </c>
      <c r="D37" s="60">
        <f>SUM(D34:D36)</f>
        <v>5737232.2800000003</v>
      </c>
      <c r="F37" s="75"/>
      <c r="G37" s="35"/>
      <c r="H37" s="82" t="s">
        <v>141</v>
      </c>
      <c r="I37" s="59">
        <f>SUM(I34:I36)</f>
        <v>875440</v>
      </c>
      <c r="J37" s="79">
        <f>SUM(J34:J36)</f>
        <v>5677817.54</v>
      </c>
    </row>
    <row r="38" spans="1:11">
      <c r="B38" s="83"/>
      <c r="C38"/>
      <c r="D38"/>
      <c r="F38" s="75"/>
      <c r="G38" s="35"/>
      <c r="H38" s="83"/>
      <c r="J38" s="79"/>
    </row>
    <row r="39" spans="1:11">
      <c r="B39" s="65"/>
      <c r="C39" s="77"/>
      <c r="F39" s="75"/>
      <c r="G39" s="35"/>
      <c r="H39" s="65"/>
      <c r="I39" s="77"/>
      <c r="J39" s="79"/>
    </row>
    <row r="40" spans="1:11">
      <c r="A40" s="78">
        <f>A35+1</f>
        <v>7</v>
      </c>
      <c r="B40" s="65">
        <v>7</v>
      </c>
      <c r="C40" s="77">
        <f>SUM($C$8:C12)</f>
        <v>845086</v>
      </c>
      <c r="D40" s="60">
        <f>C40*A40</f>
        <v>5915602</v>
      </c>
      <c r="F40" s="75"/>
      <c r="G40" s="78">
        <f>G35+1</f>
        <v>7</v>
      </c>
      <c r="H40" s="65">
        <v>7</v>
      </c>
      <c r="I40" s="77">
        <f>SUM(I$8:I12)</f>
        <v>840094</v>
      </c>
      <c r="J40" s="79">
        <f>I40*G40</f>
        <v>5880658</v>
      </c>
      <c r="K40" s="77"/>
    </row>
    <row r="41" spans="1:11" ht="15" thickBot="1">
      <c r="B41" s="70" t="s">
        <v>143</v>
      </c>
      <c r="C41" s="80">
        <f>SUM(C13:C$19)</f>
        <v>36548</v>
      </c>
      <c r="D41" s="80">
        <f>SUM(D13:D$19)</f>
        <v>659936.87</v>
      </c>
      <c r="E41" s="77"/>
      <c r="F41" s="75"/>
      <c r="G41" s="35"/>
      <c r="H41" s="70" t="s">
        <v>143</v>
      </c>
      <c r="I41" s="80">
        <f>SUM(I13:I$19)</f>
        <v>35346</v>
      </c>
      <c r="J41" s="81">
        <f>SUM(J13:J$19)</f>
        <v>630554.85</v>
      </c>
    </row>
    <row r="42" spans="1:11" ht="15" thickTop="1">
      <c r="B42" s="82" t="s">
        <v>141</v>
      </c>
      <c r="C42" s="59">
        <f>SUM(C39:C41)</f>
        <v>881634</v>
      </c>
      <c r="D42" s="60">
        <f>SUM(D39:D41)</f>
        <v>6575538.8700000001</v>
      </c>
      <c r="F42" s="75"/>
      <c r="G42" s="35"/>
      <c r="H42" s="82" t="s">
        <v>141</v>
      </c>
      <c r="I42" s="59">
        <f>SUM(I39:I41)</f>
        <v>875440</v>
      </c>
      <c r="J42" s="79">
        <f>SUM(J39:J41)</f>
        <v>6511212.8499999996</v>
      </c>
    </row>
    <row r="43" spans="1:11">
      <c r="B43" s="83"/>
      <c r="F43" s="75"/>
      <c r="G43" s="35"/>
      <c r="H43" s="83"/>
      <c r="I43" s="59"/>
      <c r="J43" s="79"/>
    </row>
    <row r="44" spans="1:11">
      <c r="B44" s="65"/>
      <c r="C44" s="77"/>
      <c r="F44" s="75"/>
      <c r="G44" s="35"/>
      <c r="H44" s="65"/>
      <c r="I44" s="77"/>
      <c r="J44" s="79"/>
    </row>
    <row r="45" spans="1:11">
      <c r="A45" s="78">
        <f>A40+1</f>
        <v>8</v>
      </c>
      <c r="B45" s="65">
        <v>8</v>
      </c>
      <c r="C45" s="77">
        <f>SUM($C$8:C14)</f>
        <v>853877</v>
      </c>
      <c r="D45" s="60">
        <f>C45*A45</f>
        <v>6831016</v>
      </c>
      <c r="F45" s="75"/>
      <c r="G45" s="78">
        <f>G40+1</f>
        <v>8</v>
      </c>
      <c r="H45" s="65">
        <v>8</v>
      </c>
      <c r="I45" s="77">
        <f>SUM(I$8:I14)</f>
        <v>848728</v>
      </c>
      <c r="J45" s="79">
        <f>I45*G45</f>
        <v>6789824</v>
      </c>
      <c r="K45" s="77"/>
    </row>
    <row r="46" spans="1:11" ht="15" thickBot="1">
      <c r="B46" s="70" t="s">
        <v>144</v>
      </c>
      <c r="C46" s="80">
        <f>SUM(C15:C$19)</f>
        <v>27757</v>
      </c>
      <c r="D46" s="80">
        <f>SUM(D15:D$19)</f>
        <v>594337.06999999995</v>
      </c>
      <c r="E46" s="77"/>
      <c r="F46" s="75"/>
      <c r="G46" s="35"/>
      <c r="H46" s="70" t="s">
        <v>144</v>
      </c>
      <c r="I46" s="80">
        <f>SUM(I15:I$19)</f>
        <v>26712</v>
      </c>
      <c r="J46" s="81">
        <f>SUM(J15:J$19)</f>
        <v>566128.19999999995</v>
      </c>
    </row>
    <row r="47" spans="1:11" ht="15" thickTop="1">
      <c r="B47" s="82" t="s">
        <v>141</v>
      </c>
      <c r="C47" s="59">
        <f>SUM(C44:C46)</f>
        <v>881634</v>
      </c>
      <c r="D47" s="60">
        <f>SUM(D44:D46)</f>
        <v>7425353.0700000003</v>
      </c>
      <c r="F47" s="75"/>
      <c r="G47" s="35"/>
      <c r="H47" s="82" t="s">
        <v>141</v>
      </c>
      <c r="I47" s="59">
        <f>SUM(I44:I46)</f>
        <v>875440</v>
      </c>
      <c r="J47" s="79">
        <f>SUM(J44:J46)</f>
        <v>7355952.2000000002</v>
      </c>
    </row>
    <row r="48" spans="1:11">
      <c r="B48" s="83"/>
      <c r="G48" s="35"/>
      <c r="H48" s="83"/>
      <c r="I48" s="59"/>
      <c r="J48" s="79"/>
    </row>
    <row r="49" spans="1:11">
      <c r="B49" s="65"/>
      <c r="C49" s="77"/>
      <c r="G49" s="35"/>
      <c r="H49" s="65"/>
      <c r="I49" s="77"/>
      <c r="J49" s="79"/>
    </row>
    <row r="50" spans="1:11">
      <c r="A50" s="78">
        <f>A45+1</f>
        <v>9</v>
      </c>
      <c r="B50" s="65">
        <v>9</v>
      </c>
      <c r="C50" s="77">
        <f>SUM($C$8:C16)</f>
        <v>859524</v>
      </c>
      <c r="D50" s="60">
        <f>C50*A50</f>
        <v>7735716</v>
      </c>
      <c r="G50" s="78">
        <f>G45+1</f>
        <v>9</v>
      </c>
      <c r="H50" s="65">
        <v>9</v>
      </c>
      <c r="I50" s="77">
        <f>SUM(I$8:I16)</f>
        <v>854254</v>
      </c>
      <c r="J50" s="79">
        <f>I50*G50</f>
        <v>7688286</v>
      </c>
      <c r="K50" s="77"/>
    </row>
    <row r="51" spans="1:11" ht="15" thickBot="1">
      <c r="B51" s="70" t="s">
        <v>145</v>
      </c>
      <c r="C51" s="80">
        <f>SUM(C17:C$19)</f>
        <v>22110</v>
      </c>
      <c r="D51" s="80">
        <f>SUM(D17:D$19)</f>
        <v>546465.79</v>
      </c>
      <c r="E51" s="77"/>
      <c r="G51" s="35"/>
      <c r="H51" s="70" t="s">
        <v>145</v>
      </c>
      <c r="I51" s="80">
        <f>SUM(I17:I$19)</f>
        <v>21186</v>
      </c>
      <c r="J51" s="81">
        <f>SUM(J17:J$19)</f>
        <v>519288.04</v>
      </c>
    </row>
    <row r="52" spans="1:11" ht="15" thickTop="1">
      <c r="B52" s="82" t="s">
        <v>141</v>
      </c>
      <c r="C52" s="59">
        <f>SUM(C49:C51)</f>
        <v>881634</v>
      </c>
      <c r="D52" s="60">
        <f>SUM(D49:D51)</f>
        <v>8282181.79</v>
      </c>
      <c r="G52" s="35"/>
      <c r="H52" s="82" t="s">
        <v>141</v>
      </c>
      <c r="I52" s="59">
        <f>SUM(I49:I51)</f>
        <v>875440</v>
      </c>
      <c r="J52" s="79">
        <f>SUM(J49:J51)</f>
        <v>8207574.04</v>
      </c>
    </row>
    <row r="53" spans="1:11">
      <c r="B53" s="83"/>
      <c r="G53" s="35"/>
      <c r="H53" s="83"/>
      <c r="I53" s="59"/>
      <c r="J53" s="79"/>
    </row>
    <row r="54" spans="1:11">
      <c r="B54" s="65"/>
      <c r="C54" s="77"/>
      <c r="G54" s="35"/>
      <c r="H54" s="65"/>
      <c r="I54" s="77"/>
      <c r="J54" s="79"/>
    </row>
    <row r="55" spans="1:11" ht="409.6">
      <c r="A55" s="78">
        <f>A50+1</f>
        <v>10</v>
      </c>
      <c r="B55" s="65">
        <v>10</v>
      </c>
      <c r="C55" s="77">
        <f>SUM($C$8:C18)</f>
        <v>863406</v>
      </c>
      <c r="D55" s="60">
        <f>C55*A55</f>
        <v>8634060</v>
      </c>
      <c r="G55" s="78">
        <f>G50+1</f>
        <v>10</v>
      </c>
      <c r="H55" s="65">
        <v>10</v>
      </c>
      <c r="I55" s="77">
        <f>SUM(I$8:I18)</f>
        <v>858016</v>
      </c>
      <c r="J55" s="79">
        <f>I55*G55</f>
        <v>8580160</v>
      </c>
      <c r="K55" s="77"/>
    </row>
    <row r="56" spans="1:11" ht="15" thickBot="1">
      <c r="B56" s="70" t="s">
        <v>146</v>
      </c>
      <c r="C56" s="80">
        <f>SUM(C19:C$19)</f>
        <v>18228</v>
      </c>
      <c r="D56" s="80">
        <f>SUM(D19:D$19)</f>
        <v>509687.18</v>
      </c>
      <c r="E56" s="77"/>
      <c r="G56" s="35"/>
      <c r="H56" s="70" t="s">
        <v>146</v>
      </c>
      <c r="I56" s="80">
        <f>SUM(I19:I$19)</f>
        <v>17424</v>
      </c>
      <c r="J56" s="81">
        <f>SUM(J19:J$19)</f>
        <v>483652.8</v>
      </c>
      <c r="K56" s="85"/>
    </row>
    <row r="57" spans="1:11" ht="15" thickTop="1">
      <c r="B57" s="82" t="s">
        <v>141</v>
      </c>
      <c r="C57" s="59">
        <f>SUM(C54:C56)</f>
        <v>881634</v>
      </c>
      <c r="D57" s="60">
        <f>SUM(D54:D56)</f>
        <v>9143747.1799999997</v>
      </c>
      <c r="G57" s="35"/>
      <c r="H57" s="82" t="s">
        <v>141</v>
      </c>
      <c r="I57" s="59">
        <f>SUM(I54:I56)</f>
        <v>875440</v>
      </c>
      <c r="J57" s="79">
        <f>SUM(J54:J56)</f>
        <v>9063812.8000000007</v>
      </c>
    </row>
  </sheetData>
  <mergeCells count="5">
    <mergeCell ref="C5:D5"/>
    <mergeCell ref="F5:G5"/>
    <mergeCell ref="I5:J5"/>
    <mergeCell ref="B28:D28"/>
    <mergeCell ref="H28:J28"/>
  </mergeCells>
  <pageMargins left="0.7" right="0.7" top="0.75" bottom="0.75" header="0.3" footer="0.3"/>
  <pageSetup scale="5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0.79998168889431442"/>
    <pageSetUpPr fitToPage="1"/>
  </sheetPr>
  <dimension ref="A1:L57"/>
  <sheetViews>
    <sheetView showGridLines="0" topLeftCell="D1" zoomScale="85" zoomScaleNormal="85" workbookViewId="0">
      <selection activeCell="D2" sqref="D1:D2"/>
    </sheetView>
  </sheetViews>
  <sheetFormatPr defaultColWidth="22.33203125" defaultRowHeight="14.4"/>
  <cols>
    <col min="1" max="1" width="22.33203125" style="35"/>
    <col min="3" max="3" width="16.33203125" style="59" customWidth="1"/>
    <col min="4" max="4" width="19.5546875" style="60" customWidth="1"/>
    <col min="5" max="5" width="12" customWidth="1"/>
    <col min="6" max="6" width="18.5546875" customWidth="1"/>
    <col min="8" max="8" width="13.5546875" customWidth="1"/>
  </cols>
  <sheetData>
    <row r="1" spans="1:10">
      <c r="D1" s="156" t="s">
        <v>306</v>
      </c>
    </row>
    <row r="2" spans="1:10">
      <c r="D2" s="156" t="s">
        <v>301</v>
      </c>
    </row>
    <row r="4" spans="1:10">
      <c r="A4" s="58" t="s">
        <v>160</v>
      </c>
    </row>
    <row r="5" spans="1:10" ht="15" customHeight="1">
      <c r="A5"/>
      <c r="B5" s="61"/>
      <c r="C5" s="219" t="s">
        <v>118</v>
      </c>
      <c r="D5" s="219"/>
      <c r="F5" s="220" t="s">
        <v>119</v>
      </c>
      <c r="G5" s="220"/>
      <c r="I5" s="220" t="s">
        <v>147</v>
      </c>
      <c r="J5" s="220"/>
    </row>
    <row r="6" spans="1:10" ht="15" thickBot="1">
      <c r="A6"/>
      <c r="B6" s="62" t="s">
        <v>120</v>
      </c>
      <c r="C6" s="63" t="s">
        <v>15</v>
      </c>
      <c r="D6" s="64" t="s">
        <v>121</v>
      </c>
      <c r="F6" s="63" t="s">
        <v>15</v>
      </c>
      <c r="G6" s="64" t="s">
        <v>121</v>
      </c>
      <c r="I6" s="63" t="s">
        <v>15</v>
      </c>
      <c r="J6" s="64" t="s">
        <v>121</v>
      </c>
    </row>
    <row r="7" spans="1:10" ht="15" thickTop="1">
      <c r="A7"/>
      <c r="B7" s="65"/>
      <c r="C7" s="66"/>
      <c r="D7" s="67"/>
      <c r="F7" s="66"/>
      <c r="G7" s="67"/>
      <c r="I7" s="66"/>
      <c r="J7" s="67"/>
    </row>
    <row r="8" spans="1:10">
      <c r="A8"/>
      <c r="B8" s="65" t="s">
        <v>123</v>
      </c>
      <c r="C8" s="68">
        <v>996846</v>
      </c>
      <c r="D8" s="69">
        <v>4984230</v>
      </c>
      <c r="F8" s="68">
        <v>5022</v>
      </c>
      <c r="G8" s="69">
        <v>25110</v>
      </c>
      <c r="I8" s="68">
        <f t="shared" ref="I8:I19" si="0">MAX(0,C8-F8)</f>
        <v>991824</v>
      </c>
      <c r="J8" s="69">
        <f t="shared" ref="J8:J19" si="1">MAX(0,D8-G8)</f>
        <v>4959120</v>
      </c>
    </row>
    <row r="9" spans="1:10">
      <c r="A9"/>
      <c r="B9" s="65" t="s">
        <v>124</v>
      </c>
      <c r="C9" s="68">
        <v>20591</v>
      </c>
      <c r="D9" s="69">
        <v>112188.76</v>
      </c>
      <c r="F9" s="68">
        <v>374</v>
      </c>
      <c r="G9" s="69">
        <v>2045.58</v>
      </c>
      <c r="I9" s="68">
        <f t="shared" si="0"/>
        <v>20217</v>
      </c>
      <c r="J9" s="69">
        <f t="shared" si="1"/>
        <v>110143.18</v>
      </c>
    </row>
    <row r="10" spans="1:10">
      <c r="A10"/>
      <c r="B10" s="65" t="s">
        <v>125</v>
      </c>
      <c r="C10" s="68">
        <v>188</v>
      </c>
      <c r="D10" s="69">
        <v>1128</v>
      </c>
      <c r="F10" s="68">
        <v>4</v>
      </c>
      <c r="G10" s="69">
        <v>24</v>
      </c>
      <c r="I10" s="68">
        <f t="shared" si="0"/>
        <v>184</v>
      </c>
      <c r="J10" s="69">
        <f t="shared" si="1"/>
        <v>1104</v>
      </c>
    </row>
    <row r="11" spans="1:10">
      <c r="A11"/>
      <c r="B11" s="65" t="s">
        <v>126</v>
      </c>
      <c r="C11" s="68">
        <v>11087</v>
      </c>
      <c r="D11" s="69">
        <v>71586.59</v>
      </c>
      <c r="F11" s="68">
        <v>308</v>
      </c>
      <c r="G11" s="69">
        <v>2004.42</v>
      </c>
      <c r="I11" s="68">
        <f t="shared" si="0"/>
        <v>10779</v>
      </c>
      <c r="J11" s="69">
        <f t="shared" si="1"/>
        <v>69582.17</v>
      </c>
    </row>
    <row r="12" spans="1:10">
      <c r="A12"/>
      <c r="B12" s="65" t="s">
        <v>127</v>
      </c>
      <c r="C12" s="68">
        <v>82</v>
      </c>
      <c r="D12" s="69">
        <v>574</v>
      </c>
      <c r="F12" s="68">
        <v>3</v>
      </c>
      <c r="G12" s="69">
        <v>21</v>
      </c>
      <c r="I12" s="68">
        <f t="shared" si="0"/>
        <v>79</v>
      </c>
      <c r="J12" s="69">
        <f t="shared" si="1"/>
        <v>553</v>
      </c>
    </row>
    <row r="13" spans="1:10">
      <c r="A13"/>
      <c r="B13" s="65" t="s">
        <v>128</v>
      </c>
      <c r="C13" s="68">
        <v>6866</v>
      </c>
      <c r="D13" s="69">
        <v>51232.54</v>
      </c>
      <c r="F13" s="68">
        <v>267</v>
      </c>
      <c r="G13" s="69">
        <v>2001.56</v>
      </c>
      <c r="I13" s="68">
        <f t="shared" si="0"/>
        <v>6599</v>
      </c>
      <c r="J13" s="69">
        <f t="shared" si="1"/>
        <v>49230.98</v>
      </c>
    </row>
    <row r="14" spans="1:10">
      <c r="A14"/>
      <c r="B14" s="65" t="s">
        <v>129</v>
      </c>
      <c r="C14" s="68">
        <v>50</v>
      </c>
      <c r="D14" s="69">
        <v>400</v>
      </c>
      <c r="F14" s="68">
        <v>1</v>
      </c>
      <c r="G14" s="69">
        <v>8</v>
      </c>
      <c r="I14" s="68">
        <f t="shared" si="0"/>
        <v>49</v>
      </c>
      <c r="J14" s="69">
        <f t="shared" si="1"/>
        <v>392</v>
      </c>
    </row>
    <row r="15" spans="1:10">
      <c r="A15"/>
      <c r="B15" s="65" t="s">
        <v>130</v>
      </c>
      <c r="C15" s="68">
        <v>4691</v>
      </c>
      <c r="D15" s="69">
        <v>39769.72</v>
      </c>
      <c r="F15" s="68">
        <v>196</v>
      </c>
      <c r="G15" s="69">
        <v>1657.25</v>
      </c>
      <c r="I15" s="68">
        <f t="shared" si="0"/>
        <v>4495</v>
      </c>
      <c r="J15" s="69">
        <f t="shared" si="1"/>
        <v>38112.47</v>
      </c>
    </row>
    <row r="16" spans="1:10">
      <c r="A16"/>
      <c r="B16" s="65" t="s">
        <v>131</v>
      </c>
      <c r="C16" s="68">
        <v>65</v>
      </c>
      <c r="D16" s="69">
        <v>585</v>
      </c>
      <c r="F16" s="68">
        <v>5</v>
      </c>
      <c r="G16" s="69">
        <v>45</v>
      </c>
      <c r="I16" s="68">
        <f t="shared" si="0"/>
        <v>60</v>
      </c>
      <c r="J16" s="69">
        <f t="shared" si="1"/>
        <v>540</v>
      </c>
    </row>
    <row r="17" spans="1:12">
      <c r="A17"/>
      <c r="B17" s="65" t="s">
        <v>132</v>
      </c>
      <c r="C17" s="68">
        <v>3331</v>
      </c>
      <c r="D17" s="69">
        <v>31579.759999999998</v>
      </c>
      <c r="F17" s="68">
        <v>160</v>
      </c>
      <c r="G17" s="69">
        <v>1521.21</v>
      </c>
      <c r="I17" s="68">
        <f t="shared" si="0"/>
        <v>3171</v>
      </c>
      <c r="J17" s="69">
        <f t="shared" si="1"/>
        <v>30058.55</v>
      </c>
    </row>
    <row r="18" spans="1:12">
      <c r="A18"/>
      <c r="B18" s="65" t="s">
        <v>133</v>
      </c>
      <c r="C18" s="68">
        <v>26</v>
      </c>
      <c r="D18" s="69">
        <v>260</v>
      </c>
      <c r="F18" s="68">
        <v>2</v>
      </c>
      <c r="G18" s="69">
        <v>20</v>
      </c>
      <c r="I18" s="68">
        <f t="shared" si="0"/>
        <v>24</v>
      </c>
      <c r="J18" s="69">
        <f t="shared" si="1"/>
        <v>240</v>
      </c>
    </row>
    <row r="19" spans="1:12" ht="15" thickBot="1">
      <c r="A19"/>
      <c r="B19" s="70" t="s">
        <v>134</v>
      </c>
      <c r="C19" s="71">
        <v>18904</v>
      </c>
      <c r="D19" s="72">
        <v>563232.30000000005</v>
      </c>
      <c r="F19" s="71">
        <v>955</v>
      </c>
      <c r="G19" s="72">
        <v>32134.09</v>
      </c>
      <c r="I19" s="71">
        <f t="shared" si="0"/>
        <v>17949</v>
      </c>
      <c r="J19" s="72">
        <f t="shared" si="1"/>
        <v>531098.21000000008</v>
      </c>
    </row>
    <row r="20" spans="1:12" ht="15" thickTop="1">
      <c r="A20"/>
      <c r="B20" s="65" t="s">
        <v>135</v>
      </c>
      <c r="C20" s="59">
        <f>SUM(C7:C19)</f>
        <v>1062727</v>
      </c>
      <c r="D20" s="60">
        <f>SUM(D7:D19)</f>
        <v>5856766.669999999</v>
      </c>
      <c r="F20" s="59">
        <f>SUM(F7:F19)</f>
        <v>7297</v>
      </c>
      <c r="G20" s="60">
        <f>SUM(G7:G19)</f>
        <v>66592.11</v>
      </c>
      <c r="I20" s="59">
        <f>SUM(I7:I19)</f>
        <v>1055430</v>
      </c>
      <c r="J20" s="60">
        <f>SUM(J7:J19)</f>
        <v>5790174.5599999996</v>
      </c>
      <c r="K20" s="73"/>
      <c r="L20" s="74"/>
    </row>
    <row r="21" spans="1:12">
      <c r="A21"/>
      <c r="B21" s="65" t="s">
        <v>148</v>
      </c>
      <c r="D21" s="60">
        <f>SUM(D11:D19)</f>
        <v>759219.91</v>
      </c>
    </row>
    <row r="22" spans="1:12">
      <c r="A22"/>
      <c r="B22" s="65" t="s">
        <v>149</v>
      </c>
      <c r="D22" s="60">
        <f>SUM(D13:D19)</f>
        <v>687059.32000000007</v>
      </c>
    </row>
    <row r="23" spans="1:12">
      <c r="A23"/>
      <c r="B23" s="65" t="s">
        <v>150</v>
      </c>
      <c r="D23" s="60">
        <f>SUM(D15:D19)</f>
        <v>635426.78</v>
      </c>
    </row>
    <row r="24" spans="1:12">
      <c r="A24"/>
      <c r="B24" s="65" t="s">
        <v>151</v>
      </c>
      <c r="D24" s="60">
        <f>SUM(D17:D19)</f>
        <v>595072.06000000006</v>
      </c>
    </row>
    <row r="25" spans="1:12">
      <c r="A25"/>
      <c r="B25" s="65" t="s">
        <v>152</v>
      </c>
      <c r="D25" s="60">
        <f>D19</f>
        <v>563232.30000000005</v>
      </c>
    </row>
    <row r="26" spans="1:12">
      <c r="A26" s="58" t="s">
        <v>161</v>
      </c>
      <c r="G26" s="58" t="s">
        <v>161</v>
      </c>
    </row>
    <row r="27" spans="1:12">
      <c r="I27" s="59"/>
      <c r="J27" s="60"/>
    </row>
    <row r="28" spans="1:12">
      <c r="A28"/>
      <c r="B28" s="221" t="s">
        <v>136</v>
      </c>
      <c r="C28" s="221"/>
      <c r="D28" s="221"/>
      <c r="F28" s="75"/>
      <c r="H28" s="221" t="s">
        <v>137</v>
      </c>
      <c r="I28" s="221"/>
      <c r="J28" s="221"/>
    </row>
    <row r="29" spans="1:12">
      <c r="A29" s="76" t="s">
        <v>138</v>
      </c>
      <c r="B29" s="65"/>
      <c r="C29" s="77"/>
      <c r="F29" s="75"/>
      <c r="G29" s="76" t="s">
        <v>138</v>
      </c>
      <c r="H29" s="65"/>
      <c r="I29" s="77"/>
      <c r="J29" s="60"/>
    </row>
    <row r="30" spans="1:12">
      <c r="A30" s="78">
        <v>5</v>
      </c>
      <c r="B30" s="65">
        <v>5</v>
      </c>
      <c r="C30" s="77">
        <f>C8</f>
        <v>996846</v>
      </c>
      <c r="D30" s="77">
        <f>D8</f>
        <v>4984230</v>
      </c>
      <c r="E30" s="77"/>
      <c r="F30" s="75"/>
      <c r="G30" s="78">
        <v>5</v>
      </c>
      <c r="H30" s="65">
        <v>5</v>
      </c>
      <c r="I30" s="212">
        <f>I8</f>
        <v>991824</v>
      </c>
      <c r="J30" s="79">
        <f>J8</f>
        <v>4959120</v>
      </c>
    </row>
    <row r="31" spans="1:12" ht="15" thickBot="1">
      <c r="B31" s="70" t="s">
        <v>140</v>
      </c>
      <c r="C31" s="80">
        <f>SUM(C9:C$19)</f>
        <v>65881</v>
      </c>
      <c r="D31" s="80">
        <f>SUM(D9:D$19)</f>
        <v>872536.67</v>
      </c>
      <c r="E31" s="77"/>
      <c r="F31" s="75"/>
      <c r="G31" s="35"/>
      <c r="H31" s="70" t="s">
        <v>140</v>
      </c>
      <c r="I31" s="80">
        <f>SUM(I9:I$19)</f>
        <v>63606</v>
      </c>
      <c r="J31" s="213">
        <f>SUM(J9:J$19)</f>
        <v>831054.56</v>
      </c>
    </row>
    <row r="32" spans="1:12" ht="15" thickTop="1">
      <c r="B32" s="82" t="s">
        <v>141</v>
      </c>
      <c r="C32" s="59">
        <f>SUM(C29:C31)</f>
        <v>1062727</v>
      </c>
      <c r="D32" s="60">
        <f>SUM(D29:D31)</f>
        <v>5856766.6699999999</v>
      </c>
      <c r="F32" s="75"/>
      <c r="G32" s="35"/>
      <c r="H32" s="82" t="s">
        <v>141</v>
      </c>
      <c r="I32" s="214">
        <f>SUM(I29:I31)</f>
        <v>1055430</v>
      </c>
      <c r="J32" s="79">
        <f>SUM(J29:J31)</f>
        <v>5790174.5600000005</v>
      </c>
    </row>
    <row r="33" spans="1:11">
      <c r="B33" s="83"/>
      <c r="C33" s="84" t="s">
        <v>31</v>
      </c>
      <c r="D33"/>
      <c r="F33" s="75"/>
      <c r="G33" s="35"/>
      <c r="H33" s="83"/>
      <c r="I33" s="84" t="s">
        <v>31</v>
      </c>
      <c r="J33" s="79"/>
    </row>
    <row r="34" spans="1:11">
      <c r="B34" s="65"/>
      <c r="C34" s="77"/>
      <c r="F34" s="75"/>
      <c r="G34" s="35"/>
      <c r="H34" s="65"/>
      <c r="I34" s="77"/>
      <c r="J34" s="79"/>
    </row>
    <row r="35" spans="1:11">
      <c r="A35" s="78">
        <v>6</v>
      </c>
      <c r="B35" s="65">
        <v>6</v>
      </c>
      <c r="C35" s="77">
        <f>SUM($C$8:C10)</f>
        <v>1017625</v>
      </c>
      <c r="D35" s="60">
        <f>C35*A35</f>
        <v>6105750</v>
      </c>
      <c r="F35" s="75"/>
      <c r="G35" s="78">
        <v>6</v>
      </c>
      <c r="H35" s="65">
        <v>6</v>
      </c>
      <c r="I35" s="77">
        <f>SUM(I$8:I10)</f>
        <v>1012225</v>
      </c>
      <c r="J35" s="79">
        <f>I35*G35</f>
        <v>6073350</v>
      </c>
      <c r="K35" s="77"/>
    </row>
    <row r="36" spans="1:11" ht="15" thickBot="1">
      <c r="B36" s="70" t="s">
        <v>142</v>
      </c>
      <c r="C36" s="80">
        <f>SUM(C11:C$19)</f>
        <v>45102</v>
      </c>
      <c r="D36" s="80">
        <f>SUM(D11:D$19)</f>
        <v>759219.91</v>
      </c>
      <c r="E36" s="77"/>
      <c r="F36" s="75"/>
      <c r="G36" s="35"/>
      <c r="H36" s="70" t="s">
        <v>142</v>
      </c>
      <c r="I36" s="80">
        <f>SUM(I11:I$19)</f>
        <v>43205</v>
      </c>
      <c r="J36" s="81">
        <f>SUM(J11:J$19)</f>
        <v>719807.38000000012</v>
      </c>
    </row>
    <row r="37" spans="1:11" ht="15" thickTop="1">
      <c r="B37" s="82" t="s">
        <v>141</v>
      </c>
      <c r="C37" s="59">
        <f>SUM(C34:C36)</f>
        <v>1062727</v>
      </c>
      <c r="D37" s="60">
        <f>SUM(D34:D36)</f>
        <v>6864969.9100000001</v>
      </c>
      <c r="F37" s="75"/>
      <c r="G37" s="35"/>
      <c r="H37" s="82" t="s">
        <v>141</v>
      </c>
      <c r="I37" s="59">
        <f>SUM(I34:I36)</f>
        <v>1055430</v>
      </c>
      <c r="J37" s="79">
        <f>SUM(J34:J36)</f>
        <v>6793157.3799999999</v>
      </c>
    </row>
    <row r="38" spans="1:11">
      <c r="B38" s="83"/>
      <c r="C38"/>
      <c r="D38"/>
      <c r="F38" s="75"/>
      <c r="G38" s="35"/>
      <c r="H38" s="83"/>
      <c r="J38" s="79"/>
    </row>
    <row r="39" spans="1:11">
      <c r="B39" s="65"/>
      <c r="C39" s="77"/>
      <c r="F39" s="75"/>
      <c r="G39" s="35"/>
      <c r="H39" s="65"/>
      <c r="I39" s="77"/>
      <c r="J39" s="79"/>
    </row>
    <row r="40" spans="1:11">
      <c r="A40" s="78">
        <f>A35+1</f>
        <v>7</v>
      </c>
      <c r="B40" s="65">
        <v>7</v>
      </c>
      <c r="C40" s="77">
        <f>SUM($C$8:C12)</f>
        <v>1028794</v>
      </c>
      <c r="D40" s="60">
        <f>C40*A40</f>
        <v>7201558</v>
      </c>
      <c r="F40" s="75"/>
      <c r="G40" s="78">
        <f>G35+1</f>
        <v>7</v>
      </c>
      <c r="H40" s="65">
        <v>7</v>
      </c>
      <c r="I40" s="77">
        <f>SUM(I$8:I12)</f>
        <v>1023083</v>
      </c>
      <c r="J40" s="79">
        <f>I40*G40</f>
        <v>7161581</v>
      </c>
      <c r="K40" s="77"/>
    </row>
    <row r="41" spans="1:11" ht="15" thickBot="1">
      <c r="B41" s="70" t="s">
        <v>143</v>
      </c>
      <c r="C41" s="80">
        <f>SUM(C13:C$19)</f>
        <v>33933</v>
      </c>
      <c r="D41" s="80">
        <f>SUM(D13:D$19)</f>
        <v>687059.32000000007</v>
      </c>
      <c r="E41" s="77"/>
      <c r="F41" s="75"/>
      <c r="G41" s="35"/>
      <c r="H41" s="70" t="s">
        <v>143</v>
      </c>
      <c r="I41" s="80">
        <f>SUM(I13:I$19)</f>
        <v>32347</v>
      </c>
      <c r="J41" s="81">
        <f>SUM(J13:J$19)</f>
        <v>649672.21000000008</v>
      </c>
    </row>
    <row r="42" spans="1:11" ht="15" thickTop="1">
      <c r="B42" s="82" t="s">
        <v>141</v>
      </c>
      <c r="C42" s="59">
        <f>SUM(C39:C41)</f>
        <v>1062727</v>
      </c>
      <c r="D42" s="60">
        <f>SUM(D39:D41)</f>
        <v>7888617.3200000003</v>
      </c>
      <c r="F42" s="75"/>
      <c r="G42" s="35"/>
      <c r="H42" s="82" t="s">
        <v>141</v>
      </c>
      <c r="I42" s="59">
        <f>SUM(I39:I41)</f>
        <v>1055430</v>
      </c>
      <c r="J42" s="79">
        <f>SUM(J39:J41)</f>
        <v>7811253.21</v>
      </c>
    </row>
    <row r="43" spans="1:11">
      <c r="B43" s="83"/>
      <c r="F43" s="75"/>
      <c r="G43" s="35"/>
      <c r="H43" s="83"/>
      <c r="I43" s="59"/>
      <c r="J43" s="79"/>
    </row>
    <row r="44" spans="1:11">
      <c r="B44" s="65"/>
      <c r="C44" s="77"/>
      <c r="F44" s="75"/>
      <c r="G44" s="35"/>
      <c r="H44" s="65"/>
      <c r="I44" s="77"/>
      <c r="J44" s="79"/>
    </row>
    <row r="45" spans="1:11">
      <c r="A45" s="78">
        <f>A40+1</f>
        <v>8</v>
      </c>
      <c r="B45" s="65">
        <v>8</v>
      </c>
      <c r="C45" s="77">
        <f>SUM($C$8:C14)</f>
        <v>1035710</v>
      </c>
      <c r="D45" s="60">
        <f>C45*A45</f>
        <v>8285680</v>
      </c>
      <c r="F45" s="75"/>
      <c r="G45" s="78">
        <f>G40+1</f>
        <v>8</v>
      </c>
      <c r="H45" s="65">
        <v>8</v>
      </c>
      <c r="I45" s="77">
        <f>SUM(I$8:I14)</f>
        <v>1029731</v>
      </c>
      <c r="J45" s="79">
        <f>I45*G45</f>
        <v>8237848</v>
      </c>
      <c r="K45" s="77"/>
    </row>
    <row r="46" spans="1:11" ht="15" thickBot="1">
      <c r="B46" s="70" t="s">
        <v>144</v>
      </c>
      <c r="C46" s="80">
        <f>SUM(C15:C$19)</f>
        <v>27017</v>
      </c>
      <c r="D46" s="80">
        <f>SUM(D15:D$19)</f>
        <v>635426.78</v>
      </c>
      <c r="E46" s="77"/>
      <c r="F46" s="75"/>
      <c r="G46" s="35"/>
      <c r="H46" s="70" t="s">
        <v>144</v>
      </c>
      <c r="I46" s="80">
        <f>SUM(I15:I$19)</f>
        <v>25699</v>
      </c>
      <c r="J46" s="81">
        <f>SUM(J15:J$19)</f>
        <v>600049.2300000001</v>
      </c>
    </row>
    <row r="47" spans="1:11" ht="15" thickTop="1">
      <c r="B47" s="82" t="s">
        <v>141</v>
      </c>
      <c r="C47" s="59">
        <f>SUM(C44:C46)</f>
        <v>1062727</v>
      </c>
      <c r="D47" s="60">
        <f>SUM(D44:D46)</f>
        <v>8921106.7799999993</v>
      </c>
      <c r="F47" s="75"/>
      <c r="G47" s="35"/>
      <c r="H47" s="82" t="s">
        <v>141</v>
      </c>
      <c r="I47" s="59">
        <f>SUM(I44:I46)</f>
        <v>1055430</v>
      </c>
      <c r="J47" s="79">
        <f>SUM(J44:J46)</f>
        <v>8837897.2300000004</v>
      </c>
    </row>
    <row r="48" spans="1:11">
      <c r="B48" s="83"/>
      <c r="G48" s="35"/>
      <c r="H48" s="83"/>
      <c r="I48" s="59"/>
      <c r="J48" s="79"/>
    </row>
    <row r="49" spans="1:11">
      <c r="B49" s="65"/>
      <c r="C49" s="77"/>
      <c r="G49" s="35"/>
      <c r="H49" s="65"/>
      <c r="I49" s="77"/>
      <c r="J49" s="79"/>
    </row>
    <row r="50" spans="1:11">
      <c r="A50" s="78">
        <f>A45+1</f>
        <v>9</v>
      </c>
      <c r="B50" s="65">
        <v>9</v>
      </c>
      <c r="C50" s="77">
        <f>SUM($C$8:C16)</f>
        <v>1040466</v>
      </c>
      <c r="D50" s="60">
        <f>C50*A50</f>
        <v>9364194</v>
      </c>
      <c r="G50" s="78">
        <f>G45+1</f>
        <v>9</v>
      </c>
      <c r="H50" s="65">
        <v>9</v>
      </c>
      <c r="I50" s="77">
        <f>SUM(I$8:I16)</f>
        <v>1034286</v>
      </c>
      <c r="J50" s="79">
        <f>I50*G50</f>
        <v>9308574</v>
      </c>
      <c r="K50" s="77"/>
    </row>
    <row r="51" spans="1:11" ht="15" thickBot="1">
      <c r="B51" s="70" t="s">
        <v>145</v>
      </c>
      <c r="C51" s="80">
        <f>SUM(C17:C$19)</f>
        <v>22261</v>
      </c>
      <c r="D51" s="80">
        <f>SUM(D17:D$19)</f>
        <v>595072.06000000006</v>
      </c>
      <c r="E51" s="77"/>
      <c r="G51" s="35"/>
      <c r="H51" s="70" t="s">
        <v>145</v>
      </c>
      <c r="I51" s="80">
        <f>SUM(I17:I$19)</f>
        <v>21144</v>
      </c>
      <c r="J51" s="81">
        <f>SUM(J17:J$19)</f>
        <v>561396.76000000013</v>
      </c>
    </row>
    <row r="52" spans="1:11" ht="15" thickTop="1">
      <c r="B52" s="82" t="s">
        <v>141</v>
      </c>
      <c r="C52" s="59">
        <f>SUM(C49:C51)</f>
        <v>1062727</v>
      </c>
      <c r="D52" s="60">
        <f>SUM(D49:D51)</f>
        <v>9959266.0600000005</v>
      </c>
      <c r="G52" s="35"/>
      <c r="H52" s="82" t="s">
        <v>141</v>
      </c>
      <c r="I52" s="59">
        <f>SUM(I49:I51)</f>
        <v>1055430</v>
      </c>
      <c r="J52" s="79">
        <f>SUM(J49:J51)</f>
        <v>9869970.7599999998</v>
      </c>
    </row>
    <row r="53" spans="1:11">
      <c r="B53" s="83"/>
      <c r="G53" s="35"/>
      <c r="H53" s="83"/>
      <c r="I53" s="59"/>
      <c r="J53" s="79"/>
    </row>
    <row r="54" spans="1:11">
      <c r="B54" s="65"/>
      <c r="C54" s="77"/>
      <c r="G54" s="35"/>
      <c r="H54" s="65"/>
      <c r="I54" s="77"/>
      <c r="J54" s="79"/>
    </row>
    <row r="55" spans="1:11" ht="409.6">
      <c r="A55" s="78">
        <f>A50+1</f>
        <v>10</v>
      </c>
      <c r="B55" s="65">
        <v>10</v>
      </c>
      <c r="C55" s="77">
        <f>SUM($C$8:C18)</f>
        <v>1043823</v>
      </c>
      <c r="D55" s="60">
        <f>C55*A55</f>
        <v>10438230</v>
      </c>
      <c r="G55" s="78">
        <f>G50+1</f>
        <v>10</v>
      </c>
      <c r="H55" s="65">
        <v>10</v>
      </c>
      <c r="I55" s="77">
        <f>SUM(I$8:I18)</f>
        <v>1037481</v>
      </c>
      <c r="J55" s="79">
        <f>I55*G55</f>
        <v>10374810</v>
      </c>
      <c r="K55" s="77"/>
    </row>
    <row r="56" spans="1:11" ht="15" thickBot="1">
      <c r="B56" s="70" t="s">
        <v>146</v>
      </c>
      <c r="C56" s="80">
        <f>SUM(C19:C$19)</f>
        <v>18904</v>
      </c>
      <c r="D56" s="80">
        <f>SUM(D19:D$19)</f>
        <v>563232.30000000005</v>
      </c>
      <c r="E56" s="77"/>
      <c r="G56" s="35"/>
      <c r="H56" s="70" t="s">
        <v>146</v>
      </c>
      <c r="I56" s="80">
        <f>SUM(I19:I$19)</f>
        <v>17949</v>
      </c>
      <c r="J56" s="81">
        <f>SUM(J19:J$19)</f>
        <v>531098.21000000008</v>
      </c>
      <c r="K56" s="85"/>
    </row>
    <row r="57" spans="1:11" ht="15" thickTop="1">
      <c r="B57" s="82" t="s">
        <v>141</v>
      </c>
      <c r="C57" s="59">
        <f>SUM(C54:C56)</f>
        <v>1062727</v>
      </c>
      <c r="D57" s="60">
        <f>SUM(D54:D56)</f>
        <v>11001462.300000001</v>
      </c>
      <c r="G57" s="35"/>
      <c r="H57" s="82" t="s">
        <v>141</v>
      </c>
      <c r="I57" s="59">
        <f>SUM(I54:I56)</f>
        <v>1055430</v>
      </c>
      <c r="J57" s="79">
        <f>SUM(J54:J56)</f>
        <v>10905908.210000001</v>
      </c>
    </row>
  </sheetData>
  <mergeCells count="5">
    <mergeCell ref="C5:D5"/>
    <mergeCell ref="F5:G5"/>
    <mergeCell ref="I5:J5"/>
    <mergeCell ref="B28:D28"/>
    <mergeCell ref="H28:J28"/>
  </mergeCells>
  <pageMargins left="0.7" right="0.7" top="0.75" bottom="0.75" header="0.3" footer="0.3"/>
  <pageSetup scale="5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0.79998168889431442"/>
    <pageSetUpPr fitToPage="1"/>
  </sheetPr>
  <dimension ref="A1:L57"/>
  <sheetViews>
    <sheetView showGridLines="0" topLeftCell="D1" zoomScale="85" zoomScaleNormal="85" workbookViewId="0">
      <selection activeCell="D2" sqref="D1:D2"/>
    </sheetView>
  </sheetViews>
  <sheetFormatPr defaultColWidth="22.33203125" defaultRowHeight="14.4"/>
  <cols>
    <col min="1" max="1" width="22.33203125" style="35"/>
    <col min="3" max="3" width="16.33203125" style="59" customWidth="1"/>
    <col min="4" max="4" width="19.5546875" style="60" customWidth="1"/>
    <col min="5" max="5" width="9.6640625" customWidth="1"/>
    <col min="6" max="6" width="18.5546875" customWidth="1"/>
    <col min="8" max="8" width="13.5546875" customWidth="1"/>
  </cols>
  <sheetData>
    <row r="1" spans="1:10">
      <c r="D1" s="156" t="s">
        <v>307</v>
      </c>
    </row>
    <row r="2" spans="1:10">
      <c r="D2" s="156" t="s">
        <v>301</v>
      </c>
    </row>
    <row r="4" spans="1:10">
      <c r="A4" s="58" t="s">
        <v>162</v>
      </c>
    </row>
    <row r="5" spans="1:10" ht="15" customHeight="1">
      <c r="A5"/>
      <c r="B5" s="61"/>
      <c r="C5" s="219" t="s">
        <v>118</v>
      </c>
      <c r="D5" s="219"/>
      <c r="F5" s="220" t="s">
        <v>119</v>
      </c>
      <c r="G5" s="220"/>
      <c r="I5" s="220" t="s">
        <v>147</v>
      </c>
      <c r="J5" s="220"/>
    </row>
    <row r="6" spans="1:10" ht="15" thickBot="1">
      <c r="A6"/>
      <c r="B6" s="62" t="s">
        <v>120</v>
      </c>
      <c r="C6" s="63" t="s">
        <v>15</v>
      </c>
      <c r="D6" s="64" t="s">
        <v>121</v>
      </c>
      <c r="F6" s="63" t="s">
        <v>15</v>
      </c>
      <c r="G6" s="64" t="s">
        <v>121</v>
      </c>
      <c r="I6" s="63" t="s">
        <v>15</v>
      </c>
      <c r="J6" s="64" t="s">
        <v>121</v>
      </c>
    </row>
    <row r="7" spans="1:10" ht="15" thickTop="1">
      <c r="A7"/>
      <c r="B7" s="65"/>
      <c r="C7" s="66"/>
      <c r="D7" s="67"/>
      <c r="F7" s="66"/>
      <c r="G7" s="67"/>
      <c r="I7" s="66"/>
      <c r="J7" s="67">
        <f t="shared" ref="J7:J19" si="0">MAX(0,D7-G7)</f>
        <v>0</v>
      </c>
    </row>
    <row r="8" spans="1:10">
      <c r="A8"/>
      <c r="B8" s="65" t="s">
        <v>123</v>
      </c>
      <c r="C8" s="68">
        <v>863377</v>
      </c>
      <c r="D8" s="69">
        <v>4316885</v>
      </c>
      <c r="F8" s="68">
        <v>5598</v>
      </c>
      <c r="G8" s="69">
        <v>27990</v>
      </c>
      <c r="I8" s="68">
        <f t="shared" ref="I8:I19" si="1">MAX(0,C8-F8)</f>
        <v>857779</v>
      </c>
      <c r="J8" s="69">
        <f t="shared" si="0"/>
        <v>4288895</v>
      </c>
    </row>
    <row r="9" spans="1:10">
      <c r="A9"/>
      <c r="B9" s="65" t="s">
        <v>124</v>
      </c>
      <c r="C9" s="68">
        <v>16526</v>
      </c>
      <c r="D9" s="69">
        <v>90029.119999999995</v>
      </c>
      <c r="F9" s="68">
        <v>241</v>
      </c>
      <c r="G9" s="69">
        <v>1312.78</v>
      </c>
      <c r="I9" s="68">
        <f t="shared" si="1"/>
        <v>16285</v>
      </c>
      <c r="J9" s="69">
        <f t="shared" si="0"/>
        <v>88716.34</v>
      </c>
    </row>
    <row r="10" spans="1:10">
      <c r="A10"/>
      <c r="B10" s="65" t="s">
        <v>125</v>
      </c>
      <c r="C10" s="68">
        <v>141</v>
      </c>
      <c r="D10" s="69">
        <v>846</v>
      </c>
      <c r="F10" s="68">
        <v>2</v>
      </c>
      <c r="G10" s="69">
        <v>12</v>
      </c>
      <c r="I10" s="68">
        <f t="shared" si="1"/>
        <v>139</v>
      </c>
      <c r="J10" s="69">
        <f t="shared" si="0"/>
        <v>834</v>
      </c>
    </row>
    <row r="11" spans="1:10">
      <c r="A11"/>
      <c r="B11" s="65" t="s">
        <v>126</v>
      </c>
      <c r="C11" s="68">
        <v>8681</v>
      </c>
      <c r="D11" s="69">
        <v>56054</v>
      </c>
      <c r="F11" s="68">
        <v>188</v>
      </c>
      <c r="G11" s="69">
        <v>1214.99</v>
      </c>
      <c r="I11" s="68">
        <f t="shared" si="1"/>
        <v>8493</v>
      </c>
      <c r="J11" s="69">
        <f t="shared" si="0"/>
        <v>54839.01</v>
      </c>
    </row>
    <row r="12" spans="1:10">
      <c r="A12"/>
      <c r="B12" s="65" t="s">
        <v>127</v>
      </c>
      <c r="C12" s="68">
        <v>58</v>
      </c>
      <c r="D12" s="69">
        <v>406</v>
      </c>
      <c r="F12" s="68">
        <v>1</v>
      </c>
      <c r="G12" s="69">
        <v>7</v>
      </c>
      <c r="I12" s="68">
        <f t="shared" si="1"/>
        <v>57</v>
      </c>
      <c r="J12" s="69">
        <f t="shared" si="0"/>
        <v>399</v>
      </c>
    </row>
    <row r="13" spans="1:10">
      <c r="A13"/>
      <c r="B13" s="65" t="s">
        <v>128</v>
      </c>
      <c r="C13" s="68">
        <v>5448</v>
      </c>
      <c r="D13" s="69">
        <v>40673.339999999997</v>
      </c>
      <c r="F13" s="68">
        <v>127</v>
      </c>
      <c r="G13" s="69">
        <v>950.33</v>
      </c>
      <c r="I13" s="68">
        <f t="shared" si="1"/>
        <v>5321</v>
      </c>
      <c r="J13" s="69">
        <f t="shared" si="0"/>
        <v>39723.009999999995</v>
      </c>
    </row>
    <row r="14" spans="1:10">
      <c r="A14"/>
      <c r="B14" s="65" t="s">
        <v>129</v>
      </c>
      <c r="C14" s="68">
        <v>48</v>
      </c>
      <c r="D14" s="69">
        <v>384</v>
      </c>
      <c r="F14" s="68">
        <v>1</v>
      </c>
      <c r="G14" s="69">
        <v>8</v>
      </c>
      <c r="I14" s="68">
        <f t="shared" si="1"/>
        <v>47</v>
      </c>
      <c r="J14" s="69">
        <f t="shared" si="0"/>
        <v>376</v>
      </c>
    </row>
    <row r="15" spans="1:10">
      <c r="A15"/>
      <c r="B15" s="65" t="s">
        <v>130</v>
      </c>
      <c r="C15" s="68">
        <v>3716</v>
      </c>
      <c r="D15" s="69">
        <v>31462.81</v>
      </c>
      <c r="F15" s="68">
        <v>122</v>
      </c>
      <c r="G15" s="69">
        <v>1034.45</v>
      </c>
      <c r="I15" s="68">
        <f t="shared" si="1"/>
        <v>3594</v>
      </c>
      <c r="J15" s="69">
        <f t="shared" si="0"/>
        <v>30428.36</v>
      </c>
    </row>
    <row r="16" spans="1:10">
      <c r="A16"/>
      <c r="B16" s="65" t="s">
        <v>131</v>
      </c>
      <c r="C16" s="68">
        <v>45</v>
      </c>
      <c r="D16" s="69">
        <v>405</v>
      </c>
      <c r="F16" s="68">
        <v>2</v>
      </c>
      <c r="G16" s="69">
        <v>18</v>
      </c>
      <c r="I16" s="68">
        <f t="shared" si="1"/>
        <v>43</v>
      </c>
      <c r="J16" s="69">
        <f t="shared" si="0"/>
        <v>387</v>
      </c>
    </row>
    <row r="17" spans="1:12">
      <c r="A17"/>
      <c r="B17" s="65" t="s">
        <v>132</v>
      </c>
      <c r="C17" s="68">
        <v>2664</v>
      </c>
      <c r="D17" s="69">
        <v>25240.19</v>
      </c>
      <c r="F17" s="68">
        <v>121</v>
      </c>
      <c r="G17" s="69">
        <v>1151.8</v>
      </c>
      <c r="I17" s="68">
        <f t="shared" si="1"/>
        <v>2543</v>
      </c>
      <c r="J17" s="69">
        <f t="shared" si="0"/>
        <v>24088.39</v>
      </c>
    </row>
    <row r="18" spans="1:12">
      <c r="A18"/>
      <c r="B18" s="65" t="s">
        <v>133</v>
      </c>
      <c r="C18" s="68">
        <v>25</v>
      </c>
      <c r="D18" s="69">
        <v>250</v>
      </c>
      <c r="F18" s="68">
        <v>0</v>
      </c>
      <c r="G18" s="69">
        <v>0</v>
      </c>
      <c r="I18" s="68">
        <f t="shared" si="1"/>
        <v>25</v>
      </c>
      <c r="J18" s="69">
        <f t="shared" si="0"/>
        <v>250</v>
      </c>
    </row>
    <row r="19" spans="1:12" ht="15" thickBot="1">
      <c r="A19"/>
      <c r="B19" s="70" t="s">
        <v>134</v>
      </c>
      <c r="C19" s="71">
        <v>16642</v>
      </c>
      <c r="D19" s="72">
        <v>579381.74</v>
      </c>
      <c r="F19" s="71">
        <v>945</v>
      </c>
      <c r="G19" s="72">
        <v>39816.76</v>
      </c>
      <c r="I19" s="71">
        <f t="shared" si="1"/>
        <v>15697</v>
      </c>
      <c r="J19" s="72">
        <f t="shared" si="0"/>
        <v>539564.98</v>
      </c>
    </row>
    <row r="20" spans="1:12" ht="15" thickTop="1">
      <c r="A20"/>
      <c r="B20" s="65" t="s">
        <v>135</v>
      </c>
      <c r="C20" s="59">
        <f>SUM(C7:C19)</f>
        <v>917371</v>
      </c>
      <c r="D20" s="60">
        <f>SUM(D7:D19)</f>
        <v>5142017.2</v>
      </c>
      <c r="F20" s="59">
        <f>SUM(F7:F19)</f>
        <v>7348</v>
      </c>
      <c r="G20" s="60">
        <f>SUM(G7:G19)</f>
        <v>73516.110000000015</v>
      </c>
      <c r="I20" s="59">
        <f>SUM(I7:I19)</f>
        <v>910023</v>
      </c>
      <c r="J20" s="60">
        <f>SUM(J7:J19)</f>
        <v>5068501.09</v>
      </c>
      <c r="K20" s="73"/>
      <c r="L20" s="74"/>
    </row>
    <row r="21" spans="1:12">
      <c r="A21"/>
      <c r="B21" s="65" t="s">
        <v>148</v>
      </c>
      <c r="D21" s="60">
        <f>SUM(D11:D19)</f>
        <v>734257.08</v>
      </c>
    </row>
    <row r="22" spans="1:12">
      <c r="A22"/>
      <c r="B22" s="65" t="s">
        <v>149</v>
      </c>
      <c r="D22" s="60">
        <f>SUM(D13:D19)</f>
        <v>677797.08</v>
      </c>
    </row>
    <row r="23" spans="1:12">
      <c r="A23"/>
      <c r="B23" s="65" t="s">
        <v>150</v>
      </c>
      <c r="D23" s="60">
        <f>SUM(D15:D19)</f>
        <v>636739.74</v>
      </c>
    </row>
    <row r="24" spans="1:12">
      <c r="A24"/>
      <c r="B24" s="65" t="s">
        <v>151</v>
      </c>
      <c r="D24" s="60">
        <f>SUM(D17:D19)</f>
        <v>604871.92999999993</v>
      </c>
    </row>
    <row r="25" spans="1:12">
      <c r="A25"/>
      <c r="B25" s="65" t="s">
        <v>152</v>
      </c>
      <c r="D25" s="60">
        <f>D19</f>
        <v>579381.74</v>
      </c>
    </row>
    <row r="26" spans="1:12">
      <c r="A26" s="58" t="s">
        <v>163</v>
      </c>
      <c r="G26" s="58" t="s">
        <v>163</v>
      </c>
    </row>
    <row r="27" spans="1:12">
      <c r="I27" s="59"/>
      <c r="J27" s="60"/>
    </row>
    <row r="28" spans="1:12">
      <c r="A28"/>
      <c r="B28" s="221" t="s">
        <v>136</v>
      </c>
      <c r="C28" s="221"/>
      <c r="D28" s="221"/>
      <c r="F28" s="75"/>
      <c r="H28" s="221" t="s">
        <v>137</v>
      </c>
      <c r="I28" s="221"/>
      <c r="J28" s="221"/>
    </row>
    <row r="29" spans="1:12">
      <c r="A29" s="76" t="s">
        <v>138</v>
      </c>
      <c r="B29" s="65"/>
      <c r="C29" s="77"/>
      <c r="F29" s="75"/>
      <c r="G29" s="76" t="s">
        <v>138</v>
      </c>
      <c r="H29" s="65"/>
      <c r="I29" s="77"/>
      <c r="J29" s="60"/>
    </row>
    <row r="30" spans="1:12">
      <c r="A30" s="78">
        <v>5</v>
      </c>
      <c r="B30" s="65">
        <v>5</v>
      </c>
      <c r="C30" s="77">
        <f>C8</f>
        <v>863377</v>
      </c>
      <c r="D30" s="77">
        <f>D8</f>
        <v>4316885</v>
      </c>
      <c r="E30" s="77"/>
      <c r="F30" s="75"/>
      <c r="G30" s="78">
        <v>5</v>
      </c>
      <c r="H30" s="65">
        <v>5</v>
      </c>
      <c r="I30" s="212">
        <f>I8</f>
        <v>857779</v>
      </c>
      <c r="J30" s="79">
        <f>J8</f>
        <v>4288895</v>
      </c>
    </row>
    <row r="31" spans="1:12" ht="15" thickBot="1">
      <c r="B31" s="70" t="s">
        <v>140</v>
      </c>
      <c r="C31" s="80">
        <f>SUM(C9:C$19)</f>
        <v>53994</v>
      </c>
      <c r="D31" s="80">
        <f>SUM(D9:D$19)</f>
        <v>825132.2</v>
      </c>
      <c r="E31" s="77"/>
      <c r="F31" s="75"/>
      <c r="G31" s="35"/>
      <c r="H31" s="70" t="s">
        <v>140</v>
      </c>
      <c r="I31" s="80">
        <f>SUM(I9:I$19)</f>
        <v>52244</v>
      </c>
      <c r="J31" s="213">
        <f>SUM(J9:J$19)</f>
        <v>779606.09</v>
      </c>
    </row>
    <row r="32" spans="1:12" ht="15" thickTop="1">
      <c r="B32" s="82" t="s">
        <v>141</v>
      </c>
      <c r="C32" s="59">
        <f>SUM(C29:C31)</f>
        <v>917371</v>
      </c>
      <c r="D32" s="60">
        <f>SUM(D29:D31)</f>
        <v>5142017.2</v>
      </c>
      <c r="F32" s="75"/>
      <c r="G32" s="35"/>
      <c r="H32" s="82" t="s">
        <v>141</v>
      </c>
      <c r="I32" s="214">
        <f>SUM(I29:I31)</f>
        <v>910023</v>
      </c>
      <c r="J32" s="79">
        <f>SUM(J29:J31)</f>
        <v>5068501.09</v>
      </c>
    </row>
    <row r="33" spans="1:11">
      <c r="B33" s="83"/>
      <c r="C33" s="84" t="s">
        <v>31</v>
      </c>
      <c r="D33"/>
      <c r="F33" s="75"/>
      <c r="G33" s="35"/>
      <c r="H33" s="83"/>
      <c r="I33" s="84" t="s">
        <v>31</v>
      </c>
      <c r="J33" s="79"/>
    </row>
    <row r="34" spans="1:11">
      <c r="B34" s="65"/>
      <c r="C34" s="77"/>
      <c r="F34" s="75"/>
      <c r="G34" s="35"/>
      <c r="H34" s="65"/>
      <c r="I34" s="77"/>
      <c r="J34" s="79"/>
    </row>
    <row r="35" spans="1:11">
      <c r="A35" s="78">
        <v>6</v>
      </c>
      <c r="B35" s="65">
        <v>6</v>
      </c>
      <c r="C35" s="77">
        <f>SUM($C$8:C10)</f>
        <v>880044</v>
      </c>
      <c r="D35" s="60">
        <f>C35*A35</f>
        <v>5280264</v>
      </c>
      <c r="F35" s="75"/>
      <c r="G35" s="78">
        <v>6</v>
      </c>
      <c r="H35" s="65">
        <v>6</v>
      </c>
      <c r="I35" s="77">
        <f>SUM(I$8:I10)</f>
        <v>874203</v>
      </c>
      <c r="J35" s="79">
        <f>I35*G35</f>
        <v>5245218</v>
      </c>
      <c r="K35" s="77"/>
    </row>
    <row r="36" spans="1:11" ht="15" thickBot="1">
      <c r="B36" s="70" t="s">
        <v>142</v>
      </c>
      <c r="C36" s="80">
        <f>SUM(C11:C$19)</f>
        <v>37327</v>
      </c>
      <c r="D36" s="80">
        <f>SUM(D11:D$19)</f>
        <v>734257.08</v>
      </c>
      <c r="E36" s="77"/>
      <c r="F36" s="75"/>
      <c r="G36" s="35"/>
      <c r="H36" s="70" t="s">
        <v>142</v>
      </c>
      <c r="I36" s="80">
        <f>SUM(I11:I$19)</f>
        <v>35820</v>
      </c>
      <c r="J36" s="81">
        <f>SUM(J11:J$19)</f>
        <v>690055.75</v>
      </c>
    </row>
    <row r="37" spans="1:11" ht="15" thickTop="1">
      <c r="B37" s="82" t="s">
        <v>141</v>
      </c>
      <c r="C37" s="59">
        <f>SUM(C34:C36)</f>
        <v>917371</v>
      </c>
      <c r="D37" s="60">
        <f>SUM(D34:D36)</f>
        <v>6014521.0800000001</v>
      </c>
      <c r="F37" s="75"/>
      <c r="G37" s="35"/>
      <c r="H37" s="82" t="s">
        <v>141</v>
      </c>
      <c r="I37" s="59">
        <f>SUM(I34:I36)</f>
        <v>910023</v>
      </c>
      <c r="J37" s="79">
        <f>SUM(J34:J36)</f>
        <v>5935273.75</v>
      </c>
    </row>
    <row r="38" spans="1:11">
      <c r="B38" s="83"/>
      <c r="C38"/>
      <c r="D38"/>
      <c r="F38" s="75"/>
      <c r="G38" s="35"/>
      <c r="H38" s="83"/>
      <c r="J38" s="79"/>
    </row>
    <row r="39" spans="1:11">
      <c r="B39" s="65"/>
      <c r="C39" s="77"/>
      <c r="F39" s="75"/>
      <c r="G39" s="35"/>
      <c r="H39" s="65"/>
      <c r="I39" s="77"/>
      <c r="J39" s="79"/>
    </row>
    <row r="40" spans="1:11">
      <c r="A40" s="78">
        <f>A35+1</f>
        <v>7</v>
      </c>
      <c r="B40" s="65">
        <v>7</v>
      </c>
      <c r="C40" s="77">
        <f>SUM($C$8:C12)</f>
        <v>888783</v>
      </c>
      <c r="D40" s="60">
        <f>C40*A40</f>
        <v>6221481</v>
      </c>
      <c r="F40" s="75"/>
      <c r="G40" s="78">
        <f>G35+1</f>
        <v>7</v>
      </c>
      <c r="H40" s="65">
        <v>7</v>
      </c>
      <c r="I40" s="77">
        <f>SUM(I$8:I12)</f>
        <v>882753</v>
      </c>
      <c r="J40" s="79">
        <f>I40*G40</f>
        <v>6179271</v>
      </c>
      <c r="K40" s="77"/>
    </row>
    <row r="41" spans="1:11" ht="15" thickBot="1">
      <c r="B41" s="70" t="s">
        <v>143</v>
      </c>
      <c r="C41" s="80">
        <f>SUM(C13:C$19)</f>
        <v>28588</v>
      </c>
      <c r="D41" s="80">
        <f>SUM(D13:D$19)</f>
        <v>677797.08</v>
      </c>
      <c r="E41" s="77"/>
      <c r="F41" s="75"/>
      <c r="G41" s="35"/>
      <c r="H41" s="70" t="s">
        <v>143</v>
      </c>
      <c r="I41" s="80">
        <f>SUM(I13:I$19)</f>
        <v>27270</v>
      </c>
      <c r="J41" s="81">
        <f>SUM(J13:J$19)</f>
        <v>634817.74</v>
      </c>
    </row>
    <row r="42" spans="1:11" ht="15" thickTop="1">
      <c r="B42" s="82" t="s">
        <v>141</v>
      </c>
      <c r="C42" s="59">
        <f>SUM(C39:C41)</f>
        <v>917371</v>
      </c>
      <c r="D42" s="60">
        <f>SUM(D39:D41)</f>
        <v>6899278.0800000001</v>
      </c>
      <c r="F42" s="75"/>
      <c r="G42" s="35"/>
      <c r="H42" s="82" t="s">
        <v>141</v>
      </c>
      <c r="I42" s="59">
        <f>SUM(I39:I41)</f>
        <v>910023</v>
      </c>
      <c r="J42" s="79">
        <f>SUM(J39:J41)</f>
        <v>6814088.7400000002</v>
      </c>
    </row>
    <row r="43" spans="1:11">
      <c r="B43" s="83"/>
      <c r="F43" s="75"/>
      <c r="G43" s="35"/>
      <c r="H43" s="83"/>
      <c r="I43" s="59"/>
      <c r="J43" s="79"/>
    </row>
    <row r="44" spans="1:11">
      <c r="B44" s="65"/>
      <c r="C44" s="77"/>
      <c r="F44" s="75"/>
      <c r="G44" s="35"/>
      <c r="H44" s="65"/>
      <c r="I44" s="77"/>
      <c r="J44" s="79"/>
    </row>
    <row r="45" spans="1:11">
      <c r="A45" s="78">
        <f>A40+1</f>
        <v>8</v>
      </c>
      <c r="B45" s="65">
        <v>8</v>
      </c>
      <c r="C45" s="77">
        <f>SUM($C$8:C14)</f>
        <v>894279</v>
      </c>
      <c r="D45" s="60">
        <f>C45*A45</f>
        <v>7154232</v>
      </c>
      <c r="F45" s="75"/>
      <c r="G45" s="78">
        <f>G40+1</f>
        <v>8</v>
      </c>
      <c r="H45" s="65">
        <v>8</v>
      </c>
      <c r="I45" s="77">
        <f>SUM(I$8:I14)</f>
        <v>888121</v>
      </c>
      <c r="J45" s="79">
        <f>I45*G45</f>
        <v>7104968</v>
      </c>
      <c r="K45" s="77"/>
    </row>
    <row r="46" spans="1:11" ht="15" thickBot="1">
      <c r="B46" s="70" t="s">
        <v>144</v>
      </c>
      <c r="C46" s="80">
        <f>SUM(C15:C$19)</f>
        <v>23092</v>
      </c>
      <c r="D46" s="80">
        <f>SUM(D15:D$19)</f>
        <v>636739.74</v>
      </c>
      <c r="E46" s="77"/>
      <c r="F46" s="75"/>
      <c r="G46" s="35"/>
      <c r="H46" s="70" t="s">
        <v>144</v>
      </c>
      <c r="I46" s="80">
        <f>SUM(I15:I$19)</f>
        <v>21902</v>
      </c>
      <c r="J46" s="81">
        <f>SUM(J15:J$19)</f>
        <v>594718.73</v>
      </c>
    </row>
    <row r="47" spans="1:11" ht="15" thickTop="1">
      <c r="B47" s="82" t="s">
        <v>141</v>
      </c>
      <c r="C47" s="59">
        <f>SUM(C44:C46)</f>
        <v>917371</v>
      </c>
      <c r="D47" s="60">
        <f>SUM(D44:D46)</f>
        <v>7790971.7400000002</v>
      </c>
      <c r="F47" s="75"/>
      <c r="G47" s="35"/>
      <c r="H47" s="82" t="s">
        <v>141</v>
      </c>
      <c r="I47" s="59">
        <f>SUM(I44:I46)</f>
        <v>910023</v>
      </c>
      <c r="J47" s="79">
        <f>SUM(J44:J46)</f>
        <v>7699686.7300000004</v>
      </c>
    </row>
    <row r="48" spans="1:11">
      <c r="B48" s="83"/>
      <c r="G48" s="35"/>
      <c r="H48" s="83"/>
      <c r="I48" s="59"/>
      <c r="J48" s="79"/>
    </row>
    <row r="49" spans="1:11">
      <c r="B49" s="65"/>
      <c r="C49" s="77"/>
      <c r="G49" s="35"/>
      <c r="H49" s="65"/>
      <c r="I49" s="77"/>
      <c r="J49" s="79"/>
    </row>
    <row r="50" spans="1:11">
      <c r="A50" s="78">
        <f>A45+1</f>
        <v>9</v>
      </c>
      <c r="B50" s="65">
        <v>9</v>
      </c>
      <c r="C50" s="77">
        <f>SUM($C$8:C16)</f>
        <v>898040</v>
      </c>
      <c r="D50" s="60">
        <f>C50*A50</f>
        <v>8082360</v>
      </c>
      <c r="G50" s="78">
        <f>G45+1</f>
        <v>9</v>
      </c>
      <c r="H50" s="65">
        <v>9</v>
      </c>
      <c r="I50" s="77">
        <f>SUM(I$8:I16)</f>
        <v>891758</v>
      </c>
      <c r="J50" s="79">
        <f>I50*G50</f>
        <v>8025822</v>
      </c>
      <c r="K50" s="77"/>
    </row>
    <row r="51" spans="1:11" ht="15" thickBot="1">
      <c r="B51" s="70" t="s">
        <v>145</v>
      </c>
      <c r="C51" s="80">
        <f>SUM(C17:C$19)</f>
        <v>19331</v>
      </c>
      <c r="D51" s="80">
        <f>SUM(D17:D$19)</f>
        <v>604871.92999999993</v>
      </c>
      <c r="E51" s="77"/>
      <c r="G51" s="35"/>
      <c r="H51" s="70" t="s">
        <v>145</v>
      </c>
      <c r="I51" s="80">
        <f>SUM(I17:I$19)</f>
        <v>18265</v>
      </c>
      <c r="J51" s="81">
        <f>SUM(J17:J$19)</f>
        <v>563903.37</v>
      </c>
    </row>
    <row r="52" spans="1:11" ht="15" thickTop="1">
      <c r="B52" s="82" t="s">
        <v>141</v>
      </c>
      <c r="C52" s="59">
        <f>SUM(C49:C51)</f>
        <v>917371</v>
      </c>
      <c r="D52" s="60">
        <f>SUM(D49:D51)</f>
        <v>8687231.9299999997</v>
      </c>
      <c r="G52" s="35"/>
      <c r="H52" s="82" t="s">
        <v>141</v>
      </c>
      <c r="I52" s="59">
        <f>SUM(I49:I51)</f>
        <v>910023</v>
      </c>
      <c r="J52" s="79">
        <f>SUM(J49:J51)</f>
        <v>8589725.3699999992</v>
      </c>
    </row>
    <row r="53" spans="1:11">
      <c r="B53" s="83"/>
      <c r="G53" s="35"/>
      <c r="H53" s="83"/>
      <c r="I53" s="59"/>
      <c r="J53" s="79"/>
    </row>
    <row r="54" spans="1:11">
      <c r="B54" s="65"/>
      <c r="C54" s="77"/>
      <c r="G54" s="35"/>
      <c r="H54" s="65"/>
      <c r="I54" s="77"/>
      <c r="J54" s="79"/>
    </row>
    <row r="55" spans="1:11" ht="409.6">
      <c r="A55" s="78">
        <f>A50+1</f>
        <v>10</v>
      </c>
      <c r="B55" s="65">
        <v>10</v>
      </c>
      <c r="C55" s="77">
        <f>SUM($C$8:C18)</f>
        <v>900729</v>
      </c>
      <c r="D55" s="60">
        <f>C55*A55</f>
        <v>9007290</v>
      </c>
      <c r="G55" s="78">
        <f>G50+1</f>
        <v>10</v>
      </c>
      <c r="H55" s="65">
        <v>10</v>
      </c>
      <c r="I55" s="77">
        <f>SUM(I$8:I18)</f>
        <v>894326</v>
      </c>
      <c r="J55" s="79">
        <f>I55*G55</f>
        <v>8943260</v>
      </c>
      <c r="K55" s="77"/>
    </row>
    <row r="56" spans="1:11" ht="15" thickBot="1">
      <c r="B56" s="70" t="s">
        <v>146</v>
      </c>
      <c r="C56" s="80">
        <f>SUM(C19:C$19)</f>
        <v>16642</v>
      </c>
      <c r="D56" s="80">
        <f>SUM(D19:D$19)</f>
        <v>579381.74</v>
      </c>
      <c r="E56" s="77"/>
      <c r="G56" s="35"/>
      <c r="H56" s="70" t="s">
        <v>146</v>
      </c>
      <c r="I56" s="80">
        <f>SUM(I19:I$19)</f>
        <v>15697</v>
      </c>
      <c r="J56" s="81">
        <f>SUM(J19:J$19)</f>
        <v>539564.98</v>
      </c>
      <c r="K56" s="85"/>
    </row>
    <row r="57" spans="1:11" ht="15" thickTop="1">
      <c r="B57" s="82" t="s">
        <v>141</v>
      </c>
      <c r="C57" s="59">
        <f>SUM(C54:C56)</f>
        <v>917371</v>
      </c>
      <c r="D57" s="60">
        <f>SUM(D54:D56)</f>
        <v>9586671.7400000002</v>
      </c>
      <c r="G57" s="35"/>
      <c r="H57" s="82" t="s">
        <v>141</v>
      </c>
      <c r="I57" s="59">
        <f>SUM(I54:I56)</f>
        <v>910023</v>
      </c>
      <c r="J57" s="79">
        <f>SUM(J54:J56)</f>
        <v>9482824.9800000004</v>
      </c>
    </row>
  </sheetData>
  <mergeCells count="5">
    <mergeCell ref="C5:D5"/>
    <mergeCell ref="F5:G5"/>
    <mergeCell ref="I5:J5"/>
    <mergeCell ref="B28:D28"/>
    <mergeCell ref="H28:J28"/>
  </mergeCells>
  <pageMargins left="0.7" right="0.7" top="0.75" bottom="0.75" header="0.3" footer="0.3"/>
  <pageSetup scale="5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79998168889431442"/>
    <pageSetUpPr fitToPage="1"/>
  </sheetPr>
  <dimension ref="A1:L57"/>
  <sheetViews>
    <sheetView showGridLines="0" zoomScale="85" zoomScaleNormal="85" workbookViewId="0">
      <selection activeCell="A2" sqref="A1:A2"/>
    </sheetView>
  </sheetViews>
  <sheetFormatPr defaultColWidth="22.33203125" defaultRowHeight="14.4"/>
  <cols>
    <col min="1" max="1" width="22.33203125" style="35"/>
    <col min="3" max="3" width="16.33203125" style="59" customWidth="1"/>
    <col min="4" max="4" width="19.5546875" style="60" customWidth="1"/>
    <col min="5" max="5" width="9.6640625" customWidth="1"/>
    <col min="6" max="6" width="18.5546875" customWidth="1"/>
    <col min="8" max="8" width="13.5546875" customWidth="1"/>
  </cols>
  <sheetData>
    <row r="1" spans="1:10">
      <c r="A1" s="156" t="s">
        <v>308</v>
      </c>
    </row>
    <row r="2" spans="1:10">
      <c r="A2" s="156" t="s">
        <v>301</v>
      </c>
    </row>
    <row r="4" spans="1:10">
      <c r="A4" s="58" t="s">
        <v>164</v>
      </c>
    </row>
    <row r="5" spans="1:10" ht="15" customHeight="1">
      <c r="A5"/>
      <c r="B5" s="61"/>
      <c r="C5" s="219" t="s">
        <v>118</v>
      </c>
      <c r="D5" s="219"/>
      <c r="F5" s="220" t="s">
        <v>119</v>
      </c>
      <c r="G5" s="220"/>
      <c r="I5" s="220" t="s">
        <v>147</v>
      </c>
      <c r="J5" s="220"/>
    </row>
    <row r="6" spans="1:10" ht="15" thickBot="1">
      <c r="A6"/>
      <c r="B6" s="62" t="s">
        <v>120</v>
      </c>
      <c r="C6" s="63" t="s">
        <v>15</v>
      </c>
      <c r="D6" s="64" t="s">
        <v>121</v>
      </c>
      <c r="F6" s="63" t="s">
        <v>15</v>
      </c>
      <c r="G6" s="64" t="s">
        <v>121</v>
      </c>
      <c r="I6" s="63" t="s">
        <v>15</v>
      </c>
      <c r="J6" s="64" t="s">
        <v>121</v>
      </c>
    </row>
    <row r="7" spans="1:10" ht="15" thickTop="1">
      <c r="A7"/>
      <c r="B7" s="65"/>
      <c r="C7" s="66"/>
      <c r="D7" s="67"/>
      <c r="F7" s="66"/>
      <c r="G7" s="67"/>
      <c r="I7" s="66"/>
      <c r="J7" s="67"/>
    </row>
    <row r="8" spans="1:10">
      <c r="A8"/>
      <c r="B8" s="65" t="s">
        <v>123</v>
      </c>
      <c r="C8" s="68">
        <v>746640</v>
      </c>
      <c r="D8" s="69">
        <v>3733200</v>
      </c>
      <c r="F8" s="68">
        <v>4440</v>
      </c>
      <c r="G8" s="69">
        <v>22200</v>
      </c>
      <c r="I8" s="68">
        <f t="shared" ref="I8:I19" si="0">MAX(0,C8-F8)</f>
        <v>742200</v>
      </c>
      <c r="J8" s="69">
        <f t="shared" ref="J8:J19" si="1">MAX(0,D8-G8)</f>
        <v>3711000</v>
      </c>
    </row>
    <row r="9" spans="1:10">
      <c r="A9"/>
      <c r="B9" s="65" t="s">
        <v>124</v>
      </c>
      <c r="C9" s="68">
        <v>12610</v>
      </c>
      <c r="D9" s="69">
        <v>68681.84</v>
      </c>
      <c r="F9" s="68">
        <v>64</v>
      </c>
      <c r="G9" s="69">
        <v>349.44</v>
      </c>
      <c r="I9" s="68">
        <f t="shared" si="0"/>
        <v>12546</v>
      </c>
      <c r="J9" s="69">
        <f t="shared" si="1"/>
        <v>68332.399999999994</v>
      </c>
    </row>
    <row r="10" spans="1:10">
      <c r="A10"/>
      <c r="B10" s="65" t="s">
        <v>125</v>
      </c>
      <c r="C10" s="68">
        <v>107</v>
      </c>
      <c r="D10" s="69">
        <v>642</v>
      </c>
      <c r="F10" s="68">
        <v>1</v>
      </c>
      <c r="G10" s="69">
        <v>6</v>
      </c>
      <c r="I10" s="68">
        <f t="shared" si="0"/>
        <v>106</v>
      </c>
      <c r="J10" s="69">
        <f t="shared" si="1"/>
        <v>636</v>
      </c>
    </row>
    <row r="11" spans="1:10">
      <c r="A11"/>
      <c r="B11" s="65" t="s">
        <v>126</v>
      </c>
      <c r="C11" s="68">
        <v>6660</v>
      </c>
      <c r="D11" s="69">
        <v>42983.199999999997</v>
      </c>
      <c r="F11" s="68">
        <v>57</v>
      </c>
      <c r="G11" s="69">
        <v>371.23</v>
      </c>
      <c r="I11" s="68">
        <f t="shared" si="0"/>
        <v>6603</v>
      </c>
      <c r="J11" s="69">
        <f t="shared" si="1"/>
        <v>42611.969999999994</v>
      </c>
    </row>
    <row r="12" spans="1:10">
      <c r="A12"/>
      <c r="B12" s="65" t="s">
        <v>127</v>
      </c>
      <c r="C12" s="68">
        <v>51</v>
      </c>
      <c r="D12" s="69">
        <v>357</v>
      </c>
      <c r="F12" s="68">
        <v>1</v>
      </c>
      <c r="G12" s="69">
        <v>7</v>
      </c>
      <c r="I12" s="68">
        <f t="shared" si="0"/>
        <v>50</v>
      </c>
      <c r="J12" s="69">
        <f t="shared" si="1"/>
        <v>350</v>
      </c>
    </row>
    <row r="13" spans="1:10">
      <c r="A13"/>
      <c r="B13" s="65" t="s">
        <v>128</v>
      </c>
      <c r="C13" s="68">
        <v>4050</v>
      </c>
      <c r="D13" s="69">
        <v>30256.41</v>
      </c>
      <c r="F13" s="68">
        <v>35</v>
      </c>
      <c r="G13" s="69">
        <v>261.33</v>
      </c>
      <c r="I13" s="68">
        <f t="shared" si="0"/>
        <v>4015</v>
      </c>
      <c r="J13" s="69">
        <f t="shared" si="1"/>
        <v>29995.079999999998</v>
      </c>
    </row>
    <row r="14" spans="1:10">
      <c r="A14"/>
      <c r="B14" s="65" t="s">
        <v>129</v>
      </c>
      <c r="C14" s="68">
        <v>31</v>
      </c>
      <c r="D14" s="69">
        <v>248</v>
      </c>
      <c r="F14" s="68">
        <v>0</v>
      </c>
      <c r="G14" s="69">
        <v>0</v>
      </c>
      <c r="I14" s="68">
        <f t="shared" si="0"/>
        <v>31</v>
      </c>
      <c r="J14" s="69">
        <f t="shared" si="1"/>
        <v>248</v>
      </c>
    </row>
    <row r="15" spans="1:10">
      <c r="A15"/>
      <c r="B15" s="65" t="s">
        <v>130</v>
      </c>
      <c r="C15" s="68">
        <v>2693</v>
      </c>
      <c r="D15" s="69">
        <v>22820.1</v>
      </c>
      <c r="F15" s="68">
        <v>38</v>
      </c>
      <c r="G15" s="69">
        <v>321.95</v>
      </c>
      <c r="I15" s="68">
        <f t="shared" si="0"/>
        <v>2655</v>
      </c>
      <c r="J15" s="69">
        <f t="shared" si="1"/>
        <v>22498.149999999998</v>
      </c>
    </row>
    <row r="16" spans="1:10">
      <c r="A16"/>
      <c r="B16" s="65" t="s">
        <v>131</v>
      </c>
      <c r="C16" s="68">
        <v>21</v>
      </c>
      <c r="D16" s="69">
        <v>189</v>
      </c>
      <c r="F16" s="68">
        <v>0</v>
      </c>
      <c r="G16" s="69">
        <v>0</v>
      </c>
      <c r="I16" s="68">
        <f t="shared" si="0"/>
        <v>21</v>
      </c>
      <c r="J16" s="69">
        <f t="shared" si="1"/>
        <v>189</v>
      </c>
    </row>
    <row r="17" spans="1:12">
      <c r="A17"/>
      <c r="B17" s="65" t="s">
        <v>132</v>
      </c>
      <c r="C17" s="68">
        <v>2075</v>
      </c>
      <c r="D17" s="69">
        <v>19665.990000000002</v>
      </c>
      <c r="F17" s="68">
        <v>32</v>
      </c>
      <c r="G17" s="69">
        <v>302.64</v>
      </c>
      <c r="I17" s="68">
        <f t="shared" si="0"/>
        <v>2043</v>
      </c>
      <c r="J17" s="69">
        <f t="shared" si="1"/>
        <v>19363.350000000002</v>
      </c>
    </row>
    <row r="18" spans="1:12">
      <c r="A18"/>
      <c r="B18" s="65" t="s">
        <v>133</v>
      </c>
      <c r="C18" s="68">
        <v>13</v>
      </c>
      <c r="D18" s="69">
        <v>130</v>
      </c>
      <c r="F18" s="68">
        <v>0</v>
      </c>
      <c r="G18" s="69">
        <v>0</v>
      </c>
      <c r="I18" s="68">
        <f t="shared" si="0"/>
        <v>13</v>
      </c>
      <c r="J18" s="69">
        <f t="shared" si="1"/>
        <v>130</v>
      </c>
    </row>
    <row r="19" spans="1:12" ht="15" thickBot="1">
      <c r="A19"/>
      <c r="B19" s="70" t="s">
        <v>134</v>
      </c>
      <c r="C19" s="71">
        <v>12708</v>
      </c>
      <c r="D19" s="72">
        <v>424680.8</v>
      </c>
      <c r="F19" s="71">
        <v>605</v>
      </c>
      <c r="G19" s="72">
        <v>51641.49</v>
      </c>
      <c r="I19" s="71">
        <f t="shared" si="0"/>
        <v>12103</v>
      </c>
      <c r="J19" s="72">
        <f t="shared" si="1"/>
        <v>373039.31</v>
      </c>
    </row>
    <row r="20" spans="1:12" ht="15" thickTop="1">
      <c r="A20"/>
      <c r="B20" s="65" t="s">
        <v>135</v>
      </c>
      <c r="C20" s="59">
        <f>SUM(C7:C19)</f>
        <v>787659</v>
      </c>
      <c r="D20" s="60">
        <f>SUM(D7:D19)</f>
        <v>4343854.3400000008</v>
      </c>
      <c r="F20" s="59">
        <f>SUM(F7:F19)</f>
        <v>5273</v>
      </c>
      <c r="G20" s="60">
        <f>SUM(G7:G19)</f>
        <v>75461.08</v>
      </c>
      <c r="I20" s="59">
        <f>SUM(I7:I19)</f>
        <v>782386</v>
      </c>
      <c r="J20" s="60">
        <f>SUM(J7:J19)</f>
        <v>4268393.26</v>
      </c>
      <c r="K20" s="73"/>
      <c r="L20" s="74"/>
    </row>
    <row r="21" spans="1:12">
      <c r="A21"/>
      <c r="B21" s="65" t="s">
        <v>148</v>
      </c>
      <c r="D21" s="60">
        <f>SUM(D11:D19)</f>
        <v>541330.5</v>
      </c>
    </row>
    <row r="22" spans="1:12">
      <c r="A22"/>
      <c r="B22" s="65" t="s">
        <v>149</v>
      </c>
      <c r="D22" s="60">
        <f>SUM(D13:D19)</f>
        <v>497990.3</v>
      </c>
    </row>
    <row r="23" spans="1:12">
      <c r="A23"/>
      <c r="B23" s="65" t="s">
        <v>150</v>
      </c>
      <c r="D23" s="60">
        <f>SUM(D15:D19)</f>
        <v>467485.89</v>
      </c>
    </row>
    <row r="24" spans="1:12">
      <c r="A24"/>
      <c r="B24" s="65" t="s">
        <v>151</v>
      </c>
      <c r="D24" s="60">
        <f>SUM(D17:D19)</f>
        <v>444476.79</v>
      </c>
    </row>
    <row r="25" spans="1:12">
      <c r="A25"/>
      <c r="B25" s="65" t="s">
        <v>152</v>
      </c>
      <c r="D25" s="60">
        <f>D19</f>
        <v>424680.8</v>
      </c>
    </row>
    <row r="26" spans="1:12">
      <c r="A26" s="58" t="s">
        <v>165</v>
      </c>
      <c r="G26" s="58" t="s">
        <v>165</v>
      </c>
    </row>
    <row r="27" spans="1:12">
      <c r="I27" s="59"/>
      <c r="J27" s="60"/>
    </row>
    <row r="28" spans="1:12">
      <c r="A28"/>
      <c r="B28" s="221" t="s">
        <v>136</v>
      </c>
      <c r="C28" s="221"/>
      <c r="D28" s="221"/>
      <c r="F28" s="75"/>
      <c r="H28" s="221" t="s">
        <v>137</v>
      </c>
      <c r="I28" s="221"/>
      <c r="J28" s="221"/>
    </row>
    <row r="29" spans="1:12">
      <c r="A29" s="76" t="s">
        <v>138</v>
      </c>
      <c r="B29" s="65"/>
      <c r="C29" s="77"/>
      <c r="F29" s="75"/>
      <c r="G29" s="76" t="s">
        <v>138</v>
      </c>
      <c r="H29" s="65" t="s">
        <v>139</v>
      </c>
      <c r="I29" s="77">
        <f>I7</f>
        <v>0</v>
      </c>
      <c r="J29" s="60">
        <f>J7</f>
        <v>0</v>
      </c>
    </row>
    <row r="30" spans="1:12">
      <c r="A30" s="78">
        <v>5</v>
      </c>
      <c r="B30" s="65">
        <v>5</v>
      </c>
      <c r="C30" s="77">
        <f>C8</f>
        <v>746640</v>
      </c>
      <c r="D30" s="77">
        <f>D8</f>
        <v>3733200</v>
      </c>
      <c r="E30" s="77"/>
      <c r="F30" s="75"/>
      <c r="G30" s="78">
        <v>5</v>
      </c>
      <c r="H30" s="65">
        <v>5</v>
      </c>
      <c r="I30" s="212">
        <f>I8</f>
        <v>742200</v>
      </c>
      <c r="J30" s="79">
        <f>J8</f>
        <v>3711000</v>
      </c>
    </row>
    <row r="31" spans="1:12" ht="15" thickBot="1">
      <c r="B31" s="70" t="s">
        <v>140</v>
      </c>
      <c r="C31" s="80">
        <f>SUM(C9:C$19)</f>
        <v>41019</v>
      </c>
      <c r="D31" s="80">
        <f>SUM(D9:D$19)</f>
        <v>610654.34</v>
      </c>
      <c r="E31" s="77"/>
      <c r="F31" s="75"/>
      <c r="G31" s="35"/>
      <c r="H31" s="70" t="s">
        <v>140</v>
      </c>
      <c r="I31" s="80">
        <f>SUM(I9:I$19)</f>
        <v>40186</v>
      </c>
      <c r="J31" s="213">
        <f>SUM(J9:J$19)</f>
        <v>557393.26</v>
      </c>
    </row>
    <row r="32" spans="1:12" ht="15" thickTop="1">
      <c r="B32" s="82" t="s">
        <v>141</v>
      </c>
      <c r="C32" s="59">
        <f>SUM(C29:C31)</f>
        <v>787659</v>
      </c>
      <c r="D32" s="60">
        <f>SUM(D29:D31)</f>
        <v>4343854.34</v>
      </c>
      <c r="F32" s="75"/>
      <c r="G32" s="35"/>
      <c r="H32" s="82" t="s">
        <v>141</v>
      </c>
      <c r="I32" s="214">
        <f>SUM(I29:I31)</f>
        <v>782386</v>
      </c>
      <c r="J32" s="79">
        <f>SUM(J29:J31)</f>
        <v>4268393.26</v>
      </c>
    </row>
    <row r="33" spans="1:11">
      <c r="B33" s="83"/>
      <c r="C33" s="84" t="s">
        <v>31</v>
      </c>
      <c r="D33"/>
      <c r="F33" s="75"/>
      <c r="G33" s="35"/>
      <c r="H33" s="83"/>
      <c r="I33" s="84" t="s">
        <v>31</v>
      </c>
      <c r="J33" s="79"/>
    </row>
    <row r="34" spans="1:11">
      <c r="B34" s="65"/>
      <c r="C34" s="77"/>
      <c r="F34" s="75"/>
      <c r="G34" s="35"/>
      <c r="H34" s="65"/>
      <c r="I34" s="77"/>
      <c r="J34" s="79"/>
    </row>
    <row r="35" spans="1:11">
      <c r="A35" s="78">
        <v>6</v>
      </c>
      <c r="B35" s="65">
        <v>6</v>
      </c>
      <c r="C35" s="77">
        <f>SUM($C$8:C10)</f>
        <v>759357</v>
      </c>
      <c r="D35" s="60">
        <f>C35*A35</f>
        <v>4556142</v>
      </c>
      <c r="F35" s="75"/>
      <c r="G35" s="78">
        <v>6</v>
      </c>
      <c r="H35" s="65">
        <v>6</v>
      </c>
      <c r="I35" s="77">
        <f>SUM(I$8:I10)</f>
        <v>754852</v>
      </c>
      <c r="J35" s="79">
        <f>I35*G35</f>
        <v>4529112</v>
      </c>
      <c r="K35" s="77"/>
    </row>
    <row r="36" spans="1:11" ht="15" thickBot="1">
      <c r="B36" s="70" t="s">
        <v>142</v>
      </c>
      <c r="C36" s="80">
        <f>SUM(C11:C$19)</f>
        <v>28302</v>
      </c>
      <c r="D36" s="80">
        <f>SUM(D11:D$19)</f>
        <v>541330.5</v>
      </c>
      <c r="E36" s="77"/>
      <c r="F36" s="75"/>
      <c r="G36" s="35"/>
      <c r="H36" s="70" t="s">
        <v>142</v>
      </c>
      <c r="I36" s="80">
        <f>SUM(I11:I$19)</f>
        <v>27534</v>
      </c>
      <c r="J36" s="81">
        <f>SUM(J11:J$19)</f>
        <v>488424.86</v>
      </c>
    </row>
    <row r="37" spans="1:11" ht="15" thickTop="1">
      <c r="B37" s="82" t="s">
        <v>141</v>
      </c>
      <c r="C37" s="59">
        <f>SUM(C34:C36)</f>
        <v>787659</v>
      </c>
      <c r="D37" s="60">
        <f>SUM(D34:D36)</f>
        <v>5097472.5</v>
      </c>
      <c r="F37" s="75"/>
      <c r="G37" s="35"/>
      <c r="H37" s="82" t="s">
        <v>141</v>
      </c>
      <c r="I37" s="59">
        <f>SUM(I34:I36)</f>
        <v>782386</v>
      </c>
      <c r="J37" s="79">
        <f>SUM(J34:J36)</f>
        <v>5017536.8600000003</v>
      </c>
    </row>
    <row r="38" spans="1:11">
      <c r="B38" s="83"/>
      <c r="C38"/>
      <c r="D38"/>
      <c r="F38" s="75"/>
      <c r="G38" s="35"/>
      <c r="H38" s="83"/>
      <c r="J38" s="79"/>
    </row>
    <row r="39" spans="1:11">
      <c r="B39" s="65"/>
      <c r="C39" s="77"/>
      <c r="F39" s="75"/>
      <c r="G39" s="35"/>
      <c r="H39" s="65"/>
      <c r="I39" s="77"/>
      <c r="J39" s="79"/>
    </row>
    <row r="40" spans="1:11">
      <c r="A40" s="78">
        <f>A35+1</f>
        <v>7</v>
      </c>
      <c r="B40" s="65">
        <v>7</v>
      </c>
      <c r="C40" s="77">
        <f>SUM($C$8:C12)</f>
        <v>766068</v>
      </c>
      <c r="D40" s="60">
        <f>C40*A40</f>
        <v>5362476</v>
      </c>
      <c r="F40" s="75"/>
      <c r="G40" s="78">
        <f>G35+1</f>
        <v>7</v>
      </c>
      <c r="H40" s="65">
        <v>7</v>
      </c>
      <c r="I40" s="77">
        <f>SUM(I$8:I12)</f>
        <v>761505</v>
      </c>
      <c r="J40" s="79">
        <f>I40*G40</f>
        <v>5330535</v>
      </c>
      <c r="K40" s="77"/>
    </row>
    <row r="41" spans="1:11" ht="15" thickBot="1">
      <c r="B41" s="70" t="s">
        <v>143</v>
      </c>
      <c r="C41" s="80">
        <f>SUM(C13:C$19)</f>
        <v>21591</v>
      </c>
      <c r="D41" s="80">
        <f>SUM(D13:D$19)</f>
        <v>497990.3</v>
      </c>
      <c r="E41" s="77"/>
      <c r="F41" s="75"/>
      <c r="G41" s="35"/>
      <c r="H41" s="70" t="s">
        <v>143</v>
      </c>
      <c r="I41" s="80">
        <f>SUM(I13:I$19)</f>
        <v>20881</v>
      </c>
      <c r="J41" s="81">
        <f>SUM(J13:J$19)</f>
        <v>445462.89</v>
      </c>
    </row>
    <row r="42" spans="1:11" ht="15" thickTop="1">
      <c r="B42" s="82" t="s">
        <v>141</v>
      </c>
      <c r="C42" s="59">
        <f>SUM(C39:C41)</f>
        <v>787659</v>
      </c>
      <c r="D42" s="60">
        <f>SUM(D39:D41)</f>
        <v>5860466.2999999998</v>
      </c>
      <c r="F42" s="75"/>
      <c r="G42" s="35"/>
      <c r="H42" s="82" t="s">
        <v>141</v>
      </c>
      <c r="I42" s="59">
        <f>SUM(I39:I41)</f>
        <v>782386</v>
      </c>
      <c r="J42" s="79">
        <f>SUM(J39:J41)</f>
        <v>5775997.8899999997</v>
      </c>
    </row>
    <row r="43" spans="1:11">
      <c r="B43" s="83"/>
      <c r="F43" s="75"/>
      <c r="G43" s="35"/>
      <c r="H43" s="83"/>
      <c r="I43" s="59"/>
      <c r="J43" s="79"/>
    </row>
    <row r="44" spans="1:11">
      <c r="B44" s="65"/>
      <c r="C44" s="77"/>
      <c r="F44" s="75"/>
      <c r="G44" s="35"/>
      <c r="H44" s="65"/>
      <c r="I44" s="77"/>
      <c r="J44" s="79"/>
    </row>
    <row r="45" spans="1:11">
      <c r="A45" s="78">
        <f>A40+1</f>
        <v>8</v>
      </c>
      <c r="B45" s="65">
        <v>8</v>
      </c>
      <c r="C45" s="77">
        <f>SUM($C$8:C14)</f>
        <v>770149</v>
      </c>
      <c r="D45" s="60">
        <f>C45*A45</f>
        <v>6161192</v>
      </c>
      <c r="F45" s="75"/>
      <c r="G45" s="78">
        <f>G40+1</f>
        <v>8</v>
      </c>
      <c r="H45" s="65">
        <v>8</v>
      </c>
      <c r="I45" s="77">
        <f>SUM(I$8:I14)</f>
        <v>765551</v>
      </c>
      <c r="J45" s="79">
        <f>I45*G45</f>
        <v>6124408</v>
      </c>
      <c r="K45" s="77"/>
    </row>
    <row r="46" spans="1:11" ht="15" thickBot="1">
      <c r="B46" s="70" t="s">
        <v>144</v>
      </c>
      <c r="C46" s="80">
        <f>SUM(C15:C$19)</f>
        <v>17510</v>
      </c>
      <c r="D46" s="80">
        <f>SUM(D15:D$19)</f>
        <v>467485.89</v>
      </c>
      <c r="E46" s="77"/>
      <c r="F46" s="75"/>
      <c r="G46" s="35"/>
      <c r="H46" s="70" t="s">
        <v>144</v>
      </c>
      <c r="I46" s="80">
        <f>SUM(I15:I$19)</f>
        <v>16835</v>
      </c>
      <c r="J46" s="81">
        <f>SUM(J15:J$19)</f>
        <v>415219.81</v>
      </c>
    </row>
    <row r="47" spans="1:11" ht="15" thickTop="1">
      <c r="B47" s="82" t="s">
        <v>141</v>
      </c>
      <c r="C47" s="59">
        <f>SUM(C44:C46)</f>
        <v>787659</v>
      </c>
      <c r="D47" s="60">
        <f>SUM(D44:D46)</f>
        <v>6628677.8899999997</v>
      </c>
      <c r="F47" s="75"/>
      <c r="G47" s="35"/>
      <c r="H47" s="82" t="s">
        <v>141</v>
      </c>
      <c r="I47" s="59">
        <f>SUM(I44:I46)</f>
        <v>782386</v>
      </c>
      <c r="J47" s="79">
        <f>SUM(J44:J46)</f>
        <v>6539627.8099999996</v>
      </c>
    </row>
    <row r="48" spans="1:11">
      <c r="B48" s="83"/>
      <c r="G48" s="35"/>
      <c r="H48" s="83"/>
      <c r="I48" s="59"/>
      <c r="J48" s="79"/>
    </row>
    <row r="49" spans="1:11">
      <c r="B49" s="65"/>
      <c r="C49" s="77"/>
      <c r="G49" s="35"/>
      <c r="H49" s="65"/>
      <c r="I49" s="77"/>
      <c r="J49" s="79"/>
    </row>
    <row r="50" spans="1:11">
      <c r="A50" s="78">
        <f>A45+1</f>
        <v>9</v>
      </c>
      <c r="B50" s="65">
        <v>9</v>
      </c>
      <c r="C50" s="77">
        <f>SUM($C$8:C16)</f>
        <v>772863</v>
      </c>
      <c r="D50" s="60">
        <f>C50*A50</f>
        <v>6955767</v>
      </c>
      <c r="G50" s="78">
        <f>G45+1</f>
        <v>9</v>
      </c>
      <c r="H50" s="65">
        <v>9</v>
      </c>
      <c r="I50" s="77">
        <f>SUM(I$8:I16)</f>
        <v>768227</v>
      </c>
      <c r="J50" s="79">
        <f>I50*G50</f>
        <v>6914043</v>
      </c>
      <c r="K50" s="77"/>
    </row>
    <row r="51" spans="1:11" ht="15" thickBot="1">
      <c r="B51" s="70" t="s">
        <v>145</v>
      </c>
      <c r="C51" s="80">
        <f>SUM(C17:C$19)</f>
        <v>14796</v>
      </c>
      <c r="D51" s="80">
        <f>SUM(D17:D$19)</f>
        <v>444476.79</v>
      </c>
      <c r="E51" s="77"/>
      <c r="G51" s="35"/>
      <c r="H51" s="70" t="s">
        <v>145</v>
      </c>
      <c r="I51" s="80">
        <f>SUM(I17:I$19)</f>
        <v>14159</v>
      </c>
      <c r="J51" s="81">
        <f>SUM(J17:J$19)</f>
        <v>392532.66</v>
      </c>
    </row>
    <row r="52" spans="1:11" ht="15" thickTop="1">
      <c r="B52" s="82" t="s">
        <v>141</v>
      </c>
      <c r="C52" s="59">
        <f>SUM(C49:C51)</f>
        <v>787659</v>
      </c>
      <c r="D52" s="60">
        <f>SUM(D49:D51)</f>
        <v>7400243.79</v>
      </c>
      <c r="G52" s="35"/>
      <c r="H52" s="82" t="s">
        <v>141</v>
      </c>
      <c r="I52" s="59">
        <f>SUM(I49:I51)</f>
        <v>782386</v>
      </c>
      <c r="J52" s="79">
        <f>SUM(J49:J51)</f>
        <v>7306575.6600000001</v>
      </c>
    </row>
    <row r="53" spans="1:11">
      <c r="B53" s="83"/>
      <c r="G53" s="35"/>
      <c r="H53" s="83"/>
      <c r="I53" s="59"/>
      <c r="J53" s="79"/>
    </row>
    <row r="54" spans="1:11">
      <c r="B54" s="65"/>
      <c r="C54" s="77"/>
      <c r="G54" s="35"/>
      <c r="H54" s="65"/>
      <c r="I54" s="77"/>
      <c r="J54" s="79"/>
    </row>
    <row r="55" spans="1:11" ht="409.6">
      <c r="A55" s="78">
        <f>A50+1</f>
        <v>10</v>
      </c>
      <c r="B55" s="65">
        <v>10</v>
      </c>
      <c r="C55" s="77">
        <f>SUM($C$8:C18)</f>
        <v>774951</v>
      </c>
      <c r="D55" s="60">
        <f>C55*A55</f>
        <v>7749510</v>
      </c>
      <c r="G55" s="78">
        <f>G50+1</f>
        <v>10</v>
      </c>
      <c r="H55" s="65">
        <v>10</v>
      </c>
      <c r="I55" s="77">
        <f>SUM(I$8:I18)</f>
        <v>770283</v>
      </c>
      <c r="J55" s="79">
        <f>I55*G55</f>
        <v>7702830</v>
      </c>
      <c r="K55" s="77"/>
    </row>
    <row r="56" spans="1:11" ht="15" thickBot="1">
      <c r="B56" s="70" t="s">
        <v>146</v>
      </c>
      <c r="C56" s="80">
        <f>SUM(C19:C$19)</f>
        <v>12708</v>
      </c>
      <c r="D56" s="80">
        <f>SUM(D19:D$19)</f>
        <v>424680.8</v>
      </c>
      <c r="E56" s="77"/>
      <c r="G56" s="35"/>
      <c r="H56" s="70" t="s">
        <v>146</v>
      </c>
      <c r="I56" s="80">
        <f>SUM(I19:I$19)</f>
        <v>12103</v>
      </c>
      <c r="J56" s="81">
        <f>SUM(J19:J$19)</f>
        <v>373039.31</v>
      </c>
      <c r="K56" s="85"/>
    </row>
    <row r="57" spans="1:11" ht="15" thickTop="1">
      <c r="B57" s="82" t="s">
        <v>141</v>
      </c>
      <c r="C57" s="59">
        <f>SUM(C54:C56)</f>
        <v>787659</v>
      </c>
      <c r="D57" s="60">
        <f>SUM(D54:D56)</f>
        <v>8174190.7999999998</v>
      </c>
      <c r="G57" s="35"/>
      <c r="H57" s="82" t="s">
        <v>141</v>
      </c>
      <c r="I57" s="59">
        <f>SUM(I54:I56)</f>
        <v>782386</v>
      </c>
      <c r="J57" s="79">
        <f>SUM(J54:J56)</f>
        <v>8075869.3099999996</v>
      </c>
    </row>
  </sheetData>
  <mergeCells count="5">
    <mergeCell ref="C5:D5"/>
    <mergeCell ref="F5:G5"/>
    <mergeCell ref="I5:J5"/>
    <mergeCell ref="B28:D28"/>
    <mergeCell ref="H28:J28"/>
  </mergeCells>
  <pageMargins left="0.7" right="0.7" top="0.75" bottom="0.75" header="0.3" footer="0.3"/>
  <pageSetup scale="5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79998168889431442"/>
    <pageSetUpPr fitToPage="1"/>
  </sheetPr>
  <dimension ref="A1:L57"/>
  <sheetViews>
    <sheetView showGridLines="0" zoomScale="85" zoomScaleNormal="85" workbookViewId="0">
      <selection sqref="A1:A2"/>
    </sheetView>
  </sheetViews>
  <sheetFormatPr defaultColWidth="22.33203125" defaultRowHeight="14.4"/>
  <cols>
    <col min="1" max="1" width="22.33203125" style="35"/>
    <col min="3" max="3" width="16.33203125" style="59" customWidth="1"/>
    <col min="4" max="4" width="19.5546875" style="60" customWidth="1"/>
    <col min="5" max="5" width="9.6640625" customWidth="1"/>
    <col min="6" max="6" width="18.5546875" customWidth="1"/>
    <col min="8" max="8" width="13.5546875" customWidth="1"/>
  </cols>
  <sheetData>
    <row r="1" spans="1:10">
      <c r="A1" s="156" t="s">
        <v>309</v>
      </c>
    </row>
    <row r="2" spans="1:10">
      <c r="A2" s="156" t="s">
        <v>301</v>
      </c>
    </row>
    <row r="4" spans="1:10">
      <c r="A4" s="58" t="s">
        <v>166</v>
      </c>
    </row>
    <row r="5" spans="1:10" ht="15" customHeight="1">
      <c r="A5"/>
      <c r="B5" s="61"/>
      <c r="C5" s="219" t="s">
        <v>118</v>
      </c>
      <c r="D5" s="219"/>
      <c r="F5" s="220" t="s">
        <v>119</v>
      </c>
      <c r="G5" s="220"/>
      <c r="I5" s="220" t="s">
        <v>147</v>
      </c>
      <c r="J5" s="220"/>
    </row>
    <row r="6" spans="1:10" ht="15" thickBot="1">
      <c r="A6"/>
      <c r="B6" s="62" t="s">
        <v>120</v>
      </c>
      <c r="C6" s="63" t="s">
        <v>15</v>
      </c>
      <c r="D6" s="64" t="s">
        <v>121</v>
      </c>
      <c r="F6" s="63" t="s">
        <v>15</v>
      </c>
      <c r="G6" s="64" t="s">
        <v>121</v>
      </c>
      <c r="I6" s="63" t="s">
        <v>15</v>
      </c>
      <c r="J6" s="64" t="s">
        <v>121</v>
      </c>
    </row>
    <row r="7" spans="1:10" ht="15" thickTop="1">
      <c r="A7"/>
      <c r="B7" s="65"/>
      <c r="C7" s="66"/>
      <c r="D7" s="67"/>
      <c r="F7" s="66"/>
      <c r="G7" s="67"/>
      <c r="I7" s="66"/>
      <c r="J7" s="67"/>
    </row>
    <row r="8" spans="1:10">
      <c r="A8"/>
      <c r="B8" s="65" t="s">
        <v>123</v>
      </c>
      <c r="C8" s="68">
        <v>822902</v>
      </c>
      <c r="D8" s="69">
        <v>4114510</v>
      </c>
      <c r="F8" s="68">
        <v>4090</v>
      </c>
      <c r="G8" s="69">
        <v>20450</v>
      </c>
      <c r="I8" s="68">
        <f t="shared" ref="I8:I19" si="0">MAX(0,C8-F8)</f>
        <v>818812</v>
      </c>
      <c r="J8" s="69">
        <f t="shared" ref="J8:J19" si="1">MAX(0,D8-G8)</f>
        <v>4094060</v>
      </c>
    </row>
    <row r="9" spans="1:10">
      <c r="A9"/>
      <c r="B9" s="65" t="s">
        <v>124</v>
      </c>
      <c r="C9" s="68">
        <v>11175</v>
      </c>
      <c r="D9" s="69">
        <v>60858.51</v>
      </c>
      <c r="F9" s="68">
        <v>74</v>
      </c>
      <c r="G9" s="69">
        <v>410.46</v>
      </c>
      <c r="I9" s="68">
        <f t="shared" si="0"/>
        <v>11101</v>
      </c>
      <c r="J9" s="69">
        <f t="shared" si="1"/>
        <v>60448.05</v>
      </c>
    </row>
    <row r="10" spans="1:10">
      <c r="A10"/>
      <c r="B10" s="65" t="s">
        <v>125</v>
      </c>
      <c r="C10" s="68">
        <v>106</v>
      </c>
      <c r="D10" s="69">
        <v>636</v>
      </c>
      <c r="F10" s="68">
        <v>1</v>
      </c>
      <c r="G10" s="69">
        <v>6</v>
      </c>
      <c r="I10" s="68">
        <f t="shared" si="0"/>
        <v>105</v>
      </c>
      <c r="J10" s="69">
        <f t="shared" si="1"/>
        <v>630</v>
      </c>
    </row>
    <row r="11" spans="1:10">
      <c r="A11"/>
      <c r="B11" s="65" t="s">
        <v>126</v>
      </c>
      <c r="C11" s="68">
        <v>5990</v>
      </c>
      <c r="D11" s="69">
        <v>38697.29</v>
      </c>
      <c r="F11" s="68">
        <v>62</v>
      </c>
      <c r="G11" s="69">
        <v>399.12</v>
      </c>
      <c r="I11" s="68">
        <f t="shared" si="0"/>
        <v>5928</v>
      </c>
      <c r="J11" s="69">
        <f t="shared" si="1"/>
        <v>38298.17</v>
      </c>
    </row>
    <row r="12" spans="1:10">
      <c r="A12"/>
      <c r="B12" s="65" t="s">
        <v>127</v>
      </c>
      <c r="C12" s="68">
        <v>36</v>
      </c>
      <c r="D12" s="69">
        <v>252</v>
      </c>
      <c r="F12" s="68">
        <v>0</v>
      </c>
      <c r="G12" s="69">
        <v>0</v>
      </c>
      <c r="I12" s="68">
        <f t="shared" si="0"/>
        <v>36</v>
      </c>
      <c r="J12" s="69">
        <f t="shared" si="1"/>
        <v>252</v>
      </c>
    </row>
    <row r="13" spans="1:10">
      <c r="A13"/>
      <c r="B13" s="65" t="s">
        <v>128</v>
      </c>
      <c r="C13" s="68">
        <v>3851</v>
      </c>
      <c r="D13" s="69">
        <v>28737.58</v>
      </c>
      <c r="F13" s="68">
        <v>56</v>
      </c>
      <c r="G13" s="69">
        <v>420.45</v>
      </c>
      <c r="I13" s="68">
        <f t="shared" si="0"/>
        <v>3795</v>
      </c>
      <c r="J13" s="69">
        <f t="shared" si="1"/>
        <v>28317.13</v>
      </c>
    </row>
    <row r="14" spans="1:10">
      <c r="A14"/>
      <c r="B14" s="65" t="s">
        <v>129</v>
      </c>
      <c r="C14" s="68">
        <v>40</v>
      </c>
      <c r="D14" s="69">
        <v>320</v>
      </c>
      <c r="F14" s="68">
        <v>1</v>
      </c>
      <c r="G14" s="69">
        <v>8</v>
      </c>
      <c r="I14" s="68">
        <f t="shared" si="0"/>
        <v>39</v>
      </c>
      <c r="J14" s="69">
        <f t="shared" si="1"/>
        <v>312</v>
      </c>
    </row>
    <row r="15" spans="1:10">
      <c r="A15"/>
      <c r="B15" s="65" t="s">
        <v>130</v>
      </c>
      <c r="C15" s="68">
        <v>2697</v>
      </c>
      <c r="D15" s="69">
        <v>22849.68</v>
      </c>
      <c r="F15" s="68">
        <v>39</v>
      </c>
      <c r="G15" s="69">
        <v>332.72</v>
      </c>
      <c r="I15" s="68">
        <f t="shared" si="0"/>
        <v>2658</v>
      </c>
      <c r="J15" s="69">
        <f t="shared" si="1"/>
        <v>22516.959999999999</v>
      </c>
    </row>
    <row r="16" spans="1:10">
      <c r="A16"/>
      <c r="B16" s="65" t="s">
        <v>131</v>
      </c>
      <c r="C16" s="68">
        <v>35</v>
      </c>
      <c r="D16" s="69">
        <v>315</v>
      </c>
      <c r="F16" s="68">
        <v>1</v>
      </c>
      <c r="G16" s="69">
        <v>9</v>
      </c>
      <c r="I16" s="68">
        <f t="shared" si="0"/>
        <v>34</v>
      </c>
      <c r="J16" s="69">
        <f t="shared" si="1"/>
        <v>306</v>
      </c>
    </row>
    <row r="17" spans="1:12">
      <c r="A17"/>
      <c r="B17" s="65" t="s">
        <v>132</v>
      </c>
      <c r="C17" s="68">
        <v>2064</v>
      </c>
      <c r="D17" s="69">
        <v>19551.580000000002</v>
      </c>
      <c r="F17" s="68">
        <v>27</v>
      </c>
      <c r="G17" s="69">
        <v>258.27</v>
      </c>
      <c r="I17" s="68">
        <f t="shared" si="0"/>
        <v>2037</v>
      </c>
      <c r="J17" s="69">
        <f t="shared" si="1"/>
        <v>19293.310000000001</v>
      </c>
    </row>
    <row r="18" spans="1:12">
      <c r="A18"/>
      <c r="B18" s="65" t="s">
        <v>133</v>
      </c>
      <c r="C18" s="68">
        <v>14</v>
      </c>
      <c r="D18" s="69">
        <v>140</v>
      </c>
      <c r="F18" s="68">
        <v>1</v>
      </c>
      <c r="G18" s="69">
        <v>10</v>
      </c>
      <c r="I18" s="68">
        <f t="shared" si="0"/>
        <v>13</v>
      </c>
      <c r="J18" s="69">
        <f t="shared" si="1"/>
        <v>130</v>
      </c>
    </row>
    <row r="19" spans="1:12" ht="15" thickBot="1">
      <c r="A19"/>
      <c r="B19" s="70" t="s">
        <v>134</v>
      </c>
      <c r="C19" s="71">
        <v>12380</v>
      </c>
      <c r="D19" s="72">
        <v>398439.38</v>
      </c>
      <c r="F19" s="71">
        <v>575</v>
      </c>
      <c r="G19" s="72">
        <v>46970.55</v>
      </c>
      <c r="I19" s="71">
        <f t="shared" si="0"/>
        <v>11805</v>
      </c>
      <c r="J19" s="72">
        <f t="shared" si="1"/>
        <v>351468.83</v>
      </c>
    </row>
    <row r="20" spans="1:12" ht="15" thickTop="1">
      <c r="A20"/>
      <c r="B20" s="65" t="s">
        <v>135</v>
      </c>
      <c r="C20" s="59">
        <f>SUM(C7:C19)</f>
        <v>861290</v>
      </c>
      <c r="D20" s="60">
        <f>SUM(D7:D19)</f>
        <v>4685307.0199999996</v>
      </c>
      <c r="F20" s="59">
        <f>SUM(F7:F19)</f>
        <v>4927</v>
      </c>
      <c r="G20" s="60">
        <f>SUM(G7:G19)</f>
        <v>69274.570000000007</v>
      </c>
      <c r="I20" s="59">
        <f>SUM(I7:I19)</f>
        <v>856363</v>
      </c>
      <c r="J20" s="60">
        <f>SUM(J7:J19)</f>
        <v>4616032.4499999993</v>
      </c>
      <c r="K20" s="73"/>
      <c r="L20" s="74"/>
    </row>
    <row r="21" spans="1:12">
      <c r="A21"/>
      <c r="B21" s="65" t="s">
        <v>148</v>
      </c>
      <c r="D21" s="60">
        <f>SUM(D11:D19)</f>
        <v>509302.51</v>
      </c>
    </row>
    <row r="22" spans="1:12">
      <c r="A22"/>
      <c r="B22" s="65" t="s">
        <v>149</v>
      </c>
      <c r="D22" s="60">
        <f>SUM(D13:D19)</f>
        <v>470353.22</v>
      </c>
    </row>
    <row r="23" spans="1:12">
      <c r="A23"/>
      <c r="B23" s="65" t="s">
        <v>150</v>
      </c>
      <c r="D23" s="60">
        <f>SUM(D15:D19)</f>
        <v>441295.64</v>
      </c>
    </row>
    <row r="24" spans="1:12">
      <c r="A24"/>
      <c r="B24" s="65" t="s">
        <v>151</v>
      </c>
      <c r="D24" s="60">
        <f>SUM(D17:D19)</f>
        <v>418130.96</v>
      </c>
    </row>
    <row r="25" spans="1:12">
      <c r="A25"/>
      <c r="B25" s="65" t="s">
        <v>152</v>
      </c>
      <c r="D25" s="60">
        <f>D19</f>
        <v>398439.38</v>
      </c>
    </row>
    <row r="26" spans="1:12">
      <c r="A26" s="58" t="s">
        <v>167</v>
      </c>
      <c r="G26" s="58" t="s">
        <v>167</v>
      </c>
    </row>
    <row r="27" spans="1:12">
      <c r="I27" s="59"/>
      <c r="J27" s="60"/>
    </row>
    <row r="28" spans="1:12">
      <c r="A28"/>
      <c r="B28" s="221" t="s">
        <v>136</v>
      </c>
      <c r="C28" s="221"/>
      <c r="D28" s="221"/>
      <c r="F28" s="75"/>
      <c r="H28" s="221" t="s">
        <v>137</v>
      </c>
      <c r="I28" s="221"/>
      <c r="J28" s="221"/>
    </row>
    <row r="29" spans="1:12">
      <c r="A29" s="76" t="s">
        <v>138</v>
      </c>
      <c r="B29" s="65"/>
      <c r="C29" s="77"/>
      <c r="F29" s="75"/>
      <c r="G29" s="76" t="s">
        <v>138</v>
      </c>
      <c r="H29" s="65" t="s">
        <v>139</v>
      </c>
      <c r="I29" s="77">
        <f>I7</f>
        <v>0</v>
      </c>
      <c r="J29" s="60">
        <f>J7</f>
        <v>0</v>
      </c>
    </row>
    <row r="30" spans="1:12">
      <c r="A30" s="78">
        <v>5</v>
      </c>
      <c r="B30" s="65">
        <v>5</v>
      </c>
      <c r="C30" s="77">
        <f>C8</f>
        <v>822902</v>
      </c>
      <c r="D30" s="77">
        <f>D8</f>
        <v>4114510</v>
      </c>
      <c r="E30" s="77"/>
      <c r="F30" s="75"/>
      <c r="G30" s="78">
        <v>5</v>
      </c>
      <c r="H30" s="65">
        <v>5</v>
      </c>
      <c r="I30" s="212">
        <f>I8</f>
        <v>818812</v>
      </c>
      <c r="J30" s="79">
        <f>J8</f>
        <v>4094060</v>
      </c>
    </row>
    <row r="31" spans="1:12" ht="15" thickBot="1">
      <c r="B31" s="70" t="s">
        <v>140</v>
      </c>
      <c r="C31" s="80">
        <f>SUM(C9:C$19)</f>
        <v>38388</v>
      </c>
      <c r="D31" s="80">
        <f>SUM(D9:D$19)</f>
        <v>570797.02</v>
      </c>
      <c r="E31" s="77"/>
      <c r="F31" s="75"/>
      <c r="G31" s="35"/>
      <c r="H31" s="70" t="s">
        <v>140</v>
      </c>
      <c r="I31" s="80">
        <f>SUM(I9:I$19)</f>
        <v>37551</v>
      </c>
      <c r="J31" s="213">
        <f>SUM(J9:J$19)</f>
        <v>521972.45</v>
      </c>
    </row>
    <row r="32" spans="1:12" ht="15" thickTop="1">
      <c r="B32" s="82" t="s">
        <v>141</v>
      </c>
      <c r="C32" s="59">
        <f>SUM(C29:C31)</f>
        <v>861290</v>
      </c>
      <c r="D32" s="60">
        <f>SUM(D29:D31)</f>
        <v>4685307.0199999996</v>
      </c>
      <c r="F32" s="75"/>
      <c r="G32" s="35"/>
      <c r="H32" s="82" t="s">
        <v>141</v>
      </c>
      <c r="I32" s="214">
        <f>SUM(I29:I31)</f>
        <v>856363</v>
      </c>
      <c r="J32" s="79">
        <f>SUM(J29:J31)</f>
        <v>4616032.45</v>
      </c>
    </row>
    <row r="33" spans="1:11">
      <c r="B33" s="83"/>
      <c r="C33" s="84" t="s">
        <v>31</v>
      </c>
      <c r="D33"/>
      <c r="F33" s="75"/>
      <c r="G33" s="35"/>
      <c r="H33" s="83"/>
      <c r="I33" s="84" t="s">
        <v>31</v>
      </c>
      <c r="J33" s="79"/>
    </row>
    <row r="34" spans="1:11">
      <c r="B34" s="65"/>
      <c r="C34" s="77"/>
      <c r="F34" s="75"/>
      <c r="G34" s="35"/>
      <c r="H34" s="65"/>
      <c r="I34" s="77"/>
      <c r="J34" s="79"/>
    </row>
    <row r="35" spans="1:11">
      <c r="A35" s="78">
        <v>6</v>
      </c>
      <c r="B35" s="65">
        <v>6</v>
      </c>
      <c r="C35" s="77">
        <f>SUM($C$8:C10)</f>
        <v>834183</v>
      </c>
      <c r="D35" s="60">
        <f>C35*A35</f>
        <v>5005098</v>
      </c>
      <c r="F35" s="75"/>
      <c r="G35" s="78">
        <v>6</v>
      </c>
      <c r="H35" s="65">
        <v>6</v>
      </c>
      <c r="I35" s="77">
        <f>SUM(I$8:I10)</f>
        <v>830018</v>
      </c>
      <c r="J35" s="79">
        <f>I35*G35</f>
        <v>4980108</v>
      </c>
      <c r="K35" s="77"/>
    </row>
    <row r="36" spans="1:11" ht="15" thickBot="1">
      <c r="B36" s="70" t="s">
        <v>142</v>
      </c>
      <c r="C36" s="80">
        <f>SUM(C11:C$19)</f>
        <v>27107</v>
      </c>
      <c r="D36" s="80">
        <f>SUM(D11:D$19)</f>
        <v>509302.51</v>
      </c>
      <c r="E36" s="77"/>
      <c r="F36" s="75"/>
      <c r="G36" s="35"/>
      <c r="H36" s="70" t="s">
        <v>142</v>
      </c>
      <c r="I36" s="80">
        <f>SUM(I11:I$19)</f>
        <v>26345</v>
      </c>
      <c r="J36" s="81">
        <f>SUM(J11:J$19)</f>
        <v>460894.4</v>
      </c>
    </row>
    <row r="37" spans="1:11" ht="15" thickTop="1">
      <c r="B37" s="82" t="s">
        <v>141</v>
      </c>
      <c r="C37" s="59">
        <f>SUM(C34:C36)</f>
        <v>861290</v>
      </c>
      <c r="D37" s="60">
        <f>SUM(D34:D36)</f>
        <v>5514400.5099999998</v>
      </c>
      <c r="F37" s="75"/>
      <c r="G37" s="35"/>
      <c r="H37" s="82" t="s">
        <v>141</v>
      </c>
      <c r="I37" s="59">
        <f>SUM(I34:I36)</f>
        <v>856363</v>
      </c>
      <c r="J37" s="79">
        <f>SUM(J34:J36)</f>
        <v>5441002.4000000004</v>
      </c>
    </row>
    <row r="38" spans="1:11">
      <c r="B38" s="83"/>
      <c r="C38"/>
      <c r="D38"/>
      <c r="F38" s="75"/>
      <c r="G38" s="35"/>
      <c r="H38" s="83"/>
      <c r="J38" s="79"/>
    </row>
    <row r="39" spans="1:11">
      <c r="B39" s="65"/>
      <c r="C39" s="77"/>
      <c r="F39" s="75"/>
      <c r="G39" s="35"/>
      <c r="H39" s="65"/>
      <c r="I39" s="77"/>
      <c r="J39" s="79"/>
    </row>
    <row r="40" spans="1:11">
      <c r="A40" s="78">
        <f>A35+1</f>
        <v>7</v>
      </c>
      <c r="B40" s="65">
        <v>7</v>
      </c>
      <c r="C40" s="77">
        <f>SUM($C$8:C12)</f>
        <v>840209</v>
      </c>
      <c r="D40" s="60">
        <f>C40*A40</f>
        <v>5881463</v>
      </c>
      <c r="F40" s="75"/>
      <c r="G40" s="78">
        <f>G35+1</f>
        <v>7</v>
      </c>
      <c r="H40" s="65">
        <v>7</v>
      </c>
      <c r="I40" s="77">
        <f>SUM(I$8:I12)</f>
        <v>835982</v>
      </c>
      <c r="J40" s="79">
        <f>I40*G40</f>
        <v>5851874</v>
      </c>
      <c r="K40" s="77"/>
    </row>
    <row r="41" spans="1:11" ht="15" thickBot="1">
      <c r="B41" s="70" t="s">
        <v>143</v>
      </c>
      <c r="C41" s="80">
        <f>SUM(C13:C$19)</f>
        <v>21081</v>
      </c>
      <c r="D41" s="80">
        <f>SUM(D13:D$19)</f>
        <v>470353.22</v>
      </c>
      <c r="E41" s="77"/>
      <c r="F41" s="75"/>
      <c r="G41" s="35"/>
      <c r="H41" s="70" t="s">
        <v>143</v>
      </c>
      <c r="I41" s="80">
        <f>SUM(I13:I$19)</f>
        <v>20381</v>
      </c>
      <c r="J41" s="81">
        <f>SUM(J13:J$19)</f>
        <v>422344.23</v>
      </c>
    </row>
    <row r="42" spans="1:11" ht="15" thickTop="1">
      <c r="B42" s="82" t="s">
        <v>141</v>
      </c>
      <c r="C42" s="59">
        <f>SUM(C39:C41)</f>
        <v>861290</v>
      </c>
      <c r="D42" s="60">
        <f>SUM(D39:D41)</f>
        <v>6351816.2199999997</v>
      </c>
      <c r="F42" s="75"/>
      <c r="G42" s="35"/>
      <c r="H42" s="82" t="s">
        <v>141</v>
      </c>
      <c r="I42" s="59">
        <f>SUM(I39:I41)</f>
        <v>856363</v>
      </c>
      <c r="J42" s="79">
        <f>SUM(J39:J41)</f>
        <v>6274218.2300000004</v>
      </c>
    </row>
    <row r="43" spans="1:11">
      <c r="B43" s="83"/>
      <c r="F43" s="75"/>
      <c r="G43" s="35"/>
      <c r="H43" s="83"/>
      <c r="I43" s="59"/>
      <c r="J43" s="79"/>
    </row>
    <row r="44" spans="1:11">
      <c r="B44" s="65"/>
      <c r="C44" s="77"/>
      <c r="F44" s="75"/>
      <c r="G44" s="35"/>
      <c r="H44" s="65"/>
      <c r="I44" s="77"/>
      <c r="J44" s="79"/>
    </row>
    <row r="45" spans="1:11">
      <c r="A45" s="78">
        <f>A40+1</f>
        <v>8</v>
      </c>
      <c r="B45" s="65">
        <v>8</v>
      </c>
      <c r="C45" s="77">
        <f>SUM($C$8:C14)</f>
        <v>844100</v>
      </c>
      <c r="D45" s="60">
        <f>C45*A45</f>
        <v>6752800</v>
      </c>
      <c r="F45" s="75"/>
      <c r="G45" s="78">
        <f>G40+1</f>
        <v>8</v>
      </c>
      <c r="H45" s="65">
        <v>8</v>
      </c>
      <c r="I45" s="77">
        <f>SUM(I$8:I14)</f>
        <v>839816</v>
      </c>
      <c r="J45" s="79">
        <f>I45*G45</f>
        <v>6718528</v>
      </c>
      <c r="K45" s="77"/>
    </row>
    <row r="46" spans="1:11" ht="15" thickBot="1">
      <c r="B46" s="70" t="s">
        <v>144</v>
      </c>
      <c r="C46" s="80">
        <f>SUM(C15:C$19)</f>
        <v>17190</v>
      </c>
      <c r="D46" s="80">
        <f>SUM(D15:D$19)</f>
        <v>441295.64</v>
      </c>
      <c r="E46" s="77"/>
      <c r="F46" s="75"/>
      <c r="G46" s="35"/>
      <c r="H46" s="70" t="s">
        <v>144</v>
      </c>
      <c r="I46" s="80">
        <f>SUM(I15:I$19)</f>
        <v>16547</v>
      </c>
      <c r="J46" s="81">
        <f>SUM(J15:J$19)</f>
        <v>393715.10000000003</v>
      </c>
    </row>
    <row r="47" spans="1:11" ht="15" thickTop="1">
      <c r="B47" s="82" t="s">
        <v>141</v>
      </c>
      <c r="C47" s="59">
        <f>SUM(C44:C46)</f>
        <v>861290</v>
      </c>
      <c r="D47" s="60">
        <f>SUM(D44:D46)</f>
        <v>7194095.6399999997</v>
      </c>
      <c r="F47" s="75"/>
      <c r="G47" s="35"/>
      <c r="H47" s="82" t="s">
        <v>141</v>
      </c>
      <c r="I47" s="59">
        <f>SUM(I44:I46)</f>
        <v>856363</v>
      </c>
      <c r="J47" s="79">
        <f>SUM(J44:J46)</f>
        <v>7112243.0999999996</v>
      </c>
    </row>
    <row r="48" spans="1:11">
      <c r="B48" s="83"/>
      <c r="G48" s="35"/>
      <c r="H48" s="83"/>
      <c r="I48" s="59"/>
      <c r="J48" s="79"/>
    </row>
    <row r="49" spans="1:11">
      <c r="B49" s="65"/>
      <c r="C49" s="77"/>
      <c r="G49" s="35"/>
      <c r="H49" s="65"/>
      <c r="I49" s="77"/>
      <c r="J49" s="79"/>
    </row>
    <row r="50" spans="1:11">
      <c r="A50" s="78">
        <f>A45+1</f>
        <v>9</v>
      </c>
      <c r="B50" s="65">
        <v>9</v>
      </c>
      <c r="C50" s="77">
        <f>SUM($C$8:C16)</f>
        <v>846832</v>
      </c>
      <c r="D50" s="60">
        <f>C50*A50</f>
        <v>7621488</v>
      </c>
      <c r="G50" s="78">
        <f>G45+1</f>
        <v>9</v>
      </c>
      <c r="H50" s="65">
        <v>9</v>
      </c>
      <c r="I50" s="77">
        <f>SUM(I$8:I16)</f>
        <v>842508</v>
      </c>
      <c r="J50" s="79">
        <f>I50*G50</f>
        <v>7582572</v>
      </c>
      <c r="K50" s="77"/>
    </row>
    <row r="51" spans="1:11" ht="15" thickBot="1">
      <c r="B51" s="70" t="s">
        <v>145</v>
      </c>
      <c r="C51" s="80">
        <f>SUM(C17:C$19)</f>
        <v>14458</v>
      </c>
      <c r="D51" s="80">
        <f>SUM(D17:D$19)</f>
        <v>418130.96</v>
      </c>
      <c r="E51" s="77"/>
      <c r="G51" s="35"/>
      <c r="H51" s="70" t="s">
        <v>145</v>
      </c>
      <c r="I51" s="80">
        <f>SUM(I17:I$19)</f>
        <v>13855</v>
      </c>
      <c r="J51" s="81">
        <f>SUM(J17:J$19)</f>
        <v>370892.14</v>
      </c>
    </row>
    <row r="52" spans="1:11" ht="15" thickTop="1">
      <c r="B52" s="82" t="s">
        <v>141</v>
      </c>
      <c r="C52" s="59">
        <f>SUM(C49:C51)</f>
        <v>861290</v>
      </c>
      <c r="D52" s="60">
        <f>SUM(D49:D51)</f>
        <v>8039618.96</v>
      </c>
      <c r="G52" s="35"/>
      <c r="H52" s="82" t="s">
        <v>141</v>
      </c>
      <c r="I52" s="59">
        <f>SUM(I49:I51)</f>
        <v>856363</v>
      </c>
      <c r="J52" s="79">
        <f>SUM(J49:J51)</f>
        <v>7953464.1399999997</v>
      </c>
    </row>
    <row r="53" spans="1:11">
      <c r="B53" s="83"/>
      <c r="G53" s="35"/>
      <c r="H53" s="83"/>
      <c r="I53" s="59"/>
      <c r="J53" s="79"/>
    </row>
    <row r="54" spans="1:11">
      <c r="B54" s="65"/>
      <c r="C54" s="77"/>
      <c r="G54" s="35"/>
      <c r="H54" s="65"/>
      <c r="I54" s="77"/>
      <c r="J54" s="79"/>
    </row>
    <row r="55" spans="1:11" ht="409.6">
      <c r="A55" s="78">
        <f>A50+1</f>
        <v>10</v>
      </c>
      <c r="B55" s="65">
        <v>10</v>
      </c>
      <c r="C55" s="77">
        <f>SUM($C$8:C18)</f>
        <v>848910</v>
      </c>
      <c r="D55" s="60">
        <f>C55*A55</f>
        <v>8489100</v>
      </c>
      <c r="G55" s="78">
        <f>G50+1</f>
        <v>10</v>
      </c>
      <c r="H55" s="65">
        <v>10</v>
      </c>
      <c r="I55" s="77">
        <f>SUM(I$8:I18)</f>
        <v>844558</v>
      </c>
      <c r="J55" s="79">
        <f>I55*G55</f>
        <v>8445580</v>
      </c>
      <c r="K55" s="77"/>
    </row>
    <row r="56" spans="1:11" ht="15" thickBot="1">
      <c r="B56" s="70" t="s">
        <v>146</v>
      </c>
      <c r="C56" s="80">
        <f>SUM(C19:C$19)</f>
        <v>12380</v>
      </c>
      <c r="D56" s="80">
        <f>SUM(D19:D$19)</f>
        <v>398439.38</v>
      </c>
      <c r="E56" s="77"/>
      <c r="G56" s="35"/>
      <c r="H56" s="70" t="s">
        <v>146</v>
      </c>
      <c r="I56" s="80">
        <f>SUM(I19:I$19)</f>
        <v>11805</v>
      </c>
      <c r="J56" s="81">
        <f>SUM(J19:J$19)</f>
        <v>351468.83</v>
      </c>
      <c r="K56" s="85"/>
    </row>
    <row r="57" spans="1:11" ht="15" thickTop="1">
      <c r="B57" s="82" t="s">
        <v>141</v>
      </c>
      <c r="C57" s="59">
        <f>SUM(C54:C56)</f>
        <v>861290</v>
      </c>
      <c r="D57" s="60">
        <f>SUM(D54:D56)</f>
        <v>8887539.3800000008</v>
      </c>
      <c r="G57" s="35"/>
      <c r="H57" s="82" t="s">
        <v>141</v>
      </c>
      <c r="I57" s="59">
        <f>SUM(I54:I56)</f>
        <v>856363</v>
      </c>
      <c r="J57" s="79">
        <f>SUM(J54:J56)</f>
        <v>8797048.8300000001</v>
      </c>
    </row>
  </sheetData>
  <mergeCells count="5">
    <mergeCell ref="C5:D5"/>
    <mergeCell ref="F5:G5"/>
    <mergeCell ref="I5:J5"/>
    <mergeCell ref="B28:D28"/>
    <mergeCell ref="H28:J28"/>
  </mergeCells>
  <pageMargins left="0.7" right="0.7" top="0.75" bottom="0.75" header="0.3" footer="0.3"/>
  <pageSetup scale="5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E9BD13-230F-4548-B41A-0A6181C8141C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586C3873-87A8-4A34-A767-94B221C69E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99D79D-F2B9-4E69-ADAA-7F3028CAAB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LPC 2018</vt:lpstr>
      <vt:lpstr>Revenue Forecast Rel Oct 2015</vt:lpstr>
      <vt:lpstr>Customers_Forecast_Oct_2015</vt:lpstr>
      <vt:lpstr>LPC OCT14</vt:lpstr>
      <vt:lpstr>LPC NOV14</vt:lpstr>
      <vt:lpstr>LPC DEC14</vt:lpstr>
      <vt:lpstr>LPC JAN15</vt:lpstr>
      <vt:lpstr>LPC FEB15</vt:lpstr>
      <vt:lpstr>LPC MAR15</vt:lpstr>
      <vt:lpstr>LPC APR15</vt:lpstr>
      <vt:lpstr>LPC MAY15</vt:lpstr>
      <vt:lpstr>LPC JUN15</vt:lpstr>
      <vt:lpstr>LPC JUL15</vt:lpstr>
      <vt:lpstr>LPC AUG15</vt:lpstr>
      <vt:lpstr>LPC SEP15</vt:lpstr>
      <vt:lpstr>2014_FERC_OPER_REV</vt:lpstr>
      <vt:lpstr>2015_FERC_OPER_REV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2016-04-12T19:53:56Z</dcterms:created>
  <dcterms:modified xsi:type="dcterms:W3CDTF">2016-04-18T01:40:52Z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  <property fmtid="{D5CDD505-2E9C-101B-9397-08002B2CF9AE}" pid="3" name="BExAnalyzer_OldName">
    <vt:lpwstr>LPC 2016_2020_Budget January 11 2016 Update (Net).xlsx</vt:lpwstr>
  </property>
</Properties>
</file>