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36" windowWidth="19416" windowHeight="9792"/>
  </bookViews>
  <sheets>
    <sheet name="Data Entry 2015" sheetId="1" r:id="rId1"/>
  </sheets>
  <definedNames>
    <definedName name="_xlnm.Print_Area" localSheetId="0">'Data Entry 2015'!$A$4:$N$25</definedName>
  </definedNames>
  <calcPr calcId="145621"/>
</workbook>
</file>

<file path=xl/calcChain.xml><?xml version="1.0" encoding="utf-8"?>
<calcChain xmlns="http://schemas.openxmlformats.org/spreadsheetml/2006/main">
  <c r="N20" i="1" l="1"/>
  <c r="K23" i="1" l="1"/>
  <c r="K19" i="1" s="1"/>
  <c r="I23" i="1"/>
  <c r="F19" i="1"/>
  <c r="C19" i="1"/>
  <c r="I19" i="1" s="1"/>
  <c r="K18" i="1"/>
  <c r="L18" i="1" s="1"/>
  <c r="M18" i="1" s="1"/>
  <c r="I18" i="1"/>
  <c r="F18" i="1"/>
  <c r="C18" i="1"/>
  <c r="K17" i="1"/>
  <c r="F17" i="1"/>
  <c r="C17" i="1"/>
  <c r="I17" i="1" s="1"/>
  <c r="K16" i="1"/>
  <c r="I16" i="1"/>
  <c r="F16" i="1"/>
  <c r="C16" i="1"/>
  <c r="K15" i="1"/>
  <c r="I15" i="1"/>
  <c r="F15" i="1"/>
  <c r="C15" i="1"/>
  <c r="F14" i="1"/>
  <c r="C14" i="1"/>
  <c r="I14" i="1" s="1"/>
  <c r="K13" i="1"/>
  <c r="F13" i="1"/>
  <c r="C13" i="1"/>
  <c r="I13" i="1" s="1"/>
  <c r="F12" i="1"/>
  <c r="C12" i="1"/>
  <c r="I12" i="1" s="1"/>
  <c r="F11" i="1"/>
  <c r="C11" i="1"/>
  <c r="I11" i="1" s="1"/>
  <c r="K10" i="1"/>
  <c r="L10" i="1" s="1"/>
  <c r="M10" i="1" s="1"/>
  <c r="I10" i="1"/>
  <c r="F10" i="1"/>
  <c r="C10" i="1"/>
  <c r="K9" i="1"/>
  <c r="F9" i="1"/>
  <c r="C9" i="1"/>
  <c r="I9" i="1" s="1"/>
  <c r="K8" i="1"/>
  <c r="I8" i="1"/>
  <c r="L8" i="1" s="1"/>
  <c r="M8" i="1" s="1"/>
  <c r="F8" i="1"/>
  <c r="C8" i="1"/>
  <c r="F7" i="1"/>
  <c r="C7" i="1"/>
  <c r="L13" i="1" l="1"/>
  <c r="M13" i="1" s="1"/>
  <c r="J13" i="1" s="1"/>
  <c r="J10" i="1"/>
  <c r="J18" i="1"/>
  <c r="J15" i="1"/>
  <c r="L17" i="1"/>
  <c r="M17" i="1" s="1"/>
  <c r="J17" i="1" s="1"/>
  <c r="L14" i="1"/>
  <c r="M14" i="1" s="1"/>
  <c r="J14" i="1" s="1"/>
  <c r="L19" i="1"/>
  <c r="M19" i="1" s="1"/>
  <c r="J19" i="1" s="1"/>
  <c r="L9" i="1"/>
  <c r="M9" i="1" s="1"/>
  <c r="J9" i="1"/>
  <c r="L12" i="1"/>
  <c r="M12" i="1" s="1"/>
  <c r="J12" i="1" s="1"/>
  <c r="J8" i="1"/>
  <c r="L16" i="1"/>
  <c r="M16" i="1" s="1"/>
  <c r="J16" i="1" s="1"/>
  <c r="K14" i="1"/>
  <c r="L15" i="1"/>
  <c r="M15" i="1" s="1"/>
  <c r="K12" i="1"/>
  <c r="K11" i="1"/>
  <c r="L11" i="1" s="1"/>
  <c r="M11" i="1" s="1"/>
  <c r="J11" i="1" s="1"/>
</calcChain>
</file>

<file path=xl/sharedStrings.xml><?xml version="1.0" encoding="utf-8"?>
<sst xmlns="http://schemas.openxmlformats.org/spreadsheetml/2006/main" count="28" uniqueCount="27">
  <si>
    <t>Total Deposit on hand from Customer Deposits report</t>
  </si>
  <si>
    <t>Inactive</t>
  </si>
  <si>
    <r>
      <t>Interest Accrued (2) x 2%/12</t>
    </r>
    <r>
      <rPr>
        <vertAlign val="superscript"/>
        <sz val="10"/>
        <rFont val="Arial"/>
        <family val="2"/>
      </rPr>
      <t xml:space="preserve"> (b)</t>
    </r>
  </si>
  <si>
    <r>
      <t>Interest Accrued (3) x 3%/12</t>
    </r>
    <r>
      <rPr>
        <vertAlign val="superscript"/>
        <sz val="10"/>
        <rFont val="Arial"/>
        <family val="2"/>
      </rPr>
      <t xml:space="preserve"> (b)</t>
    </r>
  </si>
  <si>
    <t>Total calc</t>
  </si>
  <si>
    <t>(from report)</t>
  </si>
  <si>
    <t>(back into this)</t>
  </si>
  <si>
    <t>(from Ledger 9235100)</t>
  </si>
  <si>
    <t>December 2014</t>
  </si>
  <si>
    <t>(Revised to true up with ledger)</t>
  </si>
  <si>
    <t>difference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</si>
  <si>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</si>
  <si>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</si>
  <si>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</si>
  <si>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</si>
  <si>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</si>
  <si>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</si>
  <si>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</si>
  <si>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</si>
  <si>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</si>
  <si>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</si>
  <si>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</si>
  <si>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</si>
  <si>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Historic Dec MOPR 9431100</t>
  </si>
  <si>
    <t>Total Deposits Historic Dec MOPR</t>
  </si>
  <si>
    <t>OPC 014840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</si>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</sst>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#,##0_);[Red]\(#,##0\);&quot; &quot;"/>
    <numFmt numFmtId="165" formatCode="#,##0_);\(#,##0\);&quot; 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0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6" fillId="0" borderId="0"/>
    <xf numFmtId="0" fontId="3" fillId="0" borderId="0"/>
  </cellStyleXfs>
  <cellXfs count="24">
    <xf numFmtId="0" fontId="0" fillId="0" borderId="0" xfId="0"/>
    <xf numFmtId="9" fontId="2" fillId="0" borderId="0" xfId="0" applyNumberFormat="1" applyFont="1" applyAlignment="1">
      <alignment horizontal="center" vertical="center"/>
    </xf>
    <xf numFmtId="9" fontId="0" fillId="0" borderId="0" xfId="0" applyNumberFormat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1" fontId="0" fillId="0" borderId="0" xfId="1" applyFont="1"/>
    <xf numFmtId="41" fontId="0" fillId="0" borderId="0" xfId="0" applyNumberFormat="1"/>
    <xf numFmtId="0" fontId="0" fillId="0" borderId="0" xfId="0" applyAlignment="1">
      <alignment horizontal="right"/>
    </xf>
    <xf numFmtId="41" fontId="0" fillId="0" borderId="0" xfId="1" applyFont="1" applyFill="1"/>
    <xf numFmtId="41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left"/>
    </xf>
    <xf numFmtId="164" fontId="5" fillId="0" borderId="0" xfId="0" applyNumberFormat="1" applyFont="1" applyFill="1" applyAlignment="1">
      <alignment horizontal="right"/>
    </xf>
    <xf numFmtId="164" fontId="3" fillId="0" borderId="0" xfId="2" applyNumberFormat="1" applyFont="1" applyAlignment="1">
      <alignment horizontal="right"/>
    </xf>
    <xf numFmtId="165" fontId="3" fillId="0" borderId="0" xfId="2" applyNumberFormat="1" applyFont="1" applyAlignment="1">
      <alignment horizontal="right"/>
    </xf>
    <xf numFmtId="0" fontId="0" fillId="0" borderId="0" xfId="0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0" xfId="0" applyFont="1"/>
  </cellXfs>
  <cellStyles count="4">
    <cellStyle name="Comma [0]" xfId="1" builtinId="6"/>
    <cellStyle name="Normal" xfId="0" builtinId="0"/>
    <cellStyle name="Normal 2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workbookViewId="0">
      <selection activeCell="A3" sqref="A3"/>
    </sheetView>
  </sheetViews>
  <sheetFormatPr defaultRowHeight="14.4" x14ac:dyDescent="0.3"/>
  <cols>
    <col min="1" max="1" width="14.109375" bestFit="1" customWidth="1"/>
    <col min="3" max="3" width="12.5546875" bestFit="1" customWidth="1"/>
    <col min="4" max="4" width="12.6640625" bestFit="1" customWidth="1"/>
    <col min="5" max="5" width="18.44140625" customWidth="1"/>
    <col min="6" max="6" width="14.33203125" customWidth="1"/>
    <col min="7" max="7" width="17.5546875" customWidth="1"/>
    <col min="8" max="8" width="3.88671875" customWidth="1"/>
    <col min="9" max="10" width="13.33203125" customWidth="1"/>
    <col min="11" max="11" width="11.109375" bestFit="1" customWidth="1"/>
    <col min="12" max="13" width="11.109375" customWidth="1"/>
    <col min="14" max="14" width="12" bestFit="1" customWidth="1"/>
  </cols>
  <sheetData>
    <row r="1" spans="1:14" s="23" customFormat="1" x14ac:dyDescent="0.3">
      <c r="A1" s="23" t="s">
        <v>25</v>
      </c>
    </row>
    <row r="2" spans="1:14" s="23" customFormat="1" x14ac:dyDescent="0.3">
      <c r="A2" s="23" t="s">
        <v>26</v>
      </c>
    </row>
    <row r="3" spans="1:14" s="23" customFormat="1" ht="15" thickBot="1" x14ac:dyDescent="0.35"/>
    <row r="4" spans="1:14" ht="15" thickBot="1" x14ac:dyDescent="0.35">
      <c r="C4" s="20">
        <v>2015</v>
      </c>
      <c r="D4" s="21"/>
      <c r="E4" s="21"/>
      <c r="F4" s="21"/>
      <c r="G4" s="22"/>
      <c r="I4" s="20">
        <v>2015</v>
      </c>
      <c r="J4" s="21"/>
      <c r="K4" s="21"/>
      <c r="L4" s="21"/>
      <c r="M4" s="22"/>
    </row>
    <row r="5" spans="1:14" ht="44.4" thickTop="1" thickBot="1" x14ac:dyDescent="0.35">
      <c r="C5" s="1">
        <v>0.02</v>
      </c>
      <c r="D5" s="1">
        <v>0.03</v>
      </c>
      <c r="E5" s="2" t="s">
        <v>0</v>
      </c>
      <c r="F5" t="s">
        <v>1</v>
      </c>
      <c r="G5" s="19" t="s">
        <v>24</v>
      </c>
      <c r="I5" s="3" t="s">
        <v>2</v>
      </c>
      <c r="J5" s="3"/>
      <c r="K5" s="3" t="s">
        <v>3</v>
      </c>
      <c r="L5" s="4" t="s">
        <v>4</v>
      </c>
      <c r="M5" s="4"/>
      <c r="N5" s="19" t="s">
        <v>23</v>
      </c>
    </row>
    <row r="6" spans="1:14" x14ac:dyDescent="0.3">
      <c r="D6" s="5" t="s">
        <v>5</v>
      </c>
      <c r="E6" s="6" t="s">
        <v>5</v>
      </c>
      <c r="F6" t="s">
        <v>6</v>
      </c>
      <c r="G6" s="7" t="s">
        <v>7</v>
      </c>
    </row>
    <row r="7" spans="1:14" x14ac:dyDescent="0.3">
      <c r="A7" s="8" t="s">
        <v>8</v>
      </c>
      <c r="C7" s="9">
        <f>E7-D7</f>
        <v>382091826.19999999</v>
      </c>
      <c r="D7" s="9">
        <v>61684733.32</v>
      </c>
      <c r="E7" s="9">
        <v>443776559.51999998</v>
      </c>
      <c r="F7" s="10">
        <f>G7-E7</f>
        <v>13791660.770000041</v>
      </c>
      <c r="G7" s="9">
        <v>457568220.29000002</v>
      </c>
      <c r="J7" t="s">
        <v>9</v>
      </c>
      <c r="M7" t="s">
        <v>10</v>
      </c>
    </row>
    <row r="8" spans="1:14" x14ac:dyDescent="0.3">
      <c r="A8" s="11" t="s">
        <v>11</v>
      </c>
      <c r="B8">
        <v>2015</v>
      </c>
      <c r="C8" s="10">
        <f>E8-D8</f>
        <v>383534385.17000002</v>
      </c>
      <c r="D8" s="9">
        <v>61931099.270000003</v>
      </c>
      <c r="E8" s="9">
        <v>445465484.44</v>
      </c>
      <c r="F8" s="10">
        <f t="shared" ref="F8:F19" si="0">G8-E8</f>
        <v>12362417.850000024</v>
      </c>
      <c r="G8" s="9">
        <v>457827902.29000002</v>
      </c>
      <c r="I8" s="9">
        <f>C8*$I$23</f>
        <v>639223.97528333345</v>
      </c>
      <c r="J8" s="9">
        <f>I8+M8</f>
        <v>631219.99182500003</v>
      </c>
      <c r="K8" s="9">
        <f>D8*$K$23</f>
        <v>154827.74817500002</v>
      </c>
      <c r="L8" s="9">
        <f>I8+K8</f>
        <v>794051.72345833341</v>
      </c>
      <c r="M8" s="9">
        <f>N8-L8</f>
        <v>-8003.9834583334159</v>
      </c>
      <c r="N8" s="9">
        <v>786047.74</v>
      </c>
    </row>
    <row r="9" spans="1:14" x14ac:dyDescent="0.3">
      <c r="A9" s="11" t="s">
        <v>12</v>
      </c>
      <c r="B9">
        <v>2015</v>
      </c>
      <c r="C9" s="10">
        <f>E9-D9</f>
        <v>384725779.14999998</v>
      </c>
      <c r="D9" s="9">
        <v>61645835.170000002</v>
      </c>
      <c r="E9" s="9">
        <v>446371614.31999999</v>
      </c>
      <c r="F9" s="10">
        <f t="shared" si="0"/>
        <v>12069474.970000029</v>
      </c>
      <c r="G9" s="9">
        <v>458441089.29000002</v>
      </c>
      <c r="I9" s="9">
        <f t="shared" ref="I9:I19" si="1">C9*$I$23</f>
        <v>641209.63191666664</v>
      </c>
      <c r="J9" s="9">
        <f t="shared" ref="J9:J19" si="2">I9+M9</f>
        <v>567240.05207500001</v>
      </c>
      <c r="K9" s="9">
        <f t="shared" ref="K9:K19" si="3">D9*$K$23</f>
        <v>154114.587925</v>
      </c>
      <c r="L9" s="9">
        <f t="shared" ref="L9:L19" si="4">I9+K9</f>
        <v>795324.21984166664</v>
      </c>
      <c r="M9" s="9">
        <f t="shared" ref="M9:M19" si="5">N9-L9</f>
        <v>-73969.579841666622</v>
      </c>
      <c r="N9" s="9">
        <v>721354.64</v>
      </c>
    </row>
    <row r="10" spans="1:14" x14ac:dyDescent="0.3">
      <c r="A10" s="11" t="s">
        <v>13</v>
      </c>
      <c r="B10">
        <v>2015</v>
      </c>
      <c r="C10" s="10">
        <f t="shared" ref="C10:C19" si="6">E10-D10</f>
        <v>385920552.62</v>
      </c>
      <c r="D10" s="9">
        <v>61962494.549999997</v>
      </c>
      <c r="E10" s="9">
        <v>447883047.17000002</v>
      </c>
      <c r="F10" s="10">
        <f t="shared" si="0"/>
        <v>11319290</v>
      </c>
      <c r="G10" s="9">
        <v>459202337.17000002</v>
      </c>
      <c r="I10" s="9">
        <f t="shared" si="1"/>
        <v>643200.9210333334</v>
      </c>
      <c r="J10" s="9">
        <f t="shared" si="2"/>
        <v>629397.863625</v>
      </c>
      <c r="K10" s="9">
        <f t="shared" si="3"/>
        <v>154906.23637500001</v>
      </c>
      <c r="L10" s="9">
        <f t="shared" si="4"/>
        <v>798107.15740833338</v>
      </c>
      <c r="M10" s="9">
        <f t="shared" si="5"/>
        <v>-13803.057408333407</v>
      </c>
      <c r="N10" s="9">
        <v>784304.1</v>
      </c>
    </row>
    <row r="11" spans="1:14" x14ac:dyDescent="0.3">
      <c r="A11" s="11" t="s">
        <v>14</v>
      </c>
      <c r="B11">
        <v>2015</v>
      </c>
      <c r="C11" s="10">
        <f t="shared" si="6"/>
        <v>387089305.76999998</v>
      </c>
      <c r="D11" s="9">
        <v>62029517.369999997</v>
      </c>
      <c r="E11" s="9">
        <v>449118823.13999999</v>
      </c>
      <c r="F11" s="10">
        <f t="shared" si="0"/>
        <v>11208659.030000031</v>
      </c>
      <c r="G11" s="9">
        <v>460327482.17000002</v>
      </c>
      <c r="I11" s="9">
        <f t="shared" si="1"/>
        <v>645148.84294999996</v>
      </c>
      <c r="J11" s="9">
        <f t="shared" si="2"/>
        <v>639687.59657499997</v>
      </c>
      <c r="K11" s="9">
        <f t="shared" si="3"/>
        <v>155073.79342500001</v>
      </c>
      <c r="L11" s="9">
        <f t="shared" si="4"/>
        <v>800222.636375</v>
      </c>
      <c r="M11" s="9">
        <f t="shared" si="5"/>
        <v>-5461.2463749999879</v>
      </c>
      <c r="N11" s="9">
        <v>794761.39</v>
      </c>
    </row>
    <row r="12" spans="1:14" x14ac:dyDescent="0.3">
      <c r="A12" s="11" t="s">
        <v>15</v>
      </c>
      <c r="B12">
        <v>2015</v>
      </c>
      <c r="C12" s="10">
        <f t="shared" si="6"/>
        <v>387256643.38999999</v>
      </c>
      <c r="D12" s="9">
        <v>62465666.920000002</v>
      </c>
      <c r="E12" s="9">
        <v>449722310.31</v>
      </c>
      <c r="F12" s="10">
        <f t="shared" si="0"/>
        <v>11670805.860000014</v>
      </c>
      <c r="G12" s="9">
        <v>461393116.17000002</v>
      </c>
      <c r="I12" s="9">
        <f t="shared" si="1"/>
        <v>645427.73898333334</v>
      </c>
      <c r="J12" s="9">
        <f t="shared" si="2"/>
        <v>652058.27269999997</v>
      </c>
      <c r="K12" s="9">
        <f t="shared" si="3"/>
        <v>156164.1673</v>
      </c>
      <c r="L12" s="9">
        <f t="shared" si="4"/>
        <v>801591.90628333332</v>
      </c>
      <c r="M12" s="9">
        <f t="shared" si="5"/>
        <v>6630.5337166666286</v>
      </c>
      <c r="N12" s="9">
        <v>808222.44</v>
      </c>
    </row>
    <row r="13" spans="1:14" x14ac:dyDescent="0.3">
      <c r="A13" s="11" t="s">
        <v>16</v>
      </c>
      <c r="B13">
        <v>2015</v>
      </c>
      <c r="C13" s="10">
        <f t="shared" si="6"/>
        <v>387680483.40999997</v>
      </c>
      <c r="D13" s="9">
        <v>63478636.969999999</v>
      </c>
      <c r="E13" s="9">
        <v>451159120.38</v>
      </c>
      <c r="F13" s="10">
        <f t="shared" si="0"/>
        <v>11161107.790000021</v>
      </c>
      <c r="G13" s="9">
        <v>462320228.17000002</v>
      </c>
      <c r="I13" s="9">
        <f t="shared" si="1"/>
        <v>646134.13901666668</v>
      </c>
      <c r="J13" s="9">
        <f t="shared" si="2"/>
        <v>633370.67757499998</v>
      </c>
      <c r="K13" s="9">
        <f t="shared" si="3"/>
        <v>158696.59242500001</v>
      </c>
      <c r="L13" s="9">
        <f t="shared" si="4"/>
        <v>804830.73144166672</v>
      </c>
      <c r="M13" s="9">
        <f t="shared" si="5"/>
        <v>-12763.461441666703</v>
      </c>
      <c r="N13" s="9">
        <v>792067.27</v>
      </c>
    </row>
    <row r="14" spans="1:14" x14ac:dyDescent="0.3">
      <c r="A14" s="11" t="s">
        <v>17</v>
      </c>
      <c r="B14">
        <v>2015</v>
      </c>
      <c r="C14" s="10">
        <f t="shared" si="6"/>
        <v>387899523.61000001</v>
      </c>
      <c r="D14" s="9">
        <v>63796160.700000003</v>
      </c>
      <c r="E14" s="9">
        <v>451695684.31</v>
      </c>
      <c r="F14" s="10">
        <f t="shared" si="0"/>
        <v>10789161.860000014</v>
      </c>
      <c r="G14" s="9">
        <v>462484846.17000002</v>
      </c>
      <c r="I14" s="9">
        <f t="shared" si="1"/>
        <v>646499.20601666672</v>
      </c>
      <c r="J14" s="9">
        <f t="shared" si="2"/>
        <v>692337.08825000003</v>
      </c>
      <c r="K14" s="9">
        <f t="shared" si="3"/>
        <v>159490.40175000002</v>
      </c>
      <c r="L14" s="9">
        <f t="shared" si="4"/>
        <v>805989.60776666668</v>
      </c>
      <c r="M14" s="9">
        <f t="shared" si="5"/>
        <v>45837.882233333308</v>
      </c>
      <c r="N14" s="9">
        <v>851827.49</v>
      </c>
    </row>
    <row r="15" spans="1:14" x14ac:dyDescent="0.3">
      <c r="A15" s="11" t="s">
        <v>18</v>
      </c>
      <c r="B15">
        <v>2015</v>
      </c>
      <c r="C15" s="10">
        <f t="shared" si="6"/>
        <v>387755133.69</v>
      </c>
      <c r="D15" s="12">
        <v>64745063.240000002</v>
      </c>
      <c r="E15" s="12">
        <v>452500196.93000001</v>
      </c>
      <c r="F15" s="10">
        <f t="shared" si="0"/>
        <v>10623517.24000001</v>
      </c>
      <c r="G15" s="9">
        <v>463123714.17000002</v>
      </c>
      <c r="I15" s="9">
        <f t="shared" si="1"/>
        <v>646258.55615000008</v>
      </c>
      <c r="J15" s="9">
        <f t="shared" si="2"/>
        <v>601987.83189999999</v>
      </c>
      <c r="K15" s="9">
        <f t="shared" si="3"/>
        <v>161862.6581</v>
      </c>
      <c r="L15" s="9">
        <f t="shared" si="4"/>
        <v>808121.21425000008</v>
      </c>
      <c r="M15" s="9">
        <f t="shared" si="5"/>
        <v>-44270.724250000087</v>
      </c>
      <c r="N15" s="9">
        <v>763850.49</v>
      </c>
    </row>
    <row r="16" spans="1:14" x14ac:dyDescent="0.3">
      <c r="A16" s="11" t="s">
        <v>19</v>
      </c>
      <c r="B16">
        <v>2015</v>
      </c>
      <c r="C16" s="13">
        <f t="shared" si="6"/>
        <v>386592720.94</v>
      </c>
      <c r="D16" s="12">
        <v>65227162.060000002</v>
      </c>
      <c r="E16" s="12">
        <v>451819883</v>
      </c>
      <c r="F16" s="13">
        <f t="shared" si="0"/>
        <v>11948356.170000017</v>
      </c>
      <c r="G16" s="9">
        <v>463768239.17000002</v>
      </c>
      <c r="I16" s="9">
        <f t="shared" si="1"/>
        <v>644321.20156666671</v>
      </c>
      <c r="J16" s="9">
        <f t="shared" si="2"/>
        <v>625338.07484999998</v>
      </c>
      <c r="K16" s="9">
        <f t="shared" si="3"/>
        <v>163067.90515000001</v>
      </c>
      <c r="L16" s="9">
        <f t="shared" si="4"/>
        <v>807389.10671666672</v>
      </c>
      <c r="M16" s="9">
        <f t="shared" si="5"/>
        <v>-18983.126716666739</v>
      </c>
      <c r="N16" s="9">
        <v>788405.98</v>
      </c>
    </row>
    <row r="17" spans="1:14" x14ac:dyDescent="0.3">
      <c r="A17" s="11" t="s">
        <v>20</v>
      </c>
      <c r="B17">
        <v>2015</v>
      </c>
      <c r="C17" s="13">
        <f t="shared" si="6"/>
        <v>387903841</v>
      </c>
      <c r="D17" s="12">
        <v>64680960</v>
      </c>
      <c r="E17" s="12">
        <v>452584801</v>
      </c>
      <c r="F17" s="13">
        <f t="shared" si="0"/>
        <v>14462811.170000017</v>
      </c>
      <c r="G17" s="9">
        <v>467047612.17000002</v>
      </c>
      <c r="I17" s="9">
        <f t="shared" si="1"/>
        <v>646506.40166666673</v>
      </c>
      <c r="J17" s="9">
        <f t="shared" si="2"/>
        <v>652014.68999999994</v>
      </c>
      <c r="K17" s="9">
        <f t="shared" si="3"/>
        <v>161702.39999999999</v>
      </c>
      <c r="L17" s="9">
        <f t="shared" si="4"/>
        <v>808208.80166666675</v>
      </c>
      <c r="M17" s="9">
        <f t="shared" si="5"/>
        <v>5508.2883333332138</v>
      </c>
      <c r="N17" s="9">
        <v>813717.09</v>
      </c>
    </row>
    <row r="18" spans="1:14" x14ac:dyDescent="0.3">
      <c r="A18" s="11" t="s">
        <v>21</v>
      </c>
      <c r="B18">
        <v>2015</v>
      </c>
      <c r="C18" s="13">
        <f t="shared" si="6"/>
        <v>388603737</v>
      </c>
      <c r="D18" s="12">
        <v>65625234</v>
      </c>
      <c r="E18" s="12">
        <v>454228971</v>
      </c>
      <c r="F18" s="13">
        <f t="shared" si="0"/>
        <v>13861875.170000017</v>
      </c>
      <c r="G18" s="9">
        <v>468090846.17000002</v>
      </c>
      <c r="I18" s="9">
        <f t="shared" si="1"/>
        <v>647672.89500000002</v>
      </c>
      <c r="J18" s="9">
        <f t="shared" si="2"/>
        <v>612813.30500000005</v>
      </c>
      <c r="K18" s="9">
        <f t="shared" si="3"/>
        <v>164063.08499999999</v>
      </c>
      <c r="L18" s="9">
        <f t="shared" si="4"/>
        <v>811735.98</v>
      </c>
      <c r="M18" s="9">
        <f t="shared" si="5"/>
        <v>-34859.589999999967</v>
      </c>
      <c r="N18" s="9">
        <v>776876.39</v>
      </c>
    </row>
    <row r="19" spans="1:14" x14ac:dyDescent="0.3">
      <c r="A19" s="11" t="s">
        <v>22</v>
      </c>
      <c r="B19">
        <v>2015</v>
      </c>
      <c r="C19" s="13">
        <f t="shared" si="6"/>
        <v>389464684</v>
      </c>
      <c r="D19" s="12">
        <v>66982304</v>
      </c>
      <c r="E19" s="12">
        <v>456446988</v>
      </c>
      <c r="F19" s="13">
        <f t="shared" si="0"/>
        <v>12699249.170000017</v>
      </c>
      <c r="G19" s="9">
        <v>469146237.17000002</v>
      </c>
      <c r="I19" s="9">
        <f t="shared" si="1"/>
        <v>649107.80666666676</v>
      </c>
      <c r="J19" s="9">
        <f t="shared" si="2"/>
        <v>623603.84</v>
      </c>
      <c r="K19" s="9">
        <f t="shared" si="3"/>
        <v>167455.76</v>
      </c>
      <c r="L19" s="9">
        <f t="shared" si="4"/>
        <v>816563.56666666677</v>
      </c>
      <c r="M19" s="9">
        <f t="shared" si="5"/>
        <v>-25503.966666666791</v>
      </c>
      <c r="N19" s="9">
        <v>791059.6</v>
      </c>
    </row>
    <row r="20" spans="1:14" x14ac:dyDescent="0.3">
      <c r="A20" s="14"/>
      <c r="B20" s="14"/>
      <c r="C20" s="14"/>
      <c r="D20" s="14"/>
      <c r="E20" s="14"/>
      <c r="F20" s="14"/>
      <c r="G20" s="14"/>
      <c r="N20" s="16">
        <f>SUM(N8:N19)</f>
        <v>9472494.620000001</v>
      </c>
    </row>
    <row r="21" spans="1:14" x14ac:dyDescent="0.3">
      <c r="A21" s="15"/>
      <c r="B21" s="14"/>
      <c r="C21" s="14"/>
      <c r="D21" s="14"/>
      <c r="E21" s="14"/>
      <c r="F21" s="14"/>
      <c r="G21" s="14"/>
    </row>
    <row r="22" spans="1:14" x14ac:dyDescent="0.3">
      <c r="N22" s="16"/>
    </row>
    <row r="23" spans="1:14" x14ac:dyDescent="0.3">
      <c r="G23" s="10"/>
      <c r="I23">
        <f>C5/12</f>
        <v>1.6666666666666668E-3</v>
      </c>
      <c r="K23">
        <f>D5/12</f>
        <v>2.5000000000000001E-3</v>
      </c>
      <c r="N23" s="17"/>
    </row>
    <row r="24" spans="1:14" s="14" customFormat="1" x14ac:dyDescent="0.3">
      <c r="C24" s="16"/>
      <c r="D24" s="16"/>
      <c r="E24" s="16"/>
      <c r="F24" s="16"/>
      <c r="G24" s="10"/>
      <c r="H24" s="16"/>
      <c r="I24" s="16"/>
      <c r="J24" s="16"/>
      <c r="K24" s="16"/>
      <c r="L24" s="16"/>
      <c r="M24" s="16"/>
      <c r="N24" s="18"/>
    </row>
    <row r="25" spans="1:14" x14ac:dyDescent="0.3">
      <c r="F25" s="9"/>
      <c r="G25" s="10"/>
      <c r="N25" s="18"/>
    </row>
    <row r="26" spans="1:14" x14ac:dyDescent="0.3">
      <c r="F26" s="9"/>
      <c r="G26" s="10"/>
      <c r="N26" s="18"/>
    </row>
    <row r="27" spans="1:14" x14ac:dyDescent="0.3">
      <c r="F27" s="9"/>
      <c r="G27" s="10"/>
      <c r="N27" s="18"/>
    </row>
    <row r="28" spans="1:14" x14ac:dyDescent="0.3">
      <c r="F28" s="9"/>
      <c r="G28" s="10"/>
      <c r="N28" s="18"/>
    </row>
    <row r="29" spans="1:14" x14ac:dyDescent="0.3">
      <c r="F29" s="9"/>
      <c r="G29" s="10"/>
      <c r="N29" s="18"/>
    </row>
    <row r="30" spans="1:14" x14ac:dyDescent="0.3">
      <c r="F30" s="9"/>
      <c r="G30" s="10"/>
      <c r="N30" s="18"/>
    </row>
    <row r="31" spans="1:14" x14ac:dyDescent="0.3">
      <c r="F31" s="9"/>
      <c r="G31" s="10"/>
      <c r="N31" s="18"/>
    </row>
    <row r="32" spans="1:14" x14ac:dyDescent="0.3">
      <c r="F32" s="9"/>
      <c r="G32" s="10"/>
      <c r="N32" s="18"/>
    </row>
    <row r="33" spans="6:14" x14ac:dyDescent="0.3">
      <c r="F33" s="9"/>
      <c r="G33" s="10"/>
      <c r="N33" s="18"/>
    </row>
    <row r="34" spans="6:14" x14ac:dyDescent="0.3">
      <c r="F34" s="9"/>
      <c r="G34" s="10"/>
      <c r="N34" s="18"/>
    </row>
    <row r="35" spans="6:14" x14ac:dyDescent="0.3">
      <c r="F35" s="9"/>
      <c r="G35" s="10"/>
      <c r="N35" s="18"/>
    </row>
    <row r="36" spans="6:14" x14ac:dyDescent="0.3">
      <c r="F36" s="9"/>
      <c r="G36" s="18"/>
    </row>
    <row r="37" spans="6:14" x14ac:dyDescent="0.3">
      <c r="G37" s="18"/>
    </row>
  </sheetData>
  <mergeCells count="2">
    <mergeCell ref="C4:G4"/>
    <mergeCell ref="I4:M4"/>
  </mergeCells>
  <pageMargins left="0.7" right="0.7" top="0.75" bottom="0.75" header="0.3" footer="0.3"/>
  <pageSetup scale="72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Document_x0020_Type xmlns="c85253b9-0a55-49a1-98ad-b5b6252d7079">Question</Document_x0020_Type>
    <Comments xmlns="c85253b9-0a55-49a1-98ad-b5b6252d707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CF94E0-F853-43A8-987E-731E55DAD593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C284DBD1-0E62-4726-BB12-5DF7E61D8D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7C9104-92D4-4C16-874B-A86ADE9C95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 Entry 2015</vt:lpstr>
      <vt:lpstr>'Data Entry 2015'!Print_Area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2016-04-11T14:53:56Z</dcterms:created>
  <dcterms:modified xsi:type="dcterms:W3CDTF">2016-04-17T20:17:04Z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