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35" windowWidth="18195" windowHeight="978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P9" i="1" l="1"/>
  <c r="N9" i="1" l="1"/>
  <c r="O9" i="1"/>
  <c r="O7" i="1"/>
  <c r="O6" i="1"/>
  <c r="F9" i="1"/>
  <c r="B9" i="1"/>
  <c r="E9" i="1"/>
  <c r="C9" i="1"/>
  <c r="D9" i="1"/>
  <c r="G9" i="1"/>
  <c r="H7" i="1"/>
  <c r="H9" i="1" l="1"/>
  <c r="I7" i="1"/>
  <c r="P6" i="1"/>
  <c r="J7" i="1" l="1"/>
  <c r="I9" i="1"/>
  <c r="K7" i="1" l="1"/>
  <c r="J9" i="1"/>
  <c r="L7" i="1" l="1"/>
  <c r="K9" i="1"/>
  <c r="M7" i="1" l="1"/>
  <c r="L9" i="1"/>
  <c r="Q7" i="1" l="1"/>
  <c r="M9" i="1"/>
</calcChain>
</file>

<file path=xl/sharedStrings.xml><?xml version="1.0" encoding="utf-8"?>
<sst xmlns="http://schemas.openxmlformats.org/spreadsheetml/2006/main" count="20" uniqueCount="20">
  <si>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</si>
  <si>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</si>
  <si>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</si>
  <si>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</si>
  <si>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</si>
  <si>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</si>
  <si>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</si>
  <si>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</si>
  <si>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</si>
  <si>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</si>
  <si>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</si>
  <si>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</si>
  <si>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 -June</t>
  </si>
  <si>
    <t>July - Dec</t>
  </si>
  <si>
    <t>Total</t>
  </si>
  <si>
    <t>OPC 2016 Load Factor Forecast of NEL</t>
  </si>
  <si>
    <t>2015 Actual Weather Normalized</t>
  </si>
  <si>
    <t>NEL</t>
  </si>
  <si>
    <t>SFHHA 010980</t>
  </si>
  <si>
    <t>FPL RC-16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</si>
</sst>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">
    <xf numFmtId="0" fontId="0" fillId="0" borderId="0" xfId="0"/>
    <xf numFmtId="3" fontId="0" fillId="0" borderId="0" xfId="0" applyNumberFormat="1"/>
    <xf numFmtId="164" fontId="0" fillId="0" borderId="0" xfId="1" applyNumberFormat="1" applyFont="1"/>
    <xf numFmtId="164" fontId="0" fillId="0" borderId="0" xfId="0" applyNumberFormat="1"/>
    <xf numFmtId="9" fontId="0" fillId="0" borderId="0" xfId="2" applyFont="1"/>
    <xf numFmtId="165" fontId="0" fillId="0" borderId="0" xfId="2" applyNumberFormat="1" applyFont="1"/>
    <xf numFmtId="0" fontId="2" fillId="0" borderId="0" xfId="0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workbookViewId="0">
      <selection sqref="A1:A2"/>
    </sheetView>
  </sheetViews>
  <sheetFormatPr defaultRowHeight="15" x14ac:dyDescent="0.25"/>
  <cols>
    <col min="1" max="1" width="36.7109375" customWidth="1"/>
    <col min="2" max="5" width="13.28515625" hidden="1" customWidth="1"/>
    <col min="6" max="11" width="14.28515625" hidden="1" customWidth="1"/>
    <col min="12" max="12" width="13.28515625" hidden="1" customWidth="1"/>
    <col min="13" max="13" width="1.85546875" hidden="1" customWidth="1"/>
    <col min="14" max="14" width="14.28515625" bestFit="1" customWidth="1"/>
    <col min="15" max="15" width="14.28515625" customWidth="1"/>
    <col min="16" max="17" width="12.5703125" bestFit="1" customWidth="1"/>
  </cols>
  <sheetData>
    <row r="1" spans="1:17" x14ac:dyDescent="0.3">
      <c r="A1" s="6" t="s">
        <v>18</v>
      </c>
    </row>
    <row r="2" spans="1:17" x14ac:dyDescent="0.3">
      <c r="A2" s="6" t="s">
        <v>19</v>
      </c>
    </row>
    <row r="4" spans="1:17" x14ac:dyDescent="0.3">
      <c r="A4" t="s">
        <v>17</v>
      </c>
    </row>
    <row r="5" spans="1:17" x14ac:dyDescent="0.3">
      <c r="B5" t="s">
        <v>0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I5" t="s">
        <v>7</v>
      </c>
      <c r="J5" t="s">
        <v>8</v>
      </c>
      <c r="K5" t="s">
        <v>9</v>
      </c>
      <c r="L5" t="s">
        <v>10</v>
      </c>
      <c r="M5" t="s">
        <v>11</v>
      </c>
      <c r="N5" t="s">
        <v>12</v>
      </c>
      <c r="O5" t="s">
        <v>13</v>
      </c>
      <c r="P5" t="s">
        <v>14</v>
      </c>
    </row>
    <row r="6" spans="1:17" x14ac:dyDescent="0.3">
      <c r="A6" t="s">
        <v>16</v>
      </c>
      <c r="B6" s="2">
        <v>8702345.451956749</v>
      </c>
      <c r="C6" s="2">
        <v>7789764.2778922347</v>
      </c>
      <c r="D6" s="2">
        <v>8711122.0106517598</v>
      </c>
      <c r="E6" s="2">
        <v>8997005.0062818695</v>
      </c>
      <c r="F6" s="2">
        <v>10364715.510426059</v>
      </c>
      <c r="G6" s="2">
        <v>11024387.488909779</v>
      </c>
      <c r="H6" s="2">
        <v>11755983.827270312</v>
      </c>
      <c r="I6" s="2">
        <v>11951649.597363554</v>
      </c>
      <c r="J6" s="2">
        <v>11055206.604651006</v>
      </c>
      <c r="K6" s="2">
        <v>10412067.376967618</v>
      </c>
      <c r="L6" s="2">
        <v>8531996.5918186717</v>
      </c>
      <c r="M6" s="2">
        <v>8611462.4476730507</v>
      </c>
      <c r="N6" s="2">
        <v>55589339.746118456</v>
      </c>
      <c r="O6" s="2">
        <f>SUM(H6:M6)</f>
        <v>62318366.445744216</v>
      </c>
      <c r="P6" s="3">
        <f>SUM(B6:M6)</f>
        <v>117907706.19186267</v>
      </c>
    </row>
    <row r="7" spans="1:17" x14ac:dyDescent="0.3">
      <c r="A7" t="s">
        <v>15</v>
      </c>
      <c r="B7" s="2">
        <v>8869521.5469111074</v>
      </c>
      <c r="C7" s="2">
        <v>7948714.4825675124</v>
      </c>
      <c r="D7" s="2">
        <v>8774655.4434555992</v>
      </c>
      <c r="E7" s="2">
        <v>9320901.1890943963</v>
      </c>
      <c r="F7" s="2">
        <v>10645015.460248111</v>
      </c>
      <c r="G7" s="2">
        <v>11126067.722814033</v>
      </c>
      <c r="H7" s="2">
        <f>(P7-N7)/6</f>
        <v>11384634.85915154</v>
      </c>
      <c r="I7" s="2">
        <f>H7</f>
        <v>11384634.85915154</v>
      </c>
      <c r="J7" s="2">
        <f t="shared" ref="J7:M7" si="0">I7</f>
        <v>11384634.85915154</v>
      </c>
      <c r="K7" s="2">
        <f t="shared" si="0"/>
        <v>11384634.85915154</v>
      </c>
      <c r="L7" s="2">
        <f t="shared" si="0"/>
        <v>11384634.85915154</v>
      </c>
      <c r="M7" s="2">
        <f t="shared" si="0"/>
        <v>11384634.85915154</v>
      </c>
      <c r="N7" s="2">
        <v>56684875.845090762</v>
      </c>
      <c r="O7" s="2">
        <f>SUM(H7:M7)</f>
        <v>68307809.154909238</v>
      </c>
      <c r="P7" s="1">
        <v>124992685</v>
      </c>
      <c r="Q7" s="3">
        <f>SUM(B7:M7)</f>
        <v>124992685.00000001</v>
      </c>
    </row>
    <row r="9" spans="1:17" x14ac:dyDescent="0.3">
      <c r="B9" s="5">
        <f>B7/B6-1</f>
        <v>1.9210464107324965E-2</v>
      </c>
      <c r="C9" s="5">
        <f t="shared" ref="C9:P9" si="1">C7/C6-1</f>
        <v>2.0405008290993676E-2</v>
      </c>
      <c r="D9" s="5">
        <f t="shared" si="1"/>
        <v>7.2933696401167314E-3</v>
      </c>
      <c r="E9" s="5">
        <f t="shared" si="1"/>
        <v>3.6000444879865867E-2</v>
      </c>
      <c r="F9" s="5">
        <f t="shared" si="1"/>
        <v>2.7043670377647322E-2</v>
      </c>
      <c r="G9" s="5">
        <f t="shared" si="1"/>
        <v>9.2232093625645994E-3</v>
      </c>
      <c r="H9" s="5">
        <f t="shared" si="1"/>
        <v>-3.1588080893523829E-2</v>
      </c>
      <c r="I9" s="5">
        <f t="shared" si="1"/>
        <v>-4.7442383044520753E-2</v>
      </c>
      <c r="J9" s="5">
        <f t="shared" si="1"/>
        <v>2.9798471098852364E-2</v>
      </c>
      <c r="K9" s="5">
        <f t="shared" si="1"/>
        <v>9.3407720769779434E-2</v>
      </c>
      <c r="L9" s="5">
        <f t="shared" si="1"/>
        <v>0.33434592203989655</v>
      </c>
      <c r="M9" s="5">
        <f t="shared" si="1"/>
        <v>0.32203268937529228</v>
      </c>
      <c r="N9" s="5">
        <f t="shared" si="1"/>
        <v>1.97076652461734E-2</v>
      </c>
      <c r="O9" s="5">
        <f t="shared" si="1"/>
        <v>9.6110393304028152E-2</v>
      </c>
      <c r="P9" s="5">
        <f t="shared" si="1"/>
        <v>6.0089192105971856E-2</v>
      </c>
    </row>
    <row r="11" spans="1:17" x14ac:dyDescent="0.3">
      <c r="O11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2016-08-01T15:03:52Z</dcterms:created>
  <dcterms:modified xsi:type="dcterms:W3CDTF">2016-08-01T15:03:54Z</dcterms:modified>
</cp:coreProperties>
</file>