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WP - Allocation of Gas Op. Gain" sheetId="1" r:id="rId1"/>
    <sheet name="2013" sheetId="2" r:id="rId2"/>
    <sheet name="2014" sheetId="3" r:id="rId3"/>
    <sheet name="2015" sheetId="4" r:id="rId4"/>
  </sheets>
  <calcPr calcId="145621"/>
</workbook>
</file>

<file path=xl/calcChain.xml><?xml version="1.0" encoding="utf-8"?>
<calcChain xmlns="http://schemas.openxmlformats.org/spreadsheetml/2006/main">
  <c r="E7" i="1" l="1"/>
  <c r="D7" i="1"/>
  <c r="E6" i="1"/>
  <c r="D6" i="1"/>
  <c r="D5" i="1"/>
  <c r="C8" i="1"/>
  <c r="B8" i="1"/>
  <c r="E8" i="1" l="1"/>
  <c r="E9" i="1" s="1"/>
  <c r="D8" i="1"/>
  <c r="D9" i="1" s="1"/>
</calcChain>
</file>

<file path=xl/sharedStrings.xml><?xml version="1.0" encoding="utf-8"?>
<sst xmlns="http://schemas.openxmlformats.org/spreadsheetml/2006/main" count="21" uniqueCount="21">
  <si>
    <t>Total</t>
  </si>
  <si>
    <t>Natural Gas Optimization (1)</t>
  </si>
  <si>
    <t>Total Optimization (1)</t>
  </si>
  <si>
    <t>Ratepayers (2)</t>
  </si>
  <si>
    <t>Shareholders (3)</t>
  </si>
  <si>
    <t>A</t>
  </si>
  <si>
    <t>B</t>
  </si>
  <si>
    <t>C</t>
  </si>
  <si>
    <t>D</t>
  </si>
  <si>
    <t>Percent Allocation</t>
  </si>
  <si>
    <t>Notes:</t>
  </si>
  <si>
    <t>(1) Direct Testimony of FPL witness Forrest, EXH SAF-1.  Docket No. 160088-EI</t>
  </si>
  <si>
    <t>(2) Allocation of gains to ratepayers assumed to be incremental to gains from off-system</t>
  </si>
  <si>
    <t>transactions and gains from capacity releases of electric transmission (net of variable power</t>
  </si>
  <si>
    <t>plant O&amp;M costs (over 514,000 MWH)</t>
  </si>
  <si>
    <t>E</t>
  </si>
  <si>
    <t>(3) Difference between Column B and Column D</t>
  </si>
  <si>
    <t>Checked by: GO 6/16/2016</t>
  </si>
  <si>
    <t>WP - Allocation of Natural Gas Optimization Gains between FPL's Ratepayers and FPL's Shareholders</t>
  </si>
  <si>
    <t>Prepared by:</t>
  </si>
  <si>
    <t>TB 06/16/2016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</si>
</sst>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608457</xdr:colOff>
      <xdr:row>35</xdr:row>
      <xdr:rowOff>189643</xdr:rowOff>
    </xdr:to>
    <xdr:pic>
      <xdr:nvPicPr>
        <xdr:cNvPr id="6" name="Picture 5" descr="P1_Page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42857" cy="6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608457</xdr:colOff>
      <xdr:row>35</xdr:row>
      <xdr:rowOff>189643</xdr:rowOff>
    </xdr:to>
    <xdr:pic>
      <xdr:nvPicPr>
        <xdr:cNvPr id="2" name="Picture 1" descr="P1_Page_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42857" cy="68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608457</xdr:colOff>
      <xdr:row>35</xdr:row>
      <xdr:rowOff>189643</xdr:rowOff>
    </xdr:to>
    <xdr:pic>
      <xdr:nvPicPr>
        <xdr:cNvPr id="2" name="Picture 1" descr="P1_Page_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42857" cy="6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2" sqref="B22"/>
    </sheetView>
  </sheetViews>
  <sheetFormatPr defaultRowHeight="15" x14ac:dyDescent="0.25"/>
  <cols>
    <col min="1" max="1" width="17.7109375" customWidth="1"/>
    <col min="2" max="2" width="18.7109375" customWidth="1"/>
    <col min="3" max="5" width="20.85546875" customWidth="1"/>
  </cols>
  <sheetData>
    <row r="1" spans="1:5" x14ac:dyDescent="0.25">
      <c r="A1" t="s">
        <v>18</v>
      </c>
    </row>
    <row r="3" spans="1:5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15</v>
      </c>
    </row>
    <row r="4" spans="1:5" ht="30" x14ac:dyDescent="0.25">
      <c r="B4" s="2" t="s">
        <v>1</v>
      </c>
      <c r="C4" s="2" t="s">
        <v>2</v>
      </c>
      <c r="D4" s="3" t="s">
        <v>3</v>
      </c>
      <c r="E4" s="3" t="s">
        <v>4</v>
      </c>
    </row>
    <row r="5" spans="1:5" x14ac:dyDescent="0.25">
      <c r="A5">
        <v>2013</v>
      </c>
      <c r="B5" s="1">
        <v>9128128</v>
      </c>
      <c r="C5" s="1">
        <v>24563872</v>
      </c>
      <c r="D5" s="1">
        <f>B5</f>
        <v>9128128</v>
      </c>
      <c r="E5" s="1">
        <v>0</v>
      </c>
    </row>
    <row r="6" spans="1:5" x14ac:dyDescent="0.25">
      <c r="A6">
        <v>2014</v>
      </c>
      <c r="B6" s="1">
        <v>11962738</v>
      </c>
      <c r="C6" s="1">
        <v>67626867</v>
      </c>
      <c r="D6" s="1">
        <f>0.4*B6</f>
        <v>4785095.2</v>
      </c>
      <c r="E6" s="1">
        <f>0.6*B6</f>
        <v>7177642.7999999998</v>
      </c>
    </row>
    <row r="7" spans="1:5" x14ac:dyDescent="0.25">
      <c r="A7">
        <v>2015</v>
      </c>
      <c r="B7" s="1">
        <v>11822846</v>
      </c>
      <c r="C7" s="1">
        <v>46884377</v>
      </c>
      <c r="D7" s="1">
        <f>(B7-(C7-46000000))+((C7-46000000)*0.4)</f>
        <v>11292219.800000001</v>
      </c>
      <c r="E7" s="1">
        <f>(C7-46000000)*0.6</f>
        <v>530626.19999999995</v>
      </c>
    </row>
    <row r="8" spans="1:5" x14ac:dyDescent="0.25">
      <c r="A8" s="5" t="s">
        <v>0</v>
      </c>
      <c r="B8" s="1">
        <f>SUM(B5:B7)</f>
        <v>32913712</v>
      </c>
      <c r="C8" s="1">
        <f t="shared" ref="C8:E8" si="0">SUM(C5:C7)</f>
        <v>139075116</v>
      </c>
      <c r="D8" s="1">
        <f t="shared" si="0"/>
        <v>25205443</v>
      </c>
      <c r="E8" s="1">
        <f t="shared" si="0"/>
        <v>7708269</v>
      </c>
    </row>
    <row r="9" spans="1:5" x14ac:dyDescent="0.25">
      <c r="A9" s="5" t="s">
        <v>9</v>
      </c>
      <c r="D9" s="4">
        <f>D8/B8</f>
        <v>0.76580371730785035</v>
      </c>
      <c r="E9" s="4">
        <f>E8/B8</f>
        <v>0.2341962826921497</v>
      </c>
    </row>
    <row r="11" spans="1:5" x14ac:dyDescent="0.25">
      <c r="A11" s="5" t="s">
        <v>10</v>
      </c>
      <c r="B11" t="s">
        <v>11</v>
      </c>
    </row>
    <row r="12" spans="1:5" x14ac:dyDescent="0.25">
      <c r="B12" t="s">
        <v>12</v>
      </c>
    </row>
    <row r="13" spans="1:5" x14ac:dyDescent="0.25">
      <c r="B13" t="s">
        <v>13</v>
      </c>
    </row>
    <row r="14" spans="1:5" x14ac:dyDescent="0.25">
      <c r="B14" t="s">
        <v>14</v>
      </c>
    </row>
    <row r="15" spans="1:5" x14ac:dyDescent="0.25">
      <c r="B15" t="s">
        <v>16</v>
      </c>
    </row>
    <row r="18" spans="2:3" x14ac:dyDescent="0.25">
      <c r="B18" t="s">
        <v>19</v>
      </c>
      <c r="C18" t="s">
        <v>20</v>
      </c>
    </row>
    <row r="19" spans="2:3" x14ac:dyDescent="0.25">
      <c r="B19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workbookViewId="0">
      <selection activeCell="AG1" sqref="A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workbookViewId="0">
      <selection activeCell="AG1" sqref="A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workbookViewId="0">
      <selection activeCell="AG1" sqref="AG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WP - Allocation of Gas Op. Gain</vt:lpstr>
      <vt:lpstr>2013</vt:lpstr>
      <vt:lpstr>2014</vt:lpstr>
      <vt:lpstr>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Bohrmann</dc:creator>
  <cp:lastModifiedBy>Michael Deupree</cp:lastModifiedBy>
  <dcterms:created xsi:type="dcterms:W3CDTF">2016-06-13T21:56:09Z</dcterms:created>
  <dcterms:modified xsi:type="dcterms:W3CDTF">2016-07-13T17:30:36Z</dcterms:modified>
</cp:coreProperties>
</file>