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6" windowWidth="12288" windowHeight="5736"/>
  </bookViews>
  <sheets>
    <sheet name="4 yr CAGR on Total Revenue" sheetId="32" r:id="rId1"/>
    <sheet name="Typ Res Bill CAGR" sheetId="3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D_1">#REF!</definedName>
    <definedName name="_11PG_1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B_7_2OF3">#REF!</definedName>
    <definedName name="_2B_7_3OF3">#REF!</definedName>
    <definedName name="_3B_9A">#REF!</definedName>
    <definedName name="_4B_9B">#REF!</definedName>
    <definedName name="_5C_12">[3]REPORT!$A$1:$AB$56</definedName>
    <definedName name="_6C_19">#REF!</definedName>
    <definedName name="_7C_38B">[4]REPORT!$A$1:$N$56</definedName>
    <definedName name="_8C_56">[5]REPORT!$A$1:$P$56</definedName>
    <definedName name="_9C_9">#REF!</definedName>
    <definedName name="_C44">#REF!</definedName>
    <definedName name="_DOC1">#REF!</definedName>
    <definedName name="_DOC2">#REF!</definedName>
    <definedName name="_ESY12">[6]ISFPLSUB!#REF!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>#REF!</definedName>
    <definedName name="_SCH2">#REF!</definedName>
    <definedName name="_Sort" hidden="1">'[8]1999'!#REF!</definedName>
    <definedName name="_WN1">#REF!</definedName>
    <definedName name="_WN2">#REF!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>#REF!</definedName>
    <definedName name="A9_">[10]A9!#REF!</definedName>
    <definedName name="A9_PTD_DATA">[10]A9!#REF!</definedName>
    <definedName name="A9Worksheet">[10]A9!#REF!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dradder">#REF!</definedName>
    <definedName name="cdrcredit">#REF!</definedName>
    <definedName name="cilcfirm">#REF!</definedName>
    <definedName name="cilcldc">#REF!</definedName>
    <definedName name="cilcmax">#REF!</definedName>
    <definedName name="CMCY">[2]ISFPLSUB!#REF!</definedName>
    <definedName name="codes">'[13]Base Unit Costs'!$B$4:$K$46</definedName>
    <definedName name="cold">'[14]FPSC TU'!#REF!</definedName>
    <definedName name="cold2">'[14]FPSC TU'!#REF!</definedName>
    <definedName name="COLUMN1">'[15]FPSC TU'!#REF!</definedName>
    <definedName name="COLUMN2">'[15]FPSC TU'!#REF!</definedName>
    <definedName name="COLUMN3">'[15]FPSC TU'!#REF!</definedName>
    <definedName name="COLUMN4">'[15]FPSC TU'!#REF!</definedName>
    <definedName name="COLUMN5">'[15]FPSC TU'!#REF!</definedName>
    <definedName name="COLUMN6">'[15]FPSC TU'!#REF!</definedName>
    <definedName name="COLUMN7">'[15]FPSC TU'!#REF!</definedName>
    <definedName name="COLUMN8">'[15]FPSC TU'!#REF!</definedName>
    <definedName name="COLUMN9">'[15]FPSC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curtdmd">#REF!</definedName>
    <definedName name="d_acct">[16]sys_data!$D$2:$D$700</definedName>
    <definedName name="d_amt">[16]sys_data!$E$2:$E$700</definedName>
    <definedName name="d_month">[16]sys_data!$B$2:$B$700</definedName>
    <definedName name="d_year">[16]sys_data!$A$2:$A$700</definedName>
    <definedName name="DATE1">'[15]FPSC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mand">#REF!</definedName>
    <definedName name="DETAIL_EST">#REF!</definedName>
    <definedName name="DIF_DETAIL">#REF!</definedName>
    <definedName name="DIF_SUM">#REF!</definedName>
    <definedName name="DIF_SUM_SUM">#REF!</definedName>
    <definedName name="DOC1A">#REF!</definedName>
    <definedName name="docket_num">'[17]C-44 TP5 Adj 5_31_08'!#REF!</definedName>
    <definedName name="e_RateCode_m3011">#REF!</definedName>
    <definedName name="e_RevenueClass_18171">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ormatSelection">#REF!</definedName>
    <definedName name="FPSC">#REF!</definedName>
    <definedName name="FPSCTAX">#REF!</definedName>
    <definedName name="FUEL2">'[12]#REF'!$N$21:$O$52</definedName>
    <definedName name="GASADD">#REF!</definedName>
    <definedName name="GP_COMPSTUD_Sheet">'[18]Cost of Capital Worksheet'!#REF!</definedName>
    <definedName name="GP_Cost_of_Capital">#REF!</definedName>
    <definedName name="GP_Sheet1">#REF!</definedName>
    <definedName name="GUY">[1]SITRP!#REF!</definedName>
    <definedName name="HISTORY">[2]ISFPLSUB!#REF!</definedName>
    <definedName name="ID_sorted">#REF!</definedName>
    <definedName name="INCSTA">[1]A194!#REF!</definedName>
    <definedName name="IND">#REF!</definedName>
    <definedName name="INPUT5">[1]SITRP!#REF!</definedName>
    <definedName name="INPUTS">#REF!</definedName>
    <definedName name="INTCALC">#REF!</definedName>
    <definedName name="jpg" hidden="1">{"detail305",#N/A,FALSE,"BI-305"}</definedName>
    <definedName name="keys">#REF!</definedName>
    <definedName name="KWH_Data">#REF!</definedName>
    <definedName name="l_RevenueForecastForMFRwide_123603">#REF!</definedName>
    <definedName name="l_RevenueForecastToUsewide_115808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>#REF!</definedName>
    <definedName name="NAMES">#REF!</definedName>
    <definedName name="Net_Generation">#REF!</definedName>
    <definedName name="Net_Income">#REF!</definedName>
    <definedName name="New">'[19]Monthly Expenditures'!$A$2:$R$66</definedName>
    <definedName name="newrates">#REF!</definedName>
    <definedName name="OBC">#REF!</definedName>
    <definedName name="OBO">[1]A194!#REF!</definedName>
    <definedName name="OBODEFTX">'[20]0394OBF.XLS'!#REF!</definedName>
    <definedName name="OFF">'[12]#REF'!$L$10</definedName>
    <definedName name="offtou">#REF!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dmd">#REF!</definedName>
    <definedName name="ONE">#REF!</definedName>
    <definedName name="ontou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>#REF!</definedName>
    <definedName name="PAGE2">#REF!</definedName>
    <definedName name="PAGE21">'[1]Storm Fund Earn Gross Up'!#REF!</definedName>
    <definedName name="PAGE2VIEWS">#REF!</definedName>
    <definedName name="PAGE3">#REF!</definedName>
    <definedName name="PageDim1">#REF!</definedName>
    <definedName name="Password">#REF!</definedName>
    <definedName name="PERIO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1">'Typ Res Bill CAGR'!$B$5:$C$12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'[17]C-44 TP5 Adj 5_31_08'!#REF!</definedName>
    <definedName name="proj_info">[16]sys_proj!$C$1:$H$65536</definedName>
    <definedName name="PURCHASE">#REF!</definedName>
    <definedName name="PURE">[1]SITRP!#REF!</definedName>
    <definedName name="PUREC">[1]SITRP!#REF!</definedName>
    <definedName name="qqq" hidden="1">{"Martin Oct94_Mar95",#N/A,FALSE,"Martin Oct94 - Mar95"}</definedName>
    <definedName name="RAIL">#REF!</definedName>
    <definedName name="RATES">'[12]#REF'!#REF!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'[21]Incr Hedg'!#REF!</definedName>
    <definedName name="RepDataMoney1">'[21]Incr Hedg'!#REF!</definedName>
    <definedName name="RepDataMoney2">'[21]Incr Hedg'!#REF!</definedName>
    <definedName name="RepDataMoney3">'[21]Incr Hedg'!#REF!</definedName>
    <definedName name="RepDataMoney4">'[21]Incr Hedg'!#REF!</definedName>
    <definedName name="RepDataPercent">'[21]Incr Hedg'!#REF!</definedName>
    <definedName name="RepDataPercent1">'[21]Incr Hedg'!#REF!</definedName>
    <definedName name="RepDataPercent2">'[21]Incr Hedg'!#REF!</definedName>
    <definedName name="RepDataPercent3">'[21]Incr Hedg'!#REF!</definedName>
    <definedName name="RepDelete">'[21]Incr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'[15]FPSC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>#REF!</definedName>
    <definedName name="s_year">[16]sys_header!$G$2:$G$14</definedName>
    <definedName name="S1V76">#REF!</definedName>
    <definedName name="sada" hidden="1">{"summary",#N/A,FALSE,"PCR DIRECTORY"}</definedName>
    <definedName name="SALES">#REF!</definedName>
    <definedName name="SCH">#REF!</definedName>
    <definedName name="Server">#REF!</definedName>
    <definedName name="SRCA">#REF!</definedName>
    <definedName name="SRCM">#REF!</definedName>
    <definedName name="sstcsd">#REF!</definedName>
    <definedName name="sstdaily">#REF!</definedName>
    <definedName name="sstoncsd">#REF!</definedName>
    <definedName name="sstres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'[17]C-44 TP5 Adj 5_31_08'!#REF!</definedName>
    <definedName name="SUBSEQUENT_YEAR_X">'[17]C-44 TP5 Adj 5_31_08'!#REF!</definedName>
    <definedName name="SUMMARY">#REF!</definedName>
    <definedName name="SumUDA">#REF!</definedName>
    <definedName name="T">'[15]NFE 518 (FEB)'!#REF!</definedName>
    <definedName name="TAMI" hidden="1">{"summary",#N/A,FALSE,"PCR DIRECTORY"}</definedName>
    <definedName name="TEN">#REF!</definedName>
    <definedName name="test" hidden="1">{"detail305",#N/A,FALSE,"BI-305"}</definedName>
    <definedName name="THREE">#REF!</definedName>
    <definedName name="Total_Co">#REF!</definedName>
    <definedName name="transdmd">#REF!</definedName>
    <definedName name="TRUPCALC">#REF!</definedName>
    <definedName name="TRUPVAR">#REF!</definedName>
    <definedName name="Ttt">#REF!,#REF!,#REF!</definedName>
    <definedName name="TWO">#REF!</definedName>
    <definedName name="UI_Entity_Groups">#REF!</definedName>
    <definedName name="UI_Reports">#REF!</definedName>
    <definedName name="UI_Scenarios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I9" i="32" l="1"/>
  <c r="I10" i="32"/>
  <c r="I8" i="32"/>
  <c r="I12" i="32" s="1"/>
  <c r="F12" i="32" l="1"/>
  <c r="I13" i="32" l="1"/>
  <c r="E9" i="32"/>
  <c r="E10" i="32"/>
  <c r="E11" i="32"/>
  <c r="G11" i="32" s="1"/>
  <c r="G10" i="32" l="1"/>
  <c r="J10" i="32"/>
  <c r="G9" i="32"/>
  <c r="J9" i="32"/>
  <c r="E7" i="32"/>
  <c r="G7" i="32" s="1"/>
  <c r="E8" i="32"/>
  <c r="G8" i="32" l="1"/>
  <c r="J8" i="32"/>
  <c r="J12" i="32" s="1"/>
  <c r="J13" i="32" s="1"/>
  <c r="E12" i="32"/>
  <c r="G12" i="32"/>
  <c r="C12" i="30"/>
  <c r="G14" i="32" l="1"/>
  <c r="C11" i="30"/>
</calcChain>
</file>

<file path=xl/sharedStrings.xml><?xml version="1.0" encoding="utf-8"?>
<sst xmlns="http://schemas.openxmlformats.org/spreadsheetml/2006/main" count="29" uniqueCount="27">
  <si>
    <t>Base Increase</t>
  </si>
  <si>
    <t>Year</t>
  </si>
  <si>
    <t>(1) Includes gross receipts tax and franchisee fees; excludes municipal taxes</t>
  </si>
  <si>
    <t>% CAGR</t>
  </si>
  <si>
    <t>Base Revenue Before Rate Increase</t>
  </si>
  <si>
    <t>Clause / Other Revenue
(1)</t>
  </si>
  <si>
    <t>4-yr CAGR</t>
  </si>
  <si>
    <r>
      <t xml:space="preserve">5-yr CAGR
</t>
    </r>
    <r>
      <rPr>
        <sz val="10"/>
        <color theme="0"/>
        <rFont val="Arial"/>
        <family val="2"/>
      </rPr>
      <t>Jan '16 - Dec '20</t>
    </r>
  </si>
  <si>
    <t>Typ. Res. Bill</t>
  </si>
  <si>
    <t>Total Revenue Before Rate Increase</t>
  </si>
  <si>
    <t>Total Revenue; Growth plus Increases</t>
  </si>
  <si>
    <t>Net CAGR due to rate increases only</t>
  </si>
  <si>
    <t>base % increase</t>
  </si>
  <si>
    <t>total % increase</t>
  </si>
  <si>
    <t>/ year</t>
  </si>
  <si>
    <t>Simple % increase
(non-CAGR)</t>
  </si>
  <si>
    <t>Proposed $1,338M Revenue Increase and 
4-Yr CAGR on Total Revenue ($M)</t>
  </si>
  <si>
    <t>Base increase from MFRs A-1 as of 2/26</t>
  </si>
  <si>
    <t>Total revenue CAGR before rate increases</t>
  </si>
  <si>
    <t>Total revenue CAGR including rate increases</t>
  </si>
  <si>
    <t xml:space="preserve">2019/2020 TBD - Base before increase and Clause/Other from COSID NOI file 2-22-16 </t>
  </si>
  <si>
    <t>2016/2017/2018 Base before increase and Clause / Other from MFRs C-1 as of 2/26 (Col 7, Line 5) (and COSID NOI file)</t>
  </si>
  <si>
    <t>5.75% - 2.87%</t>
  </si>
  <si>
    <t>2/27/16</t>
  </si>
  <si>
    <t>OPC 006648</t>
  </si>
  <si>
    <t>FPL RC-16</t>
  </si>
  <si>
    <t>OPC 006649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</si>
</sst>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0000"/>
    <numFmt numFmtId="167" formatCode="&quot;£&quot;#,##0_);[Red]\(&quot;£&quot;#,##0\)"/>
    <numFmt numFmtId="168" formatCode="_-&quot;£&quot;* #,##0.00_-;\-&quot;£&quot;* #,##0.00_-;_-&quot;£&quot;* &quot;-&quot;??_-;_-@_-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3"/>
      <name val="Arial"/>
      <family val="2"/>
    </font>
    <font>
      <sz val="9"/>
      <color theme="3"/>
      <name val="Arial"/>
      <family val="2"/>
    </font>
    <font>
      <sz val="11"/>
      <color theme="3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8"/>
      <color theme="3"/>
      <name val="Arial"/>
      <family val="2"/>
    </font>
    <font>
      <b/>
      <sz val="8"/>
      <color theme="0"/>
      <name val="Arial"/>
      <family val="2"/>
    </font>
    <font>
      <i/>
      <sz val="9"/>
      <color theme="3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0"/>
      </left>
      <right style="thin">
        <color theme="3"/>
      </right>
      <top/>
      <bottom style="thin">
        <color theme="3"/>
      </bottom>
      <diagonal/>
    </border>
  </borders>
  <cellStyleXfs count="20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166" fontId="7" fillId="0" borderId="0">
      <alignment horizontal="left" wrapText="1"/>
    </xf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7" borderId="0" applyNumberFormat="0" applyBorder="0" applyAlignment="0" applyProtection="0"/>
    <xf numFmtId="0" fontId="12" fillId="22" borderId="0" applyNumberFormat="0" applyBorder="0" applyAlignment="0" applyProtection="0"/>
    <xf numFmtId="0" fontId="13" fillId="28" borderId="0" applyNumberFormat="0" applyBorder="0" applyAlignment="0" applyProtection="0"/>
    <xf numFmtId="16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 applyNumberFormat="0" applyAlignment="0">
      <alignment horizontal="lef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6" fillId="0" borderId="0" applyNumberFormat="0" applyAlignment="0">
      <alignment horizontal="left"/>
    </xf>
    <xf numFmtId="38" fontId="17" fillId="32" borderId="0" applyNumberFormat="0" applyBorder="0" applyAlignment="0" applyProtection="0"/>
    <xf numFmtId="0" fontId="18" fillId="0" borderId="7" applyNumberFormat="0" applyAlignment="0" applyProtection="0">
      <alignment horizontal="left" vertical="center"/>
    </xf>
    <xf numFmtId="0" fontId="18" fillId="0" borderId="5">
      <alignment horizontal="left" vertical="center"/>
    </xf>
    <xf numFmtId="10" fontId="17" fillId="33" borderId="6" applyNumberFormat="0" applyBorder="0" applyAlignment="0" applyProtection="0"/>
    <xf numFmtId="168" fontId="7" fillId="0" borderId="0"/>
    <xf numFmtId="0" fontId="6" fillId="0" borderId="0"/>
    <xf numFmtId="0" fontId="1" fillId="0" borderId="0"/>
    <xf numFmtId="0" fontId="7" fillId="0" borderId="0"/>
    <xf numFmtId="0" fontId="19" fillId="0" borderId="0"/>
    <xf numFmtId="0" fontId="1" fillId="0" borderId="0"/>
    <xf numFmtId="0" fontId="1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4" fontId="20" fillId="0" borderId="0" applyNumberFormat="0" applyFill="0" applyBorder="0" applyAlignment="0" applyProtection="0">
      <alignment horizontal="left"/>
    </xf>
    <xf numFmtId="4" fontId="21" fillId="34" borderId="8" applyNumberFormat="0" applyProtection="0">
      <alignment vertical="center"/>
    </xf>
    <xf numFmtId="4" fontId="22" fillId="34" borderId="8" applyNumberFormat="0" applyProtection="0">
      <alignment vertical="center"/>
    </xf>
    <xf numFmtId="4" fontId="21" fillId="34" borderId="8" applyNumberFormat="0" applyProtection="0">
      <alignment horizontal="left" vertical="center" indent="1"/>
    </xf>
    <xf numFmtId="4" fontId="21" fillId="34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4" fontId="21" fillId="36" borderId="8" applyNumberFormat="0" applyProtection="0">
      <alignment horizontal="right" vertical="center"/>
    </xf>
    <xf numFmtId="4" fontId="21" fillId="37" borderId="8" applyNumberFormat="0" applyProtection="0">
      <alignment horizontal="right" vertical="center"/>
    </xf>
    <xf numFmtId="4" fontId="21" fillId="38" borderId="8" applyNumberFormat="0" applyProtection="0">
      <alignment horizontal="right" vertical="center"/>
    </xf>
    <xf numFmtId="4" fontId="21" fillId="39" borderId="8" applyNumberFormat="0" applyProtection="0">
      <alignment horizontal="right" vertical="center"/>
    </xf>
    <xf numFmtId="4" fontId="21" fillId="40" borderId="8" applyNumberFormat="0" applyProtection="0">
      <alignment horizontal="right" vertical="center"/>
    </xf>
    <xf numFmtId="4" fontId="21" fillId="41" borderId="8" applyNumberFormat="0" applyProtection="0">
      <alignment horizontal="right" vertical="center"/>
    </xf>
    <xf numFmtId="4" fontId="21" fillId="42" borderId="8" applyNumberFormat="0" applyProtection="0">
      <alignment horizontal="right" vertical="center"/>
    </xf>
    <xf numFmtId="4" fontId="21" fillId="43" borderId="8" applyNumberFormat="0" applyProtection="0">
      <alignment horizontal="right" vertical="center"/>
    </xf>
    <xf numFmtId="4" fontId="21" fillId="44" borderId="8" applyNumberFormat="0" applyProtection="0">
      <alignment horizontal="right" vertical="center"/>
    </xf>
    <xf numFmtId="4" fontId="23" fillId="45" borderId="8" applyNumberFormat="0" applyProtection="0">
      <alignment horizontal="left" vertical="center" indent="1"/>
    </xf>
    <xf numFmtId="4" fontId="21" fillId="46" borderId="9" applyNumberFormat="0" applyProtection="0">
      <alignment horizontal="left" vertical="center" indent="1"/>
    </xf>
    <xf numFmtId="4" fontId="24" fillId="47" borderId="0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4" fontId="21" fillId="46" borderId="8" applyNumberFormat="0" applyProtection="0">
      <alignment horizontal="left" vertical="center" indent="1"/>
    </xf>
    <xf numFmtId="4" fontId="21" fillId="48" borderId="8" applyNumberFormat="0" applyProtection="0">
      <alignment horizontal="left" vertical="center" indent="1"/>
    </xf>
    <xf numFmtId="0" fontId="7" fillId="48" borderId="8" applyNumberFormat="0" applyProtection="0">
      <alignment horizontal="left" vertical="center" indent="1"/>
    </xf>
    <xf numFmtId="0" fontId="7" fillId="48" borderId="8" applyNumberFormat="0" applyProtection="0">
      <alignment horizontal="left" vertical="center" indent="1"/>
    </xf>
    <xf numFmtId="0" fontId="7" fillId="49" borderId="8" applyNumberFormat="0" applyProtection="0">
      <alignment horizontal="left" vertical="center" indent="1"/>
    </xf>
    <xf numFmtId="0" fontId="7" fillId="49" borderId="8" applyNumberFormat="0" applyProtection="0">
      <alignment horizontal="left" vertical="center" indent="1"/>
    </xf>
    <xf numFmtId="0" fontId="7" fillId="32" borderId="8" applyNumberFormat="0" applyProtection="0">
      <alignment horizontal="left" vertical="center" indent="1"/>
    </xf>
    <xf numFmtId="0" fontId="7" fillId="32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50" borderId="6" applyNumberFormat="0">
      <protection locked="0"/>
    </xf>
    <xf numFmtId="4" fontId="21" fillId="33" borderId="8" applyNumberFormat="0" applyProtection="0">
      <alignment vertical="center"/>
    </xf>
    <xf numFmtId="4" fontId="22" fillId="33" borderId="8" applyNumberFormat="0" applyProtection="0">
      <alignment vertical="center"/>
    </xf>
    <xf numFmtId="4" fontId="21" fillId="33" borderId="8" applyNumberFormat="0" applyProtection="0">
      <alignment horizontal="left" vertical="center" indent="1"/>
    </xf>
    <xf numFmtId="4" fontId="21" fillId="33" borderId="8" applyNumberFormat="0" applyProtection="0">
      <alignment horizontal="left" vertical="center" indent="1"/>
    </xf>
    <xf numFmtId="4" fontId="21" fillId="46" borderId="8" applyNumberFormat="0" applyProtection="0">
      <alignment horizontal="right" vertical="center"/>
    </xf>
    <xf numFmtId="4" fontId="21" fillId="51" borderId="10" applyNumberFormat="0" applyProtection="0">
      <alignment horizontal="right" vertical="center"/>
    </xf>
    <xf numFmtId="4" fontId="22" fillId="46" borderId="8" applyNumberFormat="0" applyProtection="0">
      <alignment horizontal="right" vertical="center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25" fillId="0" borderId="0"/>
    <xf numFmtId="4" fontId="26" fillId="46" borderId="8" applyNumberFormat="0" applyProtection="0">
      <alignment horizontal="right" vertical="center"/>
    </xf>
    <xf numFmtId="49" fontId="27" fillId="52" borderId="11"/>
    <xf numFmtId="49" fontId="27" fillId="52" borderId="0"/>
    <xf numFmtId="0" fontId="28" fillId="53" borderId="11">
      <protection locked="0"/>
    </xf>
    <xf numFmtId="0" fontId="28" fillId="52" borderId="0"/>
    <xf numFmtId="0" fontId="29" fillId="39" borderId="0"/>
    <xf numFmtId="0" fontId="30" fillId="0" borderId="0" applyNumberFormat="0" applyFill="0" applyBorder="0" applyAlignment="0" applyProtection="0"/>
    <xf numFmtId="166" fontId="7" fillId="0" borderId="0">
      <alignment horizontal="left" wrapText="1"/>
    </xf>
    <xf numFmtId="40" fontId="31" fillId="0" borderId="0" applyBorder="0">
      <alignment horizontal="right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164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165" fontId="3" fillId="0" borderId="17" xfId="2" applyNumberFormat="1" applyFont="1" applyBorder="1" applyAlignment="1">
      <alignment vertical="center"/>
    </xf>
    <xf numFmtId="165" fontId="5" fillId="54" borderId="13" xfId="2" applyNumberFormat="1" applyFont="1" applyFill="1" applyBorder="1" applyAlignment="1">
      <alignment horizontal="right" vertical="center"/>
    </xf>
    <xf numFmtId="165" fontId="5" fillId="54" borderId="0" xfId="2" applyNumberFormat="1" applyFont="1" applyFill="1" applyBorder="1" applyAlignment="1">
      <alignment horizontal="right" vertical="center"/>
    </xf>
    <xf numFmtId="165" fontId="35" fillId="54" borderId="0" xfId="2" applyNumberFormat="1" applyFont="1" applyFill="1" applyBorder="1" applyAlignment="1">
      <alignment horizontal="right" vertical="center" wrapText="1"/>
    </xf>
    <xf numFmtId="0" fontId="5" fillId="54" borderId="12" xfId="0" applyFont="1" applyFill="1" applyBorder="1" applyAlignment="1">
      <alignment horizontal="center" vertical="center" wrapText="1"/>
    </xf>
    <xf numFmtId="0" fontId="5" fillId="54" borderId="16" xfId="0" applyFont="1" applyFill="1" applyBorder="1" applyAlignment="1">
      <alignment horizontal="right" vertical="center" wrapText="1"/>
    </xf>
    <xf numFmtId="165" fontId="35" fillId="54" borderId="17" xfId="2" applyNumberFormat="1" applyFont="1" applyFill="1" applyBorder="1" applyAlignment="1">
      <alignment horizontal="right" vertical="center" wrapText="1"/>
    </xf>
    <xf numFmtId="0" fontId="34" fillId="55" borderId="18" xfId="0" applyFont="1" applyFill="1" applyBorder="1" applyAlignment="1">
      <alignment horizontal="right" vertical="center" wrapText="1"/>
    </xf>
    <xf numFmtId="165" fontId="34" fillId="55" borderId="20" xfId="2" applyNumberFormat="1" applyFont="1" applyFill="1" applyBorder="1" applyAlignment="1">
      <alignment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4" fontId="3" fillId="0" borderId="17" xfId="1" applyFont="1" applyBorder="1" applyAlignment="1">
      <alignment vertical="center"/>
    </xf>
    <xf numFmtId="164" fontId="37" fillId="54" borderId="13" xfId="1" applyNumberFormat="1" applyFont="1" applyFill="1" applyBorder="1" applyAlignment="1">
      <alignment horizontal="right" vertical="center"/>
    </xf>
    <xf numFmtId="0" fontId="38" fillId="0" borderId="0" xfId="0" applyFont="1"/>
    <xf numFmtId="0" fontId="38" fillId="0" borderId="0" xfId="0" applyFont="1" applyFill="1"/>
    <xf numFmtId="165" fontId="38" fillId="0" borderId="0" xfId="2" applyNumberFormat="1" applyFont="1"/>
    <xf numFmtId="0" fontId="39" fillId="0" borderId="0" xfId="0" applyFont="1" applyFill="1" applyBorder="1" applyAlignment="1">
      <alignment horizontal="center" wrapText="1"/>
    </xf>
    <xf numFmtId="0" fontId="38" fillId="0" borderId="0" xfId="0" quotePrefix="1" applyFont="1" applyAlignment="1">
      <alignment horizontal="right"/>
    </xf>
    <xf numFmtId="0" fontId="32" fillId="56" borderId="2" xfId="0" applyFont="1" applyFill="1" applyBorder="1" applyAlignment="1">
      <alignment horizontal="center" wrapText="1"/>
    </xf>
    <xf numFmtId="0" fontId="32" fillId="56" borderId="3" xfId="0" applyFont="1" applyFill="1" applyBorder="1" applyAlignment="1">
      <alignment horizontal="center" wrapText="1"/>
    </xf>
    <xf numFmtId="0" fontId="32" fillId="56" borderId="22" xfId="0" applyFont="1" applyFill="1" applyBorder="1" applyAlignment="1">
      <alignment horizontal="center" wrapText="1"/>
    </xf>
    <xf numFmtId="165" fontId="32" fillId="56" borderId="0" xfId="0" applyNumberFormat="1" applyFont="1" applyFill="1" applyBorder="1" applyAlignment="1">
      <alignment horizontal="right" vertical="center"/>
    </xf>
    <xf numFmtId="0" fontId="32" fillId="56" borderId="18" xfId="0" applyFont="1" applyFill="1" applyBorder="1" applyAlignment="1">
      <alignment horizontal="left" vertical="center" wrapText="1"/>
    </xf>
    <xf numFmtId="0" fontId="32" fillId="56" borderId="19" xfId="0" applyFont="1" applyFill="1" applyBorder="1" applyAlignment="1">
      <alignment horizontal="left" vertical="center" wrapText="1"/>
    </xf>
    <xf numFmtId="165" fontId="36" fillId="56" borderId="19" xfId="0" applyNumberFormat="1" applyFont="1" applyFill="1" applyBorder="1" applyAlignment="1">
      <alignment horizontal="right" vertical="center" wrapText="1"/>
    </xf>
    <xf numFmtId="165" fontId="32" fillId="56" borderId="19" xfId="0" applyNumberFormat="1" applyFont="1" applyFill="1" applyBorder="1" applyAlignment="1">
      <alignment horizontal="right" vertical="center"/>
    </xf>
    <xf numFmtId="165" fontId="36" fillId="56" borderId="20" xfId="0" applyNumberFormat="1" applyFont="1" applyFill="1" applyBorder="1" applyAlignment="1">
      <alignment horizontal="right" vertical="center" wrapText="1"/>
    </xf>
    <xf numFmtId="10" fontId="32" fillId="56" borderId="17" xfId="0" applyNumberFormat="1" applyFont="1" applyFill="1" applyBorder="1" applyAlignment="1">
      <alignment horizontal="right" vertical="center"/>
    </xf>
    <xf numFmtId="0" fontId="0" fillId="0" borderId="0" xfId="0" applyFill="1"/>
    <xf numFmtId="10" fontId="5" fillId="54" borderId="13" xfId="2" applyNumberFormat="1" applyFont="1" applyFill="1" applyBorder="1" applyAlignment="1">
      <alignment horizontal="right" vertical="center"/>
    </xf>
    <xf numFmtId="10" fontId="5" fillId="54" borderId="21" xfId="2" applyNumberFormat="1" applyFont="1" applyFill="1" applyBorder="1" applyAlignment="1">
      <alignment horizontal="right" vertical="center"/>
    </xf>
    <xf numFmtId="0" fontId="40" fillId="0" borderId="0" xfId="0" quotePrefix="1" applyFont="1" applyAlignment="1">
      <alignment horizontal="right"/>
    </xf>
    <xf numFmtId="0" fontId="10" fillId="56" borderId="12" xfId="0" applyFont="1" applyFill="1" applyBorder="1" applyAlignment="1">
      <alignment horizontal="center" vertical="center" wrapText="1"/>
    </xf>
    <xf numFmtId="0" fontId="10" fillId="56" borderId="13" xfId="0" applyFont="1" applyFill="1" applyBorder="1" applyAlignment="1">
      <alignment horizontal="center" vertical="center" wrapText="1"/>
    </xf>
    <xf numFmtId="0" fontId="10" fillId="56" borderId="21" xfId="0" applyFont="1" applyFill="1" applyBorder="1" applyAlignment="1">
      <alignment horizontal="center" vertical="center" wrapText="1"/>
    </xf>
    <xf numFmtId="0" fontId="32" fillId="56" borderId="16" xfId="0" applyFont="1" applyFill="1" applyBorder="1" applyAlignment="1">
      <alignment horizontal="left" vertical="center" wrapText="1"/>
    </xf>
    <xf numFmtId="0" fontId="32" fillId="56" borderId="0" xfId="0" applyFont="1" applyFill="1" applyBorder="1" applyAlignment="1">
      <alignment horizontal="left" vertical="center" wrapText="1"/>
    </xf>
    <xf numFmtId="0" fontId="4" fillId="0" borderId="0" xfId="0" quotePrefix="1" applyFont="1" applyAlignment="1">
      <alignment vertical="top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4" fillId="55" borderId="14" xfId="0" applyFont="1" applyFill="1" applyBorder="1" applyAlignment="1">
      <alignment horizontal="center" wrapText="1"/>
    </xf>
    <xf numFmtId="0" fontId="34" fillId="55" borderId="15" xfId="0" applyFont="1" applyFill="1" applyBorder="1" applyAlignment="1">
      <alignment horizontal="center" wrapText="1"/>
    </xf>
    <xf numFmtId="0" fontId="41" fillId="0" borderId="0" xfId="0" applyFont="1"/>
  </cellXfs>
  <cellStyles count="206">
    <cellStyle name="_x0013_" xfId="85"/>
    <cellStyle name="_CC Oil" xfId="86"/>
    <cellStyle name="_DSO Oil" xfId="87"/>
    <cellStyle name="_FLCC Oil" xfId="88"/>
    <cellStyle name="_FLPEGT Oil" xfId="89"/>
    <cellStyle name="_FMCT Oil" xfId="90"/>
    <cellStyle name="_GTDW_DataTemplate" xfId="91"/>
    <cellStyle name="_Gulfstream Gas" xfId="92"/>
    <cellStyle name="_MR .7 Oil" xfId="93"/>
    <cellStyle name="_MR 1 Oil" xfId="94"/>
    <cellStyle name="_MRCT Oil" xfId="95"/>
    <cellStyle name="_MT Gulfstream Gas" xfId="96"/>
    <cellStyle name="_MT Oil" xfId="97"/>
    <cellStyle name="_OLCT Oil" xfId="98"/>
    <cellStyle name="_PE Oil" xfId="99"/>
    <cellStyle name="_PN Oil" xfId="100"/>
    <cellStyle name="_RV Oil" xfId="101"/>
    <cellStyle name="_SHCT Oil" xfId="102"/>
    <cellStyle name="_SN Oil" xfId="103"/>
    <cellStyle name="_TP Oil" xfId="104"/>
    <cellStyle name="20% - Accent1 2" xfId="11"/>
    <cellStyle name="20% - Accent1 2 2" xfId="12"/>
    <cellStyle name="20% - Accent1 3" xfId="13"/>
    <cellStyle name="20% - Accent1 3 2" xfId="14"/>
    <cellStyle name="20% - Accent1 4" xfId="15"/>
    <cellStyle name="20% - Accent2 2" xfId="16"/>
    <cellStyle name="20% - Accent2 2 2" xfId="17"/>
    <cellStyle name="20% - Accent2 3" xfId="18"/>
    <cellStyle name="20% - Accent2 3 2" xfId="19"/>
    <cellStyle name="20% - Accent2 4" xfId="20"/>
    <cellStyle name="20% - Accent3 2" xfId="21"/>
    <cellStyle name="20% - Accent3 2 2" xfId="22"/>
    <cellStyle name="20% - Accent3 3" xfId="23"/>
    <cellStyle name="20% - Accent3 3 2" xfId="24"/>
    <cellStyle name="20% - Accent3 4" xfId="25"/>
    <cellStyle name="20% - Accent4 2" xfId="26"/>
    <cellStyle name="20% - Accent4 2 2" xfId="27"/>
    <cellStyle name="20% - Accent4 3" xfId="28"/>
    <cellStyle name="20% - Accent4 3 2" xfId="29"/>
    <cellStyle name="20% - Accent4 4" xfId="30"/>
    <cellStyle name="20% - Accent5 2" xfId="31"/>
    <cellStyle name="20% - Accent5 2 2" xfId="32"/>
    <cellStyle name="20% - Accent5 3" xfId="33"/>
    <cellStyle name="20% - Accent5 3 2" xfId="34"/>
    <cellStyle name="20% - Accent5 4" xfId="35"/>
    <cellStyle name="20% - Accent6 2" xfId="36"/>
    <cellStyle name="20% - Accent6 2 2" xfId="37"/>
    <cellStyle name="20% - Accent6 3" xfId="38"/>
    <cellStyle name="20% - Accent6 3 2" xfId="39"/>
    <cellStyle name="20% - Accent6 4" xfId="40"/>
    <cellStyle name="40% - Accent1 2" xfId="41"/>
    <cellStyle name="40% - Accent1 2 2" xfId="42"/>
    <cellStyle name="40% - Accent1 3" xfId="43"/>
    <cellStyle name="40% - Accent1 3 2" xfId="44"/>
    <cellStyle name="40% - Accent1 4" xfId="45"/>
    <cellStyle name="40% - Accent2 2" xfId="46"/>
    <cellStyle name="40% - Accent2 2 2" xfId="47"/>
    <cellStyle name="40% - Accent2 3" xfId="48"/>
    <cellStyle name="40% - Accent2 3 2" xfId="49"/>
    <cellStyle name="40% - Accent2 4" xfId="50"/>
    <cellStyle name="40% - Accent3 2" xfId="51"/>
    <cellStyle name="40% - Accent3 2 2" xfId="52"/>
    <cellStyle name="40% - Accent3 3" xfId="53"/>
    <cellStyle name="40% - Accent3 3 2" xfId="54"/>
    <cellStyle name="40% - Accent3 4" xfId="55"/>
    <cellStyle name="40% - Accent4 2" xfId="56"/>
    <cellStyle name="40% - Accent4 2 2" xfId="57"/>
    <cellStyle name="40% - Accent4 3" xfId="58"/>
    <cellStyle name="40% - Accent4 3 2" xfId="59"/>
    <cellStyle name="40% - Accent4 4" xfId="60"/>
    <cellStyle name="40% - Accent5 2" xfId="61"/>
    <cellStyle name="40% - Accent5 2 2" xfId="62"/>
    <cellStyle name="40% - Accent5 3" xfId="63"/>
    <cellStyle name="40% - Accent5 3 2" xfId="64"/>
    <cellStyle name="40% - Accent5 4" xfId="65"/>
    <cellStyle name="40% - Accent6 2" xfId="66"/>
    <cellStyle name="40% - Accent6 2 2" xfId="67"/>
    <cellStyle name="40% - Accent6 3" xfId="68"/>
    <cellStyle name="40% - Accent6 3 2" xfId="69"/>
    <cellStyle name="40% - Accent6 4" xfId="70"/>
    <cellStyle name="60% - Accent3 2" xfId="105"/>
    <cellStyle name="60% - Accent4 2" xfId="106"/>
    <cellStyle name="60% - Accent6 2" xfId="107"/>
    <cellStyle name="Accent1 - 20%" xfId="108"/>
    <cellStyle name="Accent1 - 40%" xfId="109"/>
    <cellStyle name="Accent1 - 60%" xfId="110"/>
    <cellStyle name="Accent2 - 20%" xfId="111"/>
    <cellStyle name="Accent2 - 40%" xfId="112"/>
    <cellStyle name="Accent2 - 60%" xfId="113"/>
    <cellStyle name="Accent3 - 20%" xfId="114"/>
    <cellStyle name="Accent3 - 40%" xfId="115"/>
    <cellStyle name="Accent3 - 60%" xfId="116"/>
    <cellStyle name="Accent4 - 20%" xfId="117"/>
    <cellStyle name="Accent4 - 40%" xfId="118"/>
    <cellStyle name="Accent4 - 60%" xfId="119"/>
    <cellStyle name="Accent5 - 20%" xfId="120"/>
    <cellStyle name="Accent5 - 40%" xfId="121"/>
    <cellStyle name="Accent5 - 60%" xfId="122"/>
    <cellStyle name="Accent6 - 20%" xfId="123"/>
    <cellStyle name="Accent6 - 40%" xfId="124"/>
    <cellStyle name="Accent6 - 60%" xfId="125"/>
    <cellStyle name="Calc Currency (0)" xfId="126"/>
    <cellStyle name="Comma 2" xfId="8"/>
    <cellStyle name="Comma 2 2" xfId="9"/>
    <cellStyle name="Comma 3" xfId="71"/>
    <cellStyle name="Comma 3 2" xfId="72"/>
    <cellStyle name="Comma 4" xfId="127"/>
    <cellStyle name="Comma 5" xfId="128"/>
    <cellStyle name="Comma 6" xfId="203"/>
    <cellStyle name="Copied" xfId="129"/>
    <cellStyle name="Currency" xfId="1" builtinId="4"/>
    <cellStyle name="Currency 2" xfId="5"/>
    <cellStyle name="Currency 3" xfId="10"/>
    <cellStyle name="Currency 3 2" xfId="130"/>
    <cellStyle name="Currency 4" xfId="131"/>
    <cellStyle name="Currency 5" xfId="132"/>
    <cellStyle name="Currency 6" xfId="133"/>
    <cellStyle name="Currency 7" xfId="204"/>
    <cellStyle name="Emphasis 1" xfId="134"/>
    <cellStyle name="Emphasis 2" xfId="135"/>
    <cellStyle name="Emphasis 3" xfId="136"/>
    <cellStyle name="Entered" xfId="137"/>
    <cellStyle name="Grey" xfId="138"/>
    <cellStyle name="Header1" xfId="139"/>
    <cellStyle name="Header2" xfId="140"/>
    <cellStyle name="Input [yellow]" xfId="141"/>
    <cellStyle name="Normal" xfId="0" builtinId="0"/>
    <cellStyle name="Normal - Style1" xfId="142"/>
    <cellStyle name="Normal 10" xfId="143"/>
    <cellStyle name="Normal 11" xfId="144"/>
    <cellStyle name="Normal 12" xfId="205"/>
    <cellStyle name="Normal 2" xfId="3"/>
    <cellStyle name="Normal 2 2" xfId="4"/>
    <cellStyle name="Normal 3" xfId="73"/>
    <cellStyle name="Normal 3 2" xfId="74"/>
    <cellStyle name="Normal 4" xfId="75"/>
    <cellStyle name="Normal 4 2" xfId="76"/>
    <cellStyle name="Normal 5" xfId="84"/>
    <cellStyle name="Normal 6" xfId="145"/>
    <cellStyle name="Normal 7" xfId="146"/>
    <cellStyle name="Normal 8" xfId="147"/>
    <cellStyle name="Normal 9" xfId="148"/>
    <cellStyle name="Note 2" xfId="77"/>
    <cellStyle name="Note 2 2" xfId="78"/>
    <cellStyle name="Note 3" xfId="79"/>
    <cellStyle name="Note 3 2" xfId="80"/>
    <cellStyle name="Note 4" xfId="81"/>
    <cellStyle name="Note 4 2" xfId="82"/>
    <cellStyle name="Percent" xfId="2" builtinId="5"/>
    <cellStyle name="Percent [2]" xfId="149"/>
    <cellStyle name="Percent 2" xfId="6"/>
    <cellStyle name="Percent 3" xfId="7"/>
    <cellStyle name="Percent 4" xfId="150"/>
    <cellStyle name="Percent 4 2" xfId="151"/>
    <cellStyle name="Percent 5" xfId="152"/>
    <cellStyle name="Percent 6" xfId="83"/>
    <cellStyle name="Percent 7" xfId="153"/>
    <cellStyle name="RevList" xfId="154"/>
    <cellStyle name="SAPBEXaggData" xfId="155"/>
    <cellStyle name="SAPBEXaggDataEmph" xfId="156"/>
    <cellStyle name="SAPBEXaggItem" xfId="157"/>
    <cellStyle name="SAPBEXaggItemX" xfId="158"/>
    <cellStyle name="SAPBEXchaText" xfId="159"/>
    <cellStyle name="SAPBEXexcBad7" xfId="160"/>
    <cellStyle name="SAPBEXexcBad8" xfId="161"/>
    <cellStyle name="SAPBEXexcBad9" xfId="162"/>
    <cellStyle name="SAPBEXexcCritical4" xfId="163"/>
    <cellStyle name="SAPBEXexcCritical5" xfId="164"/>
    <cellStyle name="SAPBEXexcCritical6" xfId="165"/>
    <cellStyle name="SAPBEXexcGood1" xfId="166"/>
    <cellStyle name="SAPBEXexcGood2" xfId="167"/>
    <cellStyle name="SAPBEXexcGood3" xfId="168"/>
    <cellStyle name="SAPBEXfilterDrill" xfId="169"/>
    <cellStyle name="SAPBEXfilterItem" xfId="170"/>
    <cellStyle name="SAPBEXfilterText" xfId="171"/>
    <cellStyle name="SAPBEXformats" xfId="172"/>
    <cellStyle name="SAPBEXheaderItem" xfId="173"/>
    <cellStyle name="SAPBEXheaderText" xfId="174"/>
    <cellStyle name="SAPBEXHLevel0" xfId="175"/>
    <cellStyle name="SAPBEXHLevel0X" xfId="176"/>
    <cellStyle name="SAPBEXHLevel1" xfId="177"/>
    <cellStyle name="SAPBEXHLevel1X" xfId="178"/>
    <cellStyle name="SAPBEXHLevel2" xfId="179"/>
    <cellStyle name="SAPBEXHLevel2X" xfId="180"/>
    <cellStyle name="SAPBEXHLevel3" xfId="181"/>
    <cellStyle name="SAPBEXHLevel3X" xfId="182"/>
    <cellStyle name="SAPBEXinputData" xfId="183"/>
    <cellStyle name="SAPBEXresData" xfId="184"/>
    <cellStyle name="SAPBEXresDataEmph" xfId="185"/>
    <cellStyle name="SAPBEXresItem" xfId="186"/>
    <cellStyle name="SAPBEXresItemX" xfId="187"/>
    <cellStyle name="SAPBEXstdData" xfId="188"/>
    <cellStyle name="SAPBEXstdData 2" xfId="189"/>
    <cellStyle name="SAPBEXstdDataEmph" xfId="190"/>
    <cellStyle name="SAPBEXstdItem" xfId="191"/>
    <cellStyle name="SAPBEXstdItemX" xfId="192"/>
    <cellStyle name="SAPBEXtitle" xfId="193"/>
    <cellStyle name="SAPBEXundefined" xfId="194"/>
    <cellStyle name="SEM-BPS-headdata" xfId="195"/>
    <cellStyle name="SEM-BPS-headkey" xfId="196"/>
    <cellStyle name="SEM-BPS-input-on" xfId="197"/>
    <cellStyle name="SEM-BPS-key" xfId="198"/>
    <cellStyle name="SEM-BPS-total" xfId="199"/>
    <cellStyle name="Sheet Title" xfId="200"/>
    <cellStyle name="Style 1" xfId="201"/>
    <cellStyle name="Subtotal" xfId="202"/>
  </cellStyles>
  <dxfs count="0"/>
  <tableStyles count="0" defaultTableStyle="TableStyleMedium2" defaultPivotStyle="PivotStyleLight16"/>
  <colors>
    <mruColors>
      <color rgb="FF28466A"/>
      <color rgb="FFB2B2B2"/>
      <color rgb="FFCC9900"/>
      <color rgb="FF99CCFF"/>
      <color rgb="FFFF99FF"/>
      <color rgb="FFCCFF99"/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T\RATE_DEV\2010RC\MFRS\E-14\MFR%20E14_Attachment2_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EL\Current%20Fuel%20Jan%20Dec%2000\2000%20Fuel%20Trueup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EL\TRANSOUT\FUEL\CURRFUEL\Fuel_TU_1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A%20CAPACITY\AAA%20Capacity%202008\CPRC_0805_Pr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T\RATE_DEV\Turkey%20Point%20Unit%205\GBRA_TP%235_2007_05_01_start-u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Revised%20Proformas\SCHERER%20PROFORM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program%20files.notes.data\Nuclear%20Projection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RRRRCN\EXCEL\WORKBOOK\OBF.XLW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ummary"/>
      <sheetName val="Misc Data"/>
      <sheetName val="Lighting Data"/>
      <sheetName val="E-13 Data"/>
      <sheetName val="E-6 Data"/>
      <sheetName val="E-1 Data"/>
      <sheetName val="Base Unit Costs"/>
      <sheetName val="Proposed Summary"/>
      <sheetName val="index"/>
      <sheetName val="Page 2 of 37"/>
      <sheetName val="Page 3 of 37"/>
      <sheetName val="Page 4 of 37"/>
      <sheetName val="Page 5 of 37"/>
      <sheetName val="Page 6 of 37"/>
      <sheetName val="Page 7 of 37"/>
      <sheetName val="Page 8 of 37"/>
      <sheetName val="Page 9 of 37"/>
      <sheetName val="Page 10 of 37"/>
      <sheetName val="Page 11 of 37"/>
      <sheetName val="Page 12 of 37"/>
      <sheetName val="Page 13 of 37"/>
      <sheetName val="Page 14 of 37"/>
      <sheetName val="Page 15 of 37"/>
      <sheetName val="Page 16 of 37"/>
      <sheetName val="Page 17 of 37"/>
      <sheetName val="Page 18 of 37"/>
      <sheetName val="Page 19 of 37"/>
      <sheetName val="Page 20 of 37"/>
      <sheetName val="Page 21 of 37"/>
      <sheetName val="Page 22 of 37"/>
      <sheetName val="Page 23 of 37"/>
      <sheetName val="Page 24 of 37"/>
      <sheetName val="Page 25 of 37"/>
      <sheetName val="Page 26 of 37"/>
      <sheetName val="Page 27 of 37"/>
      <sheetName val="Page 28 of 37"/>
      <sheetName val="Page 29 of 37"/>
      <sheetName val="Page 30 of 37"/>
      <sheetName val="Page 31 of 37"/>
      <sheetName val="Page 32 of 37"/>
      <sheetName val="Page 33 of 37 "/>
      <sheetName val="Page 34 of 37"/>
      <sheetName val="Page 35 of 37"/>
      <sheetName val="Page 36 of 37"/>
      <sheetName val="Page 37 of 37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11</v>
          </cell>
          <cell r="C4" t="str">
            <v>OL-1</v>
          </cell>
          <cell r="D4">
            <v>1.2509999999999999E-3</v>
          </cell>
          <cell r="F4">
            <v>7.0229999999999997E-3</v>
          </cell>
          <cell r="H4">
            <v>2.4646000000000001E-2</v>
          </cell>
        </row>
        <row r="5">
          <cell r="B5">
            <v>19</v>
          </cell>
          <cell r="C5" t="str">
            <v>OS-2</v>
          </cell>
          <cell r="D5">
            <v>111.159104</v>
          </cell>
          <cell r="F5">
            <v>6.9899999999999997E-3</v>
          </cell>
          <cell r="H5">
            <v>7.7275999999999997E-2</v>
          </cell>
        </row>
        <row r="6">
          <cell r="B6">
            <v>44</v>
          </cell>
          <cell r="C6" t="str">
            <v>RS-1</v>
          </cell>
          <cell r="D6">
            <v>5.9</v>
          </cell>
          <cell r="F6">
            <v>7.1390000000000004E-3</v>
          </cell>
          <cell r="H6">
            <v>4.1791000000000002E-2</v>
          </cell>
        </row>
        <row r="7">
          <cell r="B7">
            <v>45</v>
          </cell>
          <cell r="C7" t="str">
            <v>RST-1</v>
          </cell>
          <cell r="D7">
            <v>16.059999999999999</v>
          </cell>
          <cell r="F7">
            <v>7.1390000000000004E-3</v>
          </cell>
          <cell r="H7">
            <v>4.1791000000000002E-2</v>
          </cell>
        </row>
        <row r="8">
          <cell r="B8">
            <v>52</v>
          </cell>
          <cell r="C8" t="str">
            <v>ISST-1(D)</v>
          </cell>
        </row>
        <row r="9">
          <cell r="B9">
            <v>53</v>
          </cell>
          <cell r="C9" t="str">
            <v>ISST-1(T)</v>
          </cell>
        </row>
        <row r="10">
          <cell r="B10">
            <v>54</v>
          </cell>
          <cell r="C10" t="str">
            <v>CILC-1D</v>
          </cell>
          <cell r="D10">
            <v>208.628714</v>
          </cell>
          <cell r="F10">
            <v>7.1009999999999997E-3</v>
          </cell>
          <cell r="G10">
            <v>1.78</v>
          </cell>
          <cell r="H10">
            <v>3.88</v>
          </cell>
          <cell r="I10">
            <v>9.0399999999999991</v>
          </cell>
        </row>
        <row r="11">
          <cell r="B11">
            <v>55</v>
          </cell>
          <cell r="C11" t="str">
            <v>CILC-1T</v>
          </cell>
          <cell r="D11">
            <v>2509.8618750000001</v>
          </cell>
          <cell r="F11">
            <v>6.875E-3</v>
          </cell>
          <cell r="H11">
            <v>8.9158939999999998</v>
          </cell>
        </row>
        <row r="12">
          <cell r="B12">
            <v>56</v>
          </cell>
          <cell r="C12" t="str">
            <v>CILC-1G</v>
          </cell>
          <cell r="D12">
            <v>144.10349400000001</v>
          </cell>
          <cell r="F12">
            <v>7.1520000000000004E-3</v>
          </cell>
          <cell r="G12">
            <v>1.71</v>
          </cell>
          <cell r="H12">
            <v>3.88</v>
          </cell>
          <cell r="I12">
            <v>8.6999999999999993</v>
          </cell>
        </row>
        <row r="13">
          <cell r="B13">
            <v>62</v>
          </cell>
          <cell r="C13" t="str">
            <v>GSLD-1</v>
          </cell>
          <cell r="D13">
            <v>60.457880000000003</v>
          </cell>
          <cell r="E13">
            <v>3.5030446143783395E-2</v>
          </cell>
          <cell r="F13">
            <v>7.146950595067863E-3</v>
          </cell>
          <cell r="H13">
            <v>9.95145841541426</v>
          </cell>
        </row>
        <row r="14">
          <cell r="B14">
            <v>63</v>
          </cell>
          <cell r="C14" t="str">
            <v>GSLD-2</v>
          </cell>
          <cell r="D14">
            <v>221.271323</v>
          </cell>
          <cell r="E14">
            <v>3.0008171892006587E-2</v>
          </cell>
          <cell r="F14">
            <v>7.146950595067863E-3</v>
          </cell>
          <cell r="H14">
            <v>9.95145841541426</v>
          </cell>
        </row>
        <row r="15">
          <cell r="B15">
            <v>64</v>
          </cell>
          <cell r="C15" t="str">
            <v>GSLDT-1</v>
          </cell>
          <cell r="D15">
            <v>60.457880000000003</v>
          </cell>
          <cell r="E15">
            <v>3.5030446143783395E-2</v>
          </cell>
          <cell r="F15">
            <v>7.146950595067863E-3</v>
          </cell>
          <cell r="H15">
            <v>9.95145841541426</v>
          </cell>
        </row>
        <row r="16">
          <cell r="B16">
            <v>65</v>
          </cell>
          <cell r="C16" t="str">
            <v>GSLDT-2</v>
          </cell>
          <cell r="D16">
            <v>221.271323</v>
          </cell>
          <cell r="E16">
            <v>3.0008171892006587E-2</v>
          </cell>
          <cell r="F16">
            <v>7.146950595067863E-3</v>
          </cell>
          <cell r="H16">
            <v>9.95145841541426</v>
          </cell>
        </row>
        <row r="17">
          <cell r="B17">
            <v>68</v>
          </cell>
          <cell r="C17" t="str">
            <v>GS-1</v>
          </cell>
          <cell r="D17">
            <v>7.07</v>
          </cell>
          <cell r="F17">
            <v>7.143E-3</v>
          </cell>
          <cell r="H17">
            <v>3.9544000000000003E-2</v>
          </cell>
        </row>
        <row r="18">
          <cell r="B18">
            <v>69</v>
          </cell>
          <cell r="C18" t="str">
            <v>GST-1</v>
          </cell>
          <cell r="D18">
            <v>13.89</v>
          </cell>
          <cell r="F18">
            <v>7.143E-3</v>
          </cell>
          <cell r="H18">
            <v>3.9544000000000003E-2</v>
          </cell>
        </row>
        <row r="19">
          <cell r="B19">
            <v>70</v>
          </cell>
          <cell r="C19" t="str">
            <v>GSDT-1</v>
          </cell>
          <cell r="D19">
            <v>25.34</v>
          </cell>
          <cell r="E19">
            <v>3.3685723912390012E-2</v>
          </cell>
          <cell r="F19">
            <v>7.146950595067863E-3</v>
          </cell>
          <cell r="H19">
            <v>9.95145841541426</v>
          </cell>
        </row>
        <row r="20">
          <cell r="B20">
            <v>71</v>
          </cell>
          <cell r="C20" t="str">
            <v>CS-2</v>
          </cell>
          <cell r="D20">
            <v>225.11456799999999</v>
          </cell>
          <cell r="E20">
            <v>2.4091901918475222E-2</v>
          </cell>
          <cell r="F20">
            <v>7.0549999999999996E-3</v>
          </cell>
          <cell r="H20">
            <v>11.827712999999999</v>
          </cell>
        </row>
        <row r="21">
          <cell r="B21">
            <v>72</v>
          </cell>
          <cell r="C21" t="str">
            <v>GSD-1</v>
          </cell>
          <cell r="D21">
            <v>18.3</v>
          </cell>
          <cell r="E21">
            <v>3.3685723912390012E-2</v>
          </cell>
          <cell r="F21">
            <v>7.146950595067863E-3</v>
          </cell>
          <cell r="H21">
            <v>9.95145841541426</v>
          </cell>
        </row>
        <row r="22">
          <cell r="B22">
            <v>73</v>
          </cell>
          <cell r="C22" t="str">
            <v>CS-1</v>
          </cell>
          <cell r="D22">
            <v>102.382822</v>
          </cell>
          <cell r="E22">
            <v>2.8408275031930771E-2</v>
          </cell>
          <cell r="F22">
            <v>7.1050000000000002E-3</v>
          </cell>
          <cell r="H22">
            <v>11.781237000000001</v>
          </cell>
        </row>
        <row r="23">
          <cell r="B23">
            <v>74</v>
          </cell>
          <cell r="C23" t="str">
            <v>CST-1</v>
          </cell>
          <cell r="D23">
            <v>102.382822</v>
          </cell>
          <cell r="E23">
            <v>2.8408275031930771E-2</v>
          </cell>
          <cell r="F23">
            <v>7.1050000000000002E-3</v>
          </cell>
          <cell r="H23">
            <v>11.781237000000001</v>
          </cell>
        </row>
        <row r="24">
          <cell r="B24">
            <v>75</v>
          </cell>
          <cell r="C24" t="str">
            <v>CST-2</v>
          </cell>
          <cell r="D24">
            <v>225.11456799999999</v>
          </cell>
          <cell r="E24">
            <v>2.4091901918475222E-2</v>
          </cell>
          <cell r="F24">
            <v>7.0549999999999996E-3</v>
          </cell>
          <cell r="H24">
            <v>11.827712999999999</v>
          </cell>
        </row>
        <row r="25">
          <cell r="B25">
            <v>78</v>
          </cell>
          <cell r="C25" t="str">
            <v>WIES</v>
          </cell>
          <cell r="D25">
            <v>7.07</v>
          </cell>
          <cell r="F25">
            <v>7.143E-3</v>
          </cell>
          <cell r="H25">
            <v>3.9544000000000003E-2</v>
          </cell>
        </row>
        <row r="26">
          <cell r="B26">
            <v>80</v>
          </cell>
          <cell r="C26" t="str">
            <v>MET</v>
          </cell>
          <cell r="D26">
            <v>439.80733500000002</v>
          </cell>
          <cell r="F26">
            <v>7.0010000000000003E-3</v>
          </cell>
          <cell r="H26">
            <v>11.583593</v>
          </cell>
        </row>
        <row r="27">
          <cell r="B27">
            <v>82</v>
          </cell>
          <cell r="C27" t="str">
            <v>CST-3</v>
          </cell>
          <cell r="D27">
            <v>0</v>
          </cell>
          <cell r="F27">
            <v>0</v>
          </cell>
          <cell r="H27">
            <v>0</v>
          </cell>
        </row>
        <row r="28">
          <cell r="B28">
            <v>85</v>
          </cell>
          <cell r="C28" t="str">
            <v>SST-1</v>
          </cell>
          <cell r="D28">
            <v>1874.587597</v>
          </cell>
          <cell r="F28">
            <v>6.8739999999999999E-3</v>
          </cell>
          <cell r="H28">
            <v>1.103664</v>
          </cell>
        </row>
        <row r="29">
          <cell r="B29">
            <v>86</v>
          </cell>
          <cell r="C29" t="str">
            <v>SL-2</v>
          </cell>
          <cell r="D29">
            <v>3.6400000000000001E-4</v>
          </cell>
          <cell r="F29">
            <v>7.1529999999999996E-3</v>
          </cell>
          <cell r="H29">
            <v>2.4285000000000001E-2</v>
          </cell>
        </row>
        <row r="30">
          <cell r="B30">
            <v>87</v>
          </cell>
          <cell r="C30" t="str">
            <v>SL-1</v>
          </cell>
          <cell r="D30">
            <v>2.12E-4</v>
          </cell>
          <cell r="F30">
            <v>7.1250000000000003E-3</v>
          </cell>
          <cell r="H30">
            <v>2.496E-2</v>
          </cell>
        </row>
        <row r="31">
          <cell r="B31">
            <v>90</v>
          </cell>
          <cell r="C31" t="str">
            <v>GSLDT-3</v>
          </cell>
          <cell r="D31">
            <v>1891.809156</v>
          </cell>
          <cell r="E31">
            <v>1.6965320974686695E-2</v>
          </cell>
          <cell r="F31">
            <v>7.146950595067863E-3</v>
          </cell>
          <cell r="H31">
            <v>9.95145841541426</v>
          </cell>
        </row>
        <row r="32">
          <cell r="B32">
            <v>91</v>
          </cell>
          <cell r="C32" t="str">
            <v>GSLD-3</v>
          </cell>
          <cell r="D32">
            <v>1891.809156</v>
          </cell>
          <cell r="E32">
            <v>1.6965320974686695E-2</v>
          </cell>
          <cell r="F32">
            <v>7.146950595067863E-3</v>
          </cell>
          <cell r="H32">
            <v>9.95145841541426</v>
          </cell>
        </row>
        <row r="33">
          <cell r="B33">
            <v>92</v>
          </cell>
          <cell r="C33" t="str">
            <v>CS-3</v>
          </cell>
          <cell r="D33">
            <v>0</v>
          </cell>
          <cell r="F33">
            <v>0</v>
          </cell>
          <cell r="H33">
            <v>0</v>
          </cell>
        </row>
        <row r="34">
          <cell r="B34">
            <v>164</v>
          </cell>
          <cell r="C34" t="str">
            <v>HLFT-2</v>
          </cell>
          <cell r="D34">
            <v>60.457880000000003</v>
          </cell>
          <cell r="F34">
            <v>7.1459999999999996E-3</v>
          </cell>
          <cell r="H34">
            <v>2.200995820433798</v>
          </cell>
          <cell r="I34">
            <v>9.7715883828960699</v>
          </cell>
        </row>
        <row r="35">
          <cell r="B35">
            <v>165</v>
          </cell>
          <cell r="C35" t="str">
            <v>HLFT-3</v>
          </cell>
          <cell r="D35">
            <v>221.271323</v>
          </cell>
          <cell r="F35">
            <v>7.1089999999999999E-3</v>
          </cell>
          <cell r="H35">
            <v>2.200995820433798</v>
          </cell>
          <cell r="I35">
            <v>9.7715883828960699</v>
          </cell>
        </row>
        <row r="36">
          <cell r="B36">
            <v>168</v>
          </cell>
          <cell r="C36" t="str">
            <v>GSCU-1</v>
          </cell>
          <cell r="D36">
            <v>5.7632529999999997</v>
          </cell>
          <cell r="F36">
            <v>7.1500000000000001E-3</v>
          </cell>
          <cell r="H36">
            <v>2.4410999999999999E-2</v>
          </cell>
        </row>
        <row r="37">
          <cell r="B37">
            <v>170</v>
          </cell>
          <cell r="C37" t="str">
            <v>HLFT-1</v>
          </cell>
          <cell r="D37">
            <v>25.34</v>
          </cell>
          <cell r="F37">
            <v>7.1510000000000002E-3</v>
          </cell>
          <cell r="H37">
            <v>2.200995820433798</v>
          </cell>
          <cell r="I37">
            <v>9.7715883828960699</v>
          </cell>
        </row>
        <row r="38">
          <cell r="B38">
            <v>264</v>
          </cell>
          <cell r="C38" t="str">
            <v>SDTR-2A</v>
          </cell>
          <cell r="D38">
            <v>60.457880000000003</v>
          </cell>
        </row>
        <row r="39">
          <cell r="B39">
            <v>265</v>
          </cell>
          <cell r="C39" t="str">
            <v>SDTR-3A</v>
          </cell>
          <cell r="D39">
            <v>221.271323</v>
          </cell>
        </row>
        <row r="40">
          <cell r="B40">
            <v>270</v>
          </cell>
          <cell r="C40" t="str">
            <v>SDTR-1A</v>
          </cell>
          <cell r="D40">
            <v>25.34</v>
          </cell>
        </row>
        <row r="41">
          <cell r="B41">
            <v>364</v>
          </cell>
          <cell r="C41" t="str">
            <v>SDTR-2B</v>
          </cell>
          <cell r="D41">
            <v>60.457880000000003</v>
          </cell>
        </row>
        <row r="42">
          <cell r="B42">
            <v>365</v>
          </cell>
          <cell r="C42" t="str">
            <v>SDTR-3B</v>
          </cell>
          <cell r="D42">
            <v>221.271323</v>
          </cell>
        </row>
        <row r="43">
          <cell r="B43">
            <v>370</v>
          </cell>
          <cell r="C43" t="str">
            <v>SDTR-1B</v>
          </cell>
          <cell r="D43">
            <v>25.34</v>
          </cell>
        </row>
        <row r="44">
          <cell r="B44">
            <v>851</v>
          </cell>
          <cell r="C44" t="str">
            <v>SST-1D</v>
          </cell>
          <cell r="D44">
            <v>85.460000000000008</v>
          </cell>
          <cell r="F44">
            <v>6.9825476282815886E-3</v>
          </cell>
          <cell r="H44">
            <v>4.3751698840089004</v>
          </cell>
        </row>
        <row r="45">
          <cell r="B45">
            <v>852</v>
          </cell>
          <cell r="C45" t="str">
            <v>SST-2D</v>
          </cell>
          <cell r="D45">
            <v>85.460000000000008</v>
          </cell>
          <cell r="F45">
            <v>6.9825476282815886E-3</v>
          </cell>
          <cell r="H45">
            <v>5.5437504245889242</v>
          </cell>
        </row>
        <row r="46">
          <cell r="B46">
            <v>853</v>
          </cell>
          <cell r="C46" t="str">
            <v>SST-3D</v>
          </cell>
          <cell r="D46">
            <v>246.27</v>
          </cell>
          <cell r="F46">
            <v>6.9825476282815886E-3</v>
          </cell>
          <cell r="H46">
            <v>7.8206174431412059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21"/>
  <sheetViews>
    <sheetView showGridLines="0" tabSelected="1" workbookViewId="0">
      <selection activeCell="G1" sqref="G1"/>
    </sheetView>
  </sheetViews>
  <sheetFormatPr defaultRowHeight="13.2" x14ac:dyDescent="0.25"/>
  <cols>
    <col min="1" max="1" width="4.33203125" customWidth="1"/>
    <col min="2" max="2" width="14.88671875" customWidth="1"/>
    <col min="3" max="4" width="14" customWidth="1"/>
    <col min="5" max="5" width="13.5546875" customWidth="1"/>
    <col min="6" max="6" width="10.5546875" customWidth="1"/>
    <col min="7" max="7" width="13.6640625" customWidth="1"/>
    <col min="8" max="8" width="3.5546875" customWidth="1"/>
    <col min="9" max="12" width="10.33203125" style="20" customWidth="1"/>
  </cols>
  <sheetData>
    <row r="1" spans="2:11" x14ac:dyDescent="0.25">
      <c r="B1" s="49" t="s">
        <v>24</v>
      </c>
    </row>
    <row r="2" spans="2:11" x14ac:dyDescent="0.25">
      <c r="B2" s="49" t="s">
        <v>25</v>
      </c>
    </row>
    <row r="3" spans="2:11" x14ac:dyDescent="0.25">
      <c r="B3" s="21"/>
      <c r="C3" s="35"/>
      <c r="D3" s="35"/>
      <c r="E3" s="35"/>
    </row>
    <row r="5" spans="2:11" ht="34.200000000000003" customHeight="1" x14ac:dyDescent="0.25">
      <c r="B5" s="39" t="s">
        <v>16</v>
      </c>
      <c r="C5" s="40"/>
      <c r="D5" s="40"/>
      <c r="E5" s="40"/>
      <c r="F5" s="40"/>
      <c r="G5" s="41"/>
      <c r="I5" s="45" t="s">
        <v>15</v>
      </c>
      <c r="J5" s="46"/>
    </row>
    <row r="6" spans="2:11" ht="60.6" customHeight="1" x14ac:dyDescent="0.25">
      <c r="B6" s="25" t="s">
        <v>1</v>
      </c>
      <c r="C6" s="26" t="s">
        <v>4</v>
      </c>
      <c r="D6" s="26" t="s">
        <v>5</v>
      </c>
      <c r="E6" s="26" t="s">
        <v>9</v>
      </c>
      <c r="F6" s="26" t="s">
        <v>0</v>
      </c>
      <c r="G6" s="27" t="s">
        <v>10</v>
      </c>
      <c r="I6" s="23" t="s">
        <v>12</v>
      </c>
      <c r="J6" s="23" t="s">
        <v>13</v>
      </c>
    </row>
    <row r="7" spans="2:11" ht="21" customHeight="1" x14ac:dyDescent="0.25">
      <c r="B7" s="2">
        <v>2016</v>
      </c>
      <c r="C7" s="1">
        <v>5890.4405809999998</v>
      </c>
      <c r="D7" s="1">
        <v>4351.6660000000002</v>
      </c>
      <c r="E7" s="1">
        <f>SUM(C7:D7)</f>
        <v>10242.106581</v>
      </c>
      <c r="F7" s="1">
        <v>0</v>
      </c>
      <c r="G7" s="3">
        <f>+E7+SUM(F$7:F7)</f>
        <v>10242.106581</v>
      </c>
      <c r="I7" s="21"/>
    </row>
    <row r="8" spans="2:11" ht="21" customHeight="1" x14ac:dyDescent="0.25">
      <c r="B8" s="2">
        <v>2017</v>
      </c>
      <c r="C8" s="1">
        <v>5922.2049999999999</v>
      </c>
      <c r="D8" s="1">
        <v>4608.2950000000001</v>
      </c>
      <c r="E8" s="1">
        <f t="shared" ref="E8:E11" si="0">SUM(C8:D8)</f>
        <v>10530.5</v>
      </c>
      <c r="F8" s="1">
        <v>866.35400000000004</v>
      </c>
      <c r="G8" s="3">
        <f>+E8+SUM(F$7:F8)</f>
        <v>11396.853999999999</v>
      </c>
      <c r="I8" s="22">
        <f>+F8/C8</f>
        <v>0.14628909333601253</v>
      </c>
      <c r="J8" s="22">
        <f>+F8/E8</f>
        <v>8.2270927306395708E-2</v>
      </c>
      <c r="K8" s="22"/>
    </row>
    <row r="9" spans="2:11" ht="21" customHeight="1" x14ac:dyDescent="0.25">
      <c r="B9" s="2">
        <v>2018</v>
      </c>
      <c r="C9" s="1">
        <v>5967.5290000000005</v>
      </c>
      <c r="D9" s="1">
        <v>4817.7669999999998</v>
      </c>
      <c r="E9" s="1">
        <f t="shared" si="0"/>
        <v>10785.296</v>
      </c>
      <c r="F9" s="1">
        <v>262.29199999999997</v>
      </c>
      <c r="G9" s="3">
        <f>+E9+SUM(F$7:F9)</f>
        <v>11913.942000000001</v>
      </c>
      <c r="I9" s="22">
        <f t="shared" ref="I9:I10" si="1">+F9/C9</f>
        <v>4.3953200730151451E-2</v>
      </c>
      <c r="J9" s="22">
        <f t="shared" ref="J9:J10" si="2">+F9/E9</f>
        <v>2.4319406718183716E-2</v>
      </c>
      <c r="K9" s="22"/>
    </row>
    <row r="10" spans="2:11" ht="21" customHeight="1" x14ac:dyDescent="0.25">
      <c r="B10" s="2">
        <v>2019</v>
      </c>
      <c r="C10" s="1">
        <v>6009.5396039999996</v>
      </c>
      <c r="D10" s="1">
        <v>5239.5730000000003</v>
      </c>
      <c r="E10" s="1">
        <f t="shared" si="0"/>
        <v>11249.112604</v>
      </c>
      <c r="F10" s="1">
        <v>209.20400000000001</v>
      </c>
      <c r="G10" s="3">
        <f>+E10+SUM(F$7:F10)</f>
        <v>12586.962604</v>
      </c>
      <c r="I10" s="22">
        <f t="shared" si="1"/>
        <v>3.4811984575449352E-2</v>
      </c>
      <c r="J10" s="22">
        <f t="shared" si="2"/>
        <v>1.8597378065680532E-2</v>
      </c>
      <c r="K10" s="22"/>
    </row>
    <row r="11" spans="2:11" ht="21" customHeight="1" x14ac:dyDescent="0.25">
      <c r="B11" s="2">
        <v>2020</v>
      </c>
      <c r="C11" s="1">
        <v>6080.4011879999998</v>
      </c>
      <c r="D11" s="1">
        <v>5388.6549999999997</v>
      </c>
      <c r="E11" s="1">
        <f t="shared" si="0"/>
        <v>11469.056187999999</v>
      </c>
      <c r="F11" s="1">
        <v>0</v>
      </c>
      <c r="G11" s="3">
        <f>+E11+SUM(F$7:F11)</f>
        <v>12806.906187999999</v>
      </c>
      <c r="I11" s="22"/>
      <c r="J11" s="22"/>
      <c r="K11" s="22"/>
    </row>
    <row r="12" spans="2:11" ht="21" customHeight="1" x14ac:dyDescent="0.25">
      <c r="B12" s="11" t="s">
        <v>3</v>
      </c>
      <c r="C12" s="8"/>
      <c r="D12" s="8"/>
      <c r="E12" s="36">
        <f>+(POWER((E11/E7),(1/4)))-1</f>
        <v>2.8690187950224155E-2</v>
      </c>
      <c r="F12" s="19">
        <f>SUM(F7:F11)</f>
        <v>1337.85</v>
      </c>
      <c r="G12" s="37">
        <f>+(POWER((G11/G7),(1/4)))-1</f>
        <v>5.7459478527143615E-2</v>
      </c>
      <c r="I12" s="22">
        <f>SUM(I8:I11)</f>
        <v>0.22505427864161334</v>
      </c>
      <c r="J12" s="22">
        <f>SUM(J8:J10)</f>
        <v>0.12518771209025997</v>
      </c>
      <c r="K12" s="22"/>
    </row>
    <row r="13" spans="2:11" ht="30.6" x14ac:dyDescent="0.25">
      <c r="B13" s="12"/>
      <c r="C13" s="10"/>
      <c r="D13" s="10"/>
      <c r="E13" s="10" t="s">
        <v>18</v>
      </c>
      <c r="F13" s="9"/>
      <c r="G13" s="13" t="s">
        <v>19</v>
      </c>
      <c r="I13" s="22">
        <f>+I12/4</f>
        <v>5.6263569660403336E-2</v>
      </c>
      <c r="J13" s="22">
        <f>+J12/4</f>
        <v>3.1296928022564993E-2</v>
      </c>
    </row>
    <row r="14" spans="2:11" ht="19.2" customHeight="1" x14ac:dyDescent="0.25">
      <c r="B14" s="42" t="s">
        <v>11</v>
      </c>
      <c r="C14" s="43"/>
      <c r="D14" s="43"/>
      <c r="E14" s="28"/>
      <c r="F14" s="28"/>
      <c r="G14" s="34">
        <f>+G12-E12</f>
        <v>2.876929057691946E-2</v>
      </c>
      <c r="I14" s="24" t="s">
        <v>14</v>
      </c>
      <c r="J14" s="24" t="s">
        <v>14</v>
      </c>
    </row>
    <row r="15" spans="2:11" ht="12.6" customHeight="1" x14ac:dyDescent="0.25">
      <c r="B15" s="29"/>
      <c r="C15" s="30"/>
      <c r="D15" s="30"/>
      <c r="E15" s="31"/>
      <c r="F15" s="32"/>
      <c r="G15" s="33" t="s">
        <v>22</v>
      </c>
    </row>
    <row r="16" spans="2:11" x14ac:dyDescent="0.25">
      <c r="B16" s="44" t="s">
        <v>2</v>
      </c>
      <c r="C16" s="44"/>
      <c r="D16" s="44"/>
      <c r="E16" s="44"/>
      <c r="F16" s="44"/>
      <c r="G16" s="44"/>
    </row>
    <row r="17" spans="2:7" x14ac:dyDescent="0.25">
      <c r="G17" s="38" t="s">
        <v>23</v>
      </c>
    </row>
    <row r="19" spans="2:7" x14ac:dyDescent="0.25">
      <c r="B19" t="s">
        <v>17</v>
      </c>
    </row>
    <row r="20" spans="2:7" x14ac:dyDescent="0.25">
      <c r="B20" t="s">
        <v>21</v>
      </c>
    </row>
    <row r="21" spans="2:7" x14ac:dyDescent="0.25">
      <c r="B21" t="s">
        <v>20</v>
      </c>
    </row>
  </sheetData>
  <mergeCells count="4">
    <mergeCell ref="B5:G5"/>
    <mergeCell ref="B14:D14"/>
    <mergeCell ref="B16:G16"/>
    <mergeCell ref="I5:J5"/>
  </mergeCells>
  <printOptions horizontalCentered="1"/>
  <pageMargins left="0.45" right="0.45" top="0.75" bottom="0.75" header="0.3" footer="0.3"/>
  <pageSetup orientation="landscape" r:id="rId1"/>
  <headerFooter>
    <oddFooter>&amp;C&amp;Z&amp;F  &amp;A</oddFooter>
  </headerFooter>
  <ignoredErrors>
    <ignoredError sqref="E7:E9 G8:G10" formulaRange="1"/>
    <ignoredError sqref="F12" formula="1"/>
    <ignoredError sqref="G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13"/>
  <sheetViews>
    <sheetView showGridLines="0" workbookViewId="0">
      <selection activeCell="J9" sqref="J9"/>
    </sheetView>
  </sheetViews>
  <sheetFormatPr defaultColWidth="8.88671875" defaultRowHeight="15" x14ac:dyDescent="0.25"/>
  <cols>
    <col min="1" max="1" width="8.88671875" style="4"/>
    <col min="2" max="2" width="15.6640625" style="4" customWidth="1"/>
    <col min="3" max="4" width="13.33203125" style="4" customWidth="1"/>
    <col min="5" max="16384" width="8.88671875" style="4"/>
  </cols>
  <sheetData>
    <row r="1" spans="2:4" x14ac:dyDescent="0.25">
      <c r="B1" s="49" t="s">
        <v>26</v>
      </c>
    </row>
    <row r="2" spans="2:4" x14ac:dyDescent="0.25">
      <c r="B2" s="49" t="s">
        <v>25</v>
      </c>
    </row>
    <row r="5" spans="2:4" x14ac:dyDescent="0.25">
      <c r="B5" s="47" t="s">
        <v>8</v>
      </c>
      <c r="C5" s="48"/>
    </row>
    <row r="6" spans="2:4" s="5" customFormat="1" ht="18.600000000000001" customHeight="1" x14ac:dyDescent="0.25">
      <c r="B6" s="16">
        <v>42370</v>
      </c>
      <c r="C6" s="18">
        <v>93.38</v>
      </c>
    </row>
    <row r="7" spans="2:4" s="5" customFormat="1" ht="18.600000000000001" customHeight="1" x14ac:dyDescent="0.25">
      <c r="B7" s="16">
        <v>42736</v>
      </c>
      <c r="C7" s="18"/>
      <c r="D7" s="6"/>
    </row>
    <row r="8" spans="2:4" s="5" customFormat="1" ht="18.600000000000001" customHeight="1" x14ac:dyDescent="0.25">
      <c r="B8" s="16">
        <v>43101</v>
      </c>
      <c r="C8" s="18"/>
      <c r="D8" s="6"/>
    </row>
    <row r="9" spans="2:4" s="5" customFormat="1" ht="18.600000000000001" customHeight="1" x14ac:dyDescent="0.25">
      <c r="B9" s="16">
        <v>43617</v>
      </c>
      <c r="C9" s="18"/>
      <c r="D9" s="6"/>
    </row>
    <row r="10" spans="2:4" s="5" customFormat="1" ht="18.600000000000001" customHeight="1" x14ac:dyDescent="0.25">
      <c r="B10" s="16">
        <v>44166</v>
      </c>
      <c r="C10" s="18">
        <v>107.12</v>
      </c>
      <c r="D10" s="6"/>
    </row>
    <row r="11" spans="2:4" s="5" customFormat="1" ht="24.6" hidden="1" customHeight="1" x14ac:dyDescent="0.25">
      <c r="B11" s="17" t="s">
        <v>6</v>
      </c>
      <c r="C11" s="7">
        <f>+(POWER((C10/C6),(1/4)))-1</f>
        <v>3.4913789376862292E-2</v>
      </c>
    </row>
    <row r="12" spans="2:4" s="5" customFormat="1" ht="37.950000000000003" customHeight="1" x14ac:dyDescent="0.25">
      <c r="B12" s="14" t="s">
        <v>7</v>
      </c>
      <c r="C12" s="15">
        <f>+(POWER((C10/C6),(1/5)))-1</f>
        <v>2.7834849991674071E-2</v>
      </c>
    </row>
    <row r="13" spans="2:4" s="5" customFormat="1" x14ac:dyDescent="0.25"/>
  </sheetData>
  <mergeCells count="1">
    <mergeCell ref="B5:C5"/>
  </mergeCells>
  <printOptions horizontalCentered="1"/>
  <pageMargins left="0.7" right="0.7" top="0.75" bottom="0.75" header="0.3" footer="0.3"/>
  <pageSetup orientation="landscape" r:id="rId1"/>
  <headerFooter>
    <oddFooter>&amp;C&amp;Z&amp;F 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9A75E68-C0EF-4C86-B7A6-FE3481A4A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F790E-7E4A-415E-900F-811CFD0D0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40FA2-542D-4E01-94C9-009B8CDC677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 yr CAGR on Total Revenue</vt:lpstr>
      <vt:lpstr>Typ Res Bill CAGR</vt:lpstr>
      <vt:lpstr>'Typ Res Bill CAGR'!Print_Area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Romig</dc:creator>
  <cp:lastModifiedBy>FPL_User</cp:lastModifiedBy>
  <cp:lastPrinted>2016-03-07T18:56:49Z</cp:lastPrinted>
  <dcterms:created xsi:type="dcterms:W3CDTF">2015-03-30T19:58:10Z</dcterms:created>
  <dcterms:modified xsi:type="dcterms:W3CDTF">2016-04-11T18:10:45Z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