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768" yWindow="-12" windowWidth="6456" windowHeight="11016"/>
  </bookViews>
  <sheets>
    <sheet name="Bulletin Board" sheetId="1" r:id="rId1"/>
    <sheet name="by type" sheetId="6" r:id="rId2"/>
  </sheets>
  <externalReferences>
    <externalReference r:id="rId3"/>
    <externalReference r:id="rId4"/>
  </externalReferences>
  <definedNames>
    <definedName name="abc" hidden="1">{#N/A,#N/A,TRUE,"TOTAL DISTRIBUTION";#N/A,#N/A,TRUE,"SOUTH";#N/A,#N/A,TRUE,"NORTHEAST";#N/A,#N/A,TRUE,"WEST"}</definedName>
    <definedName name="abcd" hidden="1">{#N/A,#N/A,TRUE,"TOTAL DSBN";#N/A,#N/A,TRUE,"WEST";#N/A,#N/A,TRUE,"SOUTH";#N/A,#N/A,TRUE,"NORTHEAST"}</definedName>
    <definedName name="booby" hidden="1">{#N/A,#N/A,TRUE,"TOTAL DISTRIBUTION";#N/A,#N/A,TRUE,"SOUTH";#N/A,#N/A,TRUE,"NORTHEAST";#N/A,#N/A,TRUE,"WEST"}</definedName>
    <definedName name="booby2" hidden="1">{#N/A,#N/A,TRUE,"TOTAL DSBN";#N/A,#N/A,TRUE,"WEST";#N/A,#N/A,TRUE,"SOUTH";#N/A,#N/A,TRUE,"NORTHEAST"}</definedName>
    <definedName name="book2.xls" hidden="1">{#N/A,#N/A,TRUE,"TOTAL DISTRIBUTION";#N/A,#N/A,TRUE,"SOUTH";#N/A,#N/A,TRUE,"NORTHEAST";#N/A,#N/A,TRUE,"WEST"}</definedName>
    <definedName name="book2a\.xls" hidden="1">{#N/A,#N/A,TRUE,"TOTAL DSBN";#N/A,#N/A,TRUE,"WEST";#N/A,#N/A,TRUE,"SOUTH";#N/A,#N/A,TRUE,"NORTHEAST"}</definedName>
    <definedName name="_xlnm.Database">'[1]Existing customer'!$A$1:$H$732</definedName>
    <definedName name="erase" hidden="1">{#N/A,#N/A,TRUE,"TOTAL DISTRIBUTION";#N/A,#N/A,TRUE,"SOUTH";#N/A,#N/A,TRUE,"NORTHEAST";#N/A,#N/A,TRUE,"WEST"}</definedName>
    <definedName name="EssApp">[2]Login!$B$2</definedName>
    <definedName name="EssDB">[2]Login!$B$3</definedName>
    <definedName name="FINISH" hidden="1">{#N/A,#N/A,TRUE,"TOTAL DISTRIBUTION";#N/A,#N/A,TRUE,"SOUTH";#N/A,#N/A,TRUE,"NORTHEAST";#N/A,#N/A,TRUE,"WEST"}</definedName>
    <definedName name="genplant">#REF!</definedName>
    <definedName name="high" hidden="1">{#N/A,#N/A,TRUE,"TOTAL DSBN";#N/A,#N/A,TRUE,"WEST";#N/A,#N/A,TRUE,"SOUTH";#N/A,#N/A,TRUE,"NORTHEAST"}</definedName>
    <definedName name="HighSum" hidden="1">{#N/A,#N/A,TRUE,"TOTAL DISTRIBUTION";#N/A,#N/A,TRUE,"SOUTH";#N/A,#N/A,TRUE,"NORTHEAST";#N/A,#N/A,TRUE,"WEST"}</definedName>
    <definedName name="MARY" hidden="1">{#N/A,#N/A,TRUE,"TOTAL DISTRIBUTION";#N/A,#N/A,TRUE,"SOUTH";#N/A,#N/A,TRUE,"NORTHEAST";#N/A,#N/A,TRUE,"WEST"}</definedName>
    <definedName name="new" hidden="1">{#N/A,#N/A,TRUE,"TOTAL DISTRIBUTION";#N/A,#N/A,TRUE,"SOUTH";#N/A,#N/A,TRUE,"NORTHEAST";#N/A,#N/A,TRUE,"WEST"}</definedName>
    <definedName name="newname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none" hidden="1">{#N/A,#N/A,TRUE,"TOTAL DISTRIBUTION";#N/A,#N/A,TRUE,"SOUTH";#N/A,#N/A,TRUE,"NORTHEAST";#N/A,#N/A,TRUE,"WEST"}</definedName>
    <definedName name="Opt_DoubleClick">[2]Login!$B$9</definedName>
    <definedName name="Opt_FlashBack">[2]Login!$B$10</definedName>
    <definedName name="Opt_Indent">[2]Login!$B$13</definedName>
    <definedName name="Opt_RepeatRow">[2]Login!$B$17</definedName>
    <definedName name="Opt_RightMouse">[2]Login!$B$8</definedName>
    <definedName name="Opt_SuppressMiss">[2]Login!$B$14</definedName>
    <definedName name="Opt_SuppresZero">[2]Login!$B$15</definedName>
    <definedName name="Opt_UseAlias">[2]Login!$B$16</definedName>
    <definedName name="Parameters">[2]Login!$B$4:$B$17</definedName>
    <definedName name="Password">[2]Login!$B$5</definedName>
    <definedName name="_xlnm.Print_Area" localSheetId="0">'Bulletin Board'!$A$5:$AO$30,'Bulletin Board'!#REF!,'Bulletin Board'!#REF!</definedName>
    <definedName name="_xlnm.Print_Titles" localSheetId="0">'Bulletin Board'!#REF!</definedName>
    <definedName name="Proposed" hidden="1">{#N/A,#N/A,TRUE,"TOTAL DISTRIBUTION";#N/A,#N/A,TRUE,"SOUTH";#N/A,#N/A,TRUE,"NORTHEAST";#N/A,#N/A,TRUE,"WEST"}</definedName>
    <definedName name="Server">[2]Login!$B$1</definedName>
    <definedName name="Sites" hidden="1">{#N/A,#N/A,TRUE,"TOTAL DISTRIBUTION";#N/A,#N/A,TRUE,"SOUTH";#N/A,#N/A,TRUE,"NORTHEAST";#N/A,#N/A,TRUE,"WEST"}</definedName>
    <definedName name="Sitesdate" hidden="1">{#N/A,#N/A,TRUE,"TOTAL DSBN";#N/A,#N/A,TRUE,"WEST";#N/A,#N/A,TRUE,"SOUTH";#N/A,#N/A,TRUE,"NORTHEAST"}</definedName>
    <definedName name="teast" hidden="1">{#N/A,#N/A,TRUE,"TOTAL DSBN";#N/A,#N/A,TRUE,"WEST";#N/A,#N/A,TRUE,"SOUTH";#N/A,#N/A,TRUE,"NORTHEAST"}</definedName>
    <definedName name="test" hidden="1">{#N/A,#N/A,TRUE,"TOTAL DSBN";#N/A,#N/A,TRUE,"WEST";#N/A,#N/A,TRUE,"SOUTH";#N/A,#N/A,TRUE,"NORTHEAST"}</definedName>
    <definedName name="test." hidden="1">{#N/A,#N/A,TRUE,"TOTAL DISTRIBUTION";#N/A,#N/A,TRUE,"SOUTH";#N/A,#N/A,TRUE,"NORTHEAST";#N/A,#N/A,TRUE,"WEST"}</definedName>
    <definedName name="test2" hidden="1">{#N/A,#N/A,TRUE,"TOTAL DISTRIBUTION";#N/A,#N/A,TRUE,"SOUTH";#N/A,#N/A,TRUE,"NORTHEAST";#N/A,#N/A,TRUE,"WEST"}</definedName>
    <definedName name="test21" hidden="1">{#N/A,#N/A,TRUE,"TOTAL DISTRIBUTION";#N/A,#N/A,TRUE,"SOUTH";#N/A,#N/A,TRUE,"NORTHEAST";#N/A,#N/A,TRUE,"WEST"}</definedName>
    <definedName name="test23" hidden="1">{#N/A,#N/A,TRUE,"TOTAL DISTRIBUTION";#N/A,#N/A,TRUE,"SOUTH";#N/A,#N/A,TRUE,"NORTHEAST";#N/A,#N/A,TRUE,"WEST"}</definedName>
    <definedName name="testwe" hidden="1">{#N/A,#N/A,TRUE,"TOTAL DSBN";#N/A,#N/A,TRUE,"WEST";#N/A,#N/A,TRUE,"SOUTH";#N/A,#N/A,TRUE,"NORTHEAST"}</definedName>
    <definedName name="u" hidden="1">{#N/A,#N/A,FALSE,"Expenses";#N/A,#N/A,FALSE,"Revenue"}</definedName>
    <definedName name="UserID">[2]Login!$B$4</definedName>
    <definedName name="whnos" hidden="1">{#N/A,#N/A,TRUE,"TOTAL DSBN";#N/A,#N/A,TRUE,"WEST";#N/A,#N/A,TRUE,"SOUTH";#N/A,#N/A,TRUE,"NORTHEAST"}</definedName>
    <definedName name="why?" hidden="1">{#N/A,#N/A,TRUE,"TOTAL DSBN";#N/A,#N/A,TRUE,"WEST";#N/A,#N/A,TRUE,"SOUTH";#N/A,#N/A,TRUE,"NORTHEAST"}</definedName>
    <definedName name="wrn.96._.ju._.forecat." hidden="1">{#N/A,#N/A,FALSE,"Expenses";#N/A,#N/A,FALSE,"Revenue"}</definedName>
    <definedName name="wrn.97maint.xls." hidden="1">{#N/A,#N/A,TRUE,"TOTAL DISTRIBUTION";#N/A,#N/A,TRUE,"SOUTH";#N/A,#N/A,TRUE,"NORTHEAST";#N/A,#N/A,TRUE,"WEST"}</definedName>
    <definedName name="wrn.97OR.XLs." hidden="1">{#N/A,#N/A,TRUE,"TOTAL DSBN";#N/A,#N/A,TRUE,"WEST";#N/A,#N/A,TRUE,"SOUTH";#N/A,#N/A,TRUE,"NORTHEAST"}</definedName>
    <definedName name="wrn.LANDMGMT.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xxxxx" hidden="1">{#N/A,#N/A,TRUE,"TOTAL DISTRIBUTION";#N/A,#N/A,TRUE,"SOUTH";#N/A,#N/A,TRUE,"NORTHEAST";#N/A,#N/A,TRUE,"WEST"}</definedName>
    <definedName name="xxxxxx" hidden="1">{#N/A,#N/A,TRUE,"TOTAL DSBN";#N/A,#N/A,TRUE,"WEST";#N/A,#N/A,TRUE,"SOUTH";#N/A,#N/A,TRUE,"NORTHEAST"}</definedName>
  </definedNames>
  <calcPr calcId="145621"/>
</workbook>
</file>

<file path=xl/calcChain.xml><?xml version="1.0" encoding="utf-8"?>
<calcChain xmlns="http://schemas.openxmlformats.org/spreadsheetml/2006/main">
  <c r="AW89" i="6" l="1"/>
  <c r="AW67" i="6"/>
  <c r="AW45" i="6"/>
  <c r="AW23" i="6"/>
  <c r="CB6" i="1"/>
  <c r="AV89" i="6" l="1"/>
  <c r="AV67" i="6"/>
  <c r="AU45" i="6"/>
  <c r="AV45" i="6"/>
  <c r="AV23" i="6"/>
  <c r="AU89" i="6" l="1"/>
  <c r="AU67" i="6"/>
  <c r="AU23" i="6"/>
  <c r="BY23" i="1"/>
  <c r="AT89" i="6" l="1"/>
  <c r="AT67" i="6"/>
  <c r="AT45" i="6"/>
  <c r="AT23" i="6"/>
  <c r="AS89" i="6" l="1"/>
  <c r="AR89" i="6"/>
  <c r="AS67" i="6"/>
  <c r="AR67" i="6"/>
  <c r="AR45" i="6"/>
  <c r="AS45" i="6"/>
  <c r="AS23" i="6"/>
  <c r="AR23" i="6"/>
  <c r="AQ45" i="6" l="1"/>
  <c r="CI86" i="6" l="1"/>
  <c r="CG85" i="6"/>
  <c r="CI88" i="6"/>
  <c r="CG86" i="6"/>
  <c r="CH63" i="6"/>
  <c r="CG63" i="6"/>
  <c r="CH65" i="6"/>
  <c r="CG67" i="6"/>
  <c r="CH64" i="6"/>
  <c r="BY67" i="1"/>
  <c r="CA67" i="1"/>
  <c r="BY49" i="1"/>
  <c r="BZ69" i="1"/>
  <c r="BN69" i="1"/>
  <c r="BY70" i="1"/>
  <c r="BZ51" i="1"/>
  <c r="CA51" i="1"/>
  <c r="BY52" i="1"/>
  <c r="BM71" i="1"/>
  <c r="CA71" i="1"/>
  <c r="BO11" i="1"/>
  <c r="BY54" i="1"/>
  <c r="BZ54" i="1"/>
  <c r="BN54" i="1"/>
  <c r="BL55" i="1"/>
  <c r="BZ55" i="1"/>
  <c r="BN74" i="1"/>
  <c r="BY75" i="1"/>
  <c r="BZ75" i="1"/>
  <c r="BN75" i="1"/>
  <c r="BL76" i="1"/>
  <c r="BM76" i="1"/>
  <c r="CA76" i="1"/>
  <c r="BY77" i="1"/>
  <c r="BZ77" i="1"/>
  <c r="CA77" i="1"/>
  <c r="BY78" i="1"/>
  <c r="BM78" i="1"/>
  <c r="BN29" i="1"/>
  <c r="BY60" i="1"/>
  <c r="BZ79" i="1"/>
  <c r="CA60" i="1"/>
  <c r="BY80" i="1"/>
  <c r="BZ80" i="1"/>
  <c r="BL81" i="1"/>
  <c r="BZ81" i="1"/>
  <c r="CA62" i="1"/>
  <c r="BY63" i="1"/>
  <c r="BZ63" i="1"/>
  <c r="CA63" i="1"/>
  <c r="BY64" i="1"/>
  <c r="BM64" i="1"/>
  <c r="BN83" i="1"/>
  <c r="BZ49" i="1"/>
  <c r="CA68" i="1"/>
  <c r="CA56" i="1"/>
  <c r="BO16" i="1"/>
  <c r="CJ63" i="6"/>
  <c r="CK63" i="6"/>
  <c r="CL63" i="6"/>
  <c r="CM63" i="6"/>
  <c r="CN63" i="6"/>
  <c r="CO63" i="6"/>
  <c r="CP63" i="6"/>
  <c r="CQ63" i="6"/>
  <c r="CR63" i="6"/>
  <c r="CS63" i="6"/>
  <c r="CT63" i="6"/>
  <c r="CU63" i="6"/>
  <c r="CJ64" i="6"/>
  <c r="CK64" i="6"/>
  <c r="CL64" i="6"/>
  <c r="CM64" i="6"/>
  <c r="CN64" i="6"/>
  <c r="CO64" i="6"/>
  <c r="CP64" i="6"/>
  <c r="CQ64" i="6"/>
  <c r="CR64" i="6"/>
  <c r="CS64" i="6"/>
  <c r="CT64" i="6"/>
  <c r="CU64" i="6"/>
  <c r="CJ65" i="6"/>
  <c r="CK65" i="6"/>
  <c r="CL65" i="6"/>
  <c r="CM65" i="6"/>
  <c r="CN65" i="6"/>
  <c r="CO65" i="6"/>
  <c r="CP65" i="6"/>
  <c r="CQ65" i="6"/>
  <c r="CR65" i="6"/>
  <c r="CS65" i="6"/>
  <c r="CT65" i="6"/>
  <c r="CU65" i="6"/>
  <c r="CJ66" i="6"/>
  <c r="CK66" i="6"/>
  <c r="CL66" i="6"/>
  <c r="CM66" i="6"/>
  <c r="CN66" i="6"/>
  <c r="CO66" i="6"/>
  <c r="CP66" i="6"/>
  <c r="CQ66" i="6"/>
  <c r="CR66" i="6"/>
  <c r="CS66" i="6"/>
  <c r="CT66" i="6"/>
  <c r="CU66" i="6"/>
  <c r="CJ67" i="6"/>
  <c r="CK67" i="6"/>
  <c r="CL67" i="6"/>
  <c r="CM67" i="6"/>
  <c r="CN67" i="6"/>
  <c r="CO67" i="6"/>
  <c r="CP67" i="6"/>
  <c r="CQ67" i="6"/>
  <c r="CR67" i="6"/>
  <c r="CS67" i="6"/>
  <c r="CT67" i="6"/>
  <c r="CU67" i="6"/>
  <c r="CJ85" i="6"/>
  <c r="CK85" i="6"/>
  <c r="CL85" i="6"/>
  <c r="CM85" i="6"/>
  <c r="CN85" i="6"/>
  <c r="CO85" i="6"/>
  <c r="CP85" i="6"/>
  <c r="CQ85" i="6"/>
  <c r="CR85" i="6"/>
  <c r="CS85" i="6"/>
  <c r="CT85" i="6"/>
  <c r="CU85" i="6"/>
  <c r="CJ86" i="6"/>
  <c r="CK86" i="6"/>
  <c r="CL86" i="6"/>
  <c r="CM86" i="6"/>
  <c r="CN86" i="6"/>
  <c r="CO86" i="6"/>
  <c r="CP86" i="6"/>
  <c r="CQ86" i="6"/>
  <c r="CR86" i="6"/>
  <c r="CS86" i="6"/>
  <c r="CT86" i="6"/>
  <c r="CU86" i="6"/>
  <c r="CJ87" i="6"/>
  <c r="CK87" i="6"/>
  <c r="CL87" i="6"/>
  <c r="CM87" i="6"/>
  <c r="CN87" i="6"/>
  <c r="CO87" i="6"/>
  <c r="CP87" i="6"/>
  <c r="CQ87" i="6"/>
  <c r="CR87" i="6"/>
  <c r="CS87" i="6"/>
  <c r="CT87" i="6"/>
  <c r="CU87" i="6"/>
  <c r="CJ88" i="6"/>
  <c r="CK88" i="6"/>
  <c r="CL88" i="6"/>
  <c r="CM88" i="6"/>
  <c r="CN88" i="6"/>
  <c r="CO88" i="6"/>
  <c r="CP88" i="6"/>
  <c r="CQ88" i="6"/>
  <c r="CR88" i="6"/>
  <c r="CS88" i="6"/>
  <c r="CT88" i="6"/>
  <c r="CU88" i="6"/>
  <c r="CJ89" i="6"/>
  <c r="CK89" i="6"/>
  <c r="CL89" i="6"/>
  <c r="CM89" i="6"/>
  <c r="CN89" i="6"/>
  <c r="CO89" i="6"/>
  <c r="CP89" i="6"/>
  <c r="CQ89" i="6"/>
  <c r="CR89" i="6"/>
  <c r="CS89" i="6"/>
  <c r="CT89" i="6"/>
  <c r="CU89" i="6"/>
  <c r="AL90" i="6"/>
  <c r="AM90" i="6"/>
  <c r="AM91" i="6" s="1"/>
  <c r="AN90" i="6"/>
  <c r="AO90" i="6"/>
  <c r="AP90" i="6"/>
  <c r="AQ90" i="6"/>
  <c r="AQ93" i="6" s="1"/>
  <c r="AR90" i="6"/>
  <c r="AS90" i="6"/>
  <c r="AT90" i="6"/>
  <c r="AU90" i="6"/>
  <c r="AU91" i="6" s="1"/>
  <c r="AV90" i="6"/>
  <c r="AV93" i="6" s="1"/>
  <c r="AW90" i="6"/>
  <c r="AL93" i="6"/>
  <c r="AM93" i="6"/>
  <c r="AN93" i="6"/>
  <c r="AO93" i="6"/>
  <c r="AP93" i="6"/>
  <c r="AS93" i="6"/>
  <c r="AT93" i="6"/>
  <c r="AW93" i="6"/>
  <c r="BP33" i="1"/>
  <c r="BQ33" i="1"/>
  <c r="BU35" i="1"/>
  <c r="BP37" i="1"/>
  <c r="BQ38" i="1"/>
  <c r="BP40" i="1"/>
  <c r="BP42" i="1"/>
  <c r="BQ42" i="1"/>
  <c r="BW42" i="1"/>
  <c r="BP48" i="1"/>
  <c r="BQ48" i="1"/>
  <c r="BR48" i="1"/>
  <c r="BS48" i="1"/>
  <c r="BT48" i="1"/>
  <c r="BU48" i="1"/>
  <c r="BV48" i="1"/>
  <c r="BW48" i="1"/>
  <c r="BX48" i="1"/>
  <c r="BP49" i="1"/>
  <c r="BQ49" i="1"/>
  <c r="BR49" i="1"/>
  <c r="BS49" i="1"/>
  <c r="BT49" i="1"/>
  <c r="BU49" i="1"/>
  <c r="BV49" i="1"/>
  <c r="BW49" i="1"/>
  <c r="BX49" i="1"/>
  <c r="CA49" i="1"/>
  <c r="BP50" i="1"/>
  <c r="BQ50" i="1"/>
  <c r="BR50" i="1"/>
  <c r="BS50" i="1"/>
  <c r="BT50" i="1"/>
  <c r="BU50" i="1"/>
  <c r="BV50" i="1"/>
  <c r="BW50" i="1"/>
  <c r="BX50" i="1"/>
  <c r="CA50" i="1"/>
  <c r="BP51" i="1"/>
  <c r="BQ51" i="1"/>
  <c r="BR51" i="1"/>
  <c r="BS51" i="1"/>
  <c r="BT51" i="1"/>
  <c r="BU51" i="1"/>
  <c r="BV51" i="1"/>
  <c r="BW51" i="1"/>
  <c r="BX51" i="1"/>
  <c r="BP52" i="1"/>
  <c r="BQ52" i="1"/>
  <c r="BR52" i="1"/>
  <c r="BS52" i="1"/>
  <c r="BT52" i="1"/>
  <c r="BU52" i="1"/>
  <c r="BV52" i="1"/>
  <c r="BW52" i="1"/>
  <c r="BX52" i="1"/>
  <c r="BZ52" i="1"/>
  <c r="BP54" i="1"/>
  <c r="BQ54" i="1"/>
  <c r="BR54" i="1"/>
  <c r="BS54" i="1"/>
  <c r="BT54" i="1"/>
  <c r="BU54" i="1"/>
  <c r="BV54" i="1"/>
  <c r="BW54" i="1"/>
  <c r="BX54" i="1"/>
  <c r="BP55" i="1"/>
  <c r="BQ55" i="1"/>
  <c r="BR55" i="1"/>
  <c r="BS55" i="1"/>
  <c r="BT55" i="1"/>
  <c r="BU55" i="1"/>
  <c r="BV55" i="1"/>
  <c r="BW55" i="1"/>
  <c r="BX55" i="1"/>
  <c r="BP56" i="1"/>
  <c r="BQ56" i="1"/>
  <c r="BR56" i="1"/>
  <c r="BS56" i="1"/>
  <c r="BT56" i="1"/>
  <c r="BU56" i="1"/>
  <c r="BV56" i="1"/>
  <c r="BW56" i="1"/>
  <c r="BX56" i="1"/>
  <c r="BP57" i="1"/>
  <c r="BQ57" i="1"/>
  <c r="BR57" i="1"/>
  <c r="BS57" i="1"/>
  <c r="BT57" i="1"/>
  <c r="BU57" i="1"/>
  <c r="BV57" i="1"/>
  <c r="BW57" i="1"/>
  <c r="BX57" i="1"/>
  <c r="BP58" i="1"/>
  <c r="BQ58" i="1"/>
  <c r="BR58" i="1"/>
  <c r="BS58" i="1"/>
  <c r="BT58" i="1"/>
  <c r="BU58" i="1"/>
  <c r="BV58" i="1"/>
  <c r="BW58" i="1"/>
  <c r="BX58" i="1"/>
  <c r="BZ58" i="1"/>
  <c r="CA58" i="1"/>
  <c r="BP59" i="1"/>
  <c r="BQ59" i="1"/>
  <c r="BR59" i="1"/>
  <c r="BS59" i="1"/>
  <c r="BT59" i="1"/>
  <c r="BU59" i="1"/>
  <c r="BV59" i="1"/>
  <c r="BW59" i="1"/>
  <c r="BX59" i="1"/>
  <c r="BZ59" i="1"/>
  <c r="CA59" i="1"/>
  <c r="BP60" i="1"/>
  <c r="BQ60" i="1"/>
  <c r="BR60" i="1"/>
  <c r="BS60" i="1"/>
  <c r="BT60" i="1"/>
  <c r="BU60" i="1"/>
  <c r="BV60" i="1"/>
  <c r="BW60" i="1"/>
  <c r="BX60" i="1"/>
  <c r="BZ60" i="1"/>
  <c r="BP61" i="1"/>
  <c r="BQ61" i="1"/>
  <c r="BR61" i="1"/>
  <c r="BS61" i="1"/>
  <c r="BT61" i="1"/>
  <c r="BU61" i="1"/>
  <c r="BV61" i="1"/>
  <c r="BW61" i="1"/>
  <c r="BX61" i="1"/>
  <c r="BY61" i="1"/>
  <c r="BZ61" i="1"/>
  <c r="BP62" i="1"/>
  <c r="BQ62" i="1"/>
  <c r="BR62" i="1"/>
  <c r="BS62" i="1"/>
  <c r="BT62" i="1"/>
  <c r="BU62" i="1"/>
  <c r="BV62" i="1"/>
  <c r="BW62" i="1"/>
  <c r="BX62" i="1"/>
  <c r="BP63" i="1"/>
  <c r="BQ63" i="1"/>
  <c r="BR63" i="1"/>
  <c r="BS63" i="1"/>
  <c r="BT63" i="1"/>
  <c r="BU63" i="1"/>
  <c r="BV63" i="1"/>
  <c r="BW63" i="1"/>
  <c r="BX63" i="1"/>
  <c r="BP64" i="1"/>
  <c r="BQ64" i="1"/>
  <c r="BR64" i="1"/>
  <c r="BS64" i="1"/>
  <c r="BT64" i="1"/>
  <c r="BU64" i="1"/>
  <c r="BV64" i="1"/>
  <c r="BW64" i="1"/>
  <c r="BX64" i="1"/>
  <c r="BP67" i="1"/>
  <c r="BQ67" i="1"/>
  <c r="BR67" i="1"/>
  <c r="BS67" i="1"/>
  <c r="BT67" i="1"/>
  <c r="BU67" i="1"/>
  <c r="BV67" i="1"/>
  <c r="BW67" i="1"/>
  <c r="BX67" i="1"/>
  <c r="BZ67" i="1"/>
  <c r="BP68" i="1"/>
  <c r="BQ68" i="1"/>
  <c r="BR68" i="1"/>
  <c r="BS68" i="1"/>
  <c r="BT68" i="1"/>
  <c r="BU68" i="1"/>
  <c r="BV68" i="1"/>
  <c r="BW68" i="1"/>
  <c r="BX68" i="1"/>
  <c r="BZ68" i="1"/>
  <c r="BP69" i="1"/>
  <c r="BQ69" i="1"/>
  <c r="BR69" i="1"/>
  <c r="BS69" i="1"/>
  <c r="BT69" i="1"/>
  <c r="BU69" i="1"/>
  <c r="BV69" i="1"/>
  <c r="BW69" i="1"/>
  <c r="BX69" i="1"/>
  <c r="BP70" i="1"/>
  <c r="BQ70" i="1"/>
  <c r="BR70" i="1"/>
  <c r="BS70" i="1"/>
  <c r="BT70" i="1"/>
  <c r="BU70" i="1"/>
  <c r="BV70" i="1"/>
  <c r="BW70" i="1"/>
  <c r="BX70" i="1"/>
  <c r="BP71" i="1"/>
  <c r="BQ71" i="1"/>
  <c r="BR71" i="1"/>
  <c r="BS71" i="1"/>
  <c r="BT71" i="1"/>
  <c r="BU71" i="1"/>
  <c r="BV71" i="1"/>
  <c r="BW71" i="1"/>
  <c r="BX71" i="1"/>
  <c r="BY71" i="1"/>
  <c r="BP73" i="1"/>
  <c r="BQ73" i="1"/>
  <c r="BR73" i="1"/>
  <c r="BS73" i="1"/>
  <c r="BT73" i="1"/>
  <c r="BU73" i="1"/>
  <c r="BV73" i="1"/>
  <c r="BW73" i="1"/>
  <c r="BX73" i="1"/>
  <c r="BY73" i="1"/>
  <c r="BP74" i="1"/>
  <c r="BQ74" i="1"/>
  <c r="BR74" i="1"/>
  <c r="BS74" i="1"/>
  <c r="BT74" i="1"/>
  <c r="BU74" i="1"/>
  <c r="BV74" i="1"/>
  <c r="BW74" i="1"/>
  <c r="BX74" i="1"/>
  <c r="BY74" i="1"/>
  <c r="CA74" i="1"/>
  <c r="BP75" i="1"/>
  <c r="BQ75" i="1"/>
  <c r="BR75" i="1"/>
  <c r="BS75" i="1"/>
  <c r="BT75" i="1"/>
  <c r="BU75" i="1"/>
  <c r="BV75" i="1"/>
  <c r="BW75" i="1"/>
  <c r="BX75" i="1"/>
  <c r="BP76" i="1"/>
  <c r="BQ76" i="1"/>
  <c r="BR76" i="1"/>
  <c r="BS76" i="1"/>
  <c r="BT76" i="1"/>
  <c r="BU76" i="1"/>
  <c r="BV76" i="1"/>
  <c r="BW76" i="1"/>
  <c r="BX76" i="1"/>
  <c r="BZ76" i="1"/>
  <c r="BP77" i="1"/>
  <c r="BQ77" i="1"/>
  <c r="BR77" i="1"/>
  <c r="BS77" i="1"/>
  <c r="BT77" i="1"/>
  <c r="BU77" i="1"/>
  <c r="BV77" i="1"/>
  <c r="BW77" i="1"/>
  <c r="BX77" i="1"/>
  <c r="BP78" i="1"/>
  <c r="BQ78" i="1"/>
  <c r="BR78" i="1"/>
  <c r="BS78" i="1"/>
  <c r="BT78" i="1"/>
  <c r="BU78" i="1"/>
  <c r="BV78" i="1"/>
  <c r="BW78" i="1"/>
  <c r="BX78" i="1"/>
  <c r="CA78" i="1"/>
  <c r="BP79" i="1"/>
  <c r="BQ79" i="1"/>
  <c r="BR79" i="1"/>
  <c r="BS79" i="1"/>
  <c r="BT79" i="1"/>
  <c r="BU79" i="1"/>
  <c r="BV79" i="1"/>
  <c r="BW79" i="1"/>
  <c r="BX79" i="1"/>
  <c r="BP80" i="1"/>
  <c r="BQ80" i="1"/>
  <c r="BR80" i="1"/>
  <c r="BS80" i="1"/>
  <c r="BT80" i="1"/>
  <c r="BU80" i="1"/>
  <c r="BV80" i="1"/>
  <c r="BW80" i="1"/>
  <c r="BX80" i="1"/>
  <c r="BP81" i="1"/>
  <c r="BQ81" i="1"/>
  <c r="BR81" i="1"/>
  <c r="BS81" i="1"/>
  <c r="BT81" i="1"/>
  <c r="BU81" i="1"/>
  <c r="BV81" i="1"/>
  <c r="BW81" i="1"/>
  <c r="BX81" i="1"/>
  <c r="BP82" i="1"/>
  <c r="BQ82" i="1"/>
  <c r="BR82" i="1"/>
  <c r="BS82" i="1"/>
  <c r="BT82" i="1"/>
  <c r="BU82" i="1"/>
  <c r="BV82" i="1"/>
  <c r="BW82" i="1"/>
  <c r="BX82" i="1"/>
  <c r="BP83" i="1"/>
  <c r="BQ83" i="1"/>
  <c r="BR83" i="1"/>
  <c r="BS83" i="1"/>
  <c r="BT83" i="1"/>
  <c r="BU83" i="1"/>
  <c r="BV83" i="1"/>
  <c r="BW83" i="1"/>
  <c r="BX83" i="1"/>
  <c r="CA23" i="1"/>
  <c r="BZ23" i="1"/>
  <c r="BX23" i="1"/>
  <c r="BW23" i="1"/>
  <c r="AS91" i="6" s="1"/>
  <c r="BV23" i="1"/>
  <c r="BV38" i="1" s="1"/>
  <c r="BU23" i="1"/>
  <c r="BT23" i="1"/>
  <c r="BS23" i="1"/>
  <c r="BR23" i="1"/>
  <c r="BR38" i="1" s="1"/>
  <c r="BQ23" i="1"/>
  <c r="BP23" i="1"/>
  <c r="CA30" i="1"/>
  <c r="BZ30" i="1"/>
  <c r="BY30" i="1"/>
  <c r="BX30" i="1"/>
  <c r="BW30" i="1"/>
  <c r="BV30" i="1"/>
  <c r="BU30" i="1"/>
  <c r="BT30" i="1"/>
  <c r="BS30" i="1"/>
  <c r="BR30" i="1"/>
  <c r="BR37" i="1" s="1"/>
  <c r="BQ30" i="1"/>
  <c r="BQ44" i="1" s="1"/>
  <c r="BP30" i="1"/>
  <c r="CA29" i="1"/>
  <c r="BZ29" i="1"/>
  <c r="BY29" i="1"/>
  <c r="BX29" i="1"/>
  <c r="BW29" i="1"/>
  <c r="BV29" i="1"/>
  <c r="BV36" i="1" s="1"/>
  <c r="BU29" i="1"/>
  <c r="BU36" i="1" s="1"/>
  <c r="BT29" i="1"/>
  <c r="BS29" i="1"/>
  <c r="BR29" i="1"/>
  <c r="BQ29" i="1"/>
  <c r="BQ36" i="1" s="1"/>
  <c r="BP29" i="1"/>
  <c r="CA28" i="1"/>
  <c r="BZ28" i="1"/>
  <c r="BY28" i="1"/>
  <c r="BX28" i="1"/>
  <c r="BW28" i="1"/>
  <c r="BW35" i="1" s="1"/>
  <c r="BV28" i="1"/>
  <c r="BU28" i="1"/>
  <c r="BU42" i="1" s="1"/>
  <c r="BT28" i="1"/>
  <c r="BS28" i="1"/>
  <c r="BR28" i="1"/>
  <c r="BR42" i="1" s="1"/>
  <c r="BQ28" i="1"/>
  <c r="BQ35" i="1" s="1"/>
  <c r="BP28" i="1"/>
  <c r="BP35" i="1" s="1"/>
  <c r="CA27" i="1"/>
  <c r="BZ27" i="1"/>
  <c r="BY27" i="1"/>
  <c r="BX27" i="1"/>
  <c r="BW27" i="1"/>
  <c r="BV27" i="1"/>
  <c r="BU27" i="1"/>
  <c r="BU41" i="1" s="1"/>
  <c r="BT27" i="1"/>
  <c r="BS27" i="1"/>
  <c r="BR27" i="1"/>
  <c r="BR41" i="1" s="1"/>
  <c r="BQ27" i="1"/>
  <c r="BP27" i="1"/>
  <c r="CA26" i="1"/>
  <c r="BZ26" i="1"/>
  <c r="BY26" i="1"/>
  <c r="BX26" i="1"/>
  <c r="BW26" i="1"/>
  <c r="BV26" i="1"/>
  <c r="BV33" i="1" s="1"/>
  <c r="BU26" i="1"/>
  <c r="BT26" i="1"/>
  <c r="BS26" i="1"/>
  <c r="BR26" i="1"/>
  <c r="BR33" i="1" s="1"/>
  <c r="BQ26" i="1"/>
  <c r="BQ40" i="1" s="1"/>
  <c r="BP26" i="1"/>
  <c r="CB16" i="1"/>
  <c r="CB22" i="1"/>
  <c r="CB21" i="1"/>
  <c r="CB20" i="1"/>
  <c r="CB19" i="1"/>
  <c r="CB18" i="1"/>
  <c r="CB17" i="1"/>
  <c r="CB15" i="1"/>
  <c r="CB14" i="1"/>
  <c r="CB13" i="1"/>
  <c r="CB12" i="1"/>
  <c r="CB11" i="1"/>
  <c r="CB10" i="1"/>
  <c r="CB9" i="1"/>
  <c r="CB8" i="1"/>
  <c r="CB7" i="1"/>
  <c r="BH67" i="1"/>
  <c r="BI67" i="1"/>
  <c r="BJ67" i="1"/>
  <c r="BK67" i="1"/>
  <c r="BH68" i="1"/>
  <c r="BI68" i="1"/>
  <c r="BJ68" i="1"/>
  <c r="BK68" i="1"/>
  <c r="BL68" i="1"/>
  <c r="BM68" i="1"/>
  <c r="BN68" i="1"/>
  <c r="BH69" i="1"/>
  <c r="BI69" i="1"/>
  <c r="BJ69" i="1"/>
  <c r="BK69" i="1"/>
  <c r="BH70" i="1"/>
  <c r="BI70" i="1"/>
  <c r="BJ70" i="1"/>
  <c r="BK70" i="1"/>
  <c r="BN70" i="1"/>
  <c r="BH71" i="1"/>
  <c r="BI71" i="1"/>
  <c r="BJ71" i="1"/>
  <c r="BK71" i="1"/>
  <c r="BL71" i="1"/>
  <c r="BH73" i="1"/>
  <c r="BI73" i="1"/>
  <c r="BJ73" i="1"/>
  <c r="BK73" i="1"/>
  <c r="BN73" i="1"/>
  <c r="BH74" i="1"/>
  <c r="BI74" i="1"/>
  <c r="BJ74" i="1"/>
  <c r="BK74" i="1"/>
  <c r="BH75" i="1"/>
  <c r="BI75" i="1"/>
  <c r="BJ75" i="1"/>
  <c r="BK75" i="1"/>
  <c r="BL75" i="1"/>
  <c r="BH76" i="1"/>
  <c r="BI76" i="1"/>
  <c r="BJ76" i="1"/>
  <c r="BK76" i="1"/>
  <c r="BH77" i="1"/>
  <c r="BI77" i="1"/>
  <c r="BJ77" i="1"/>
  <c r="BK77" i="1"/>
  <c r="BM77" i="1"/>
  <c r="BH78" i="1"/>
  <c r="BI78" i="1"/>
  <c r="BJ78" i="1"/>
  <c r="BK78" i="1"/>
  <c r="BH79" i="1"/>
  <c r="BI79" i="1"/>
  <c r="BJ79" i="1"/>
  <c r="BK79" i="1"/>
  <c r="BL79" i="1"/>
  <c r="BH80" i="1"/>
  <c r="BI80" i="1"/>
  <c r="BJ80" i="1"/>
  <c r="BK80" i="1"/>
  <c r="BL80" i="1"/>
  <c r="BM80" i="1"/>
  <c r="BH81" i="1"/>
  <c r="BI81" i="1"/>
  <c r="BJ81" i="1"/>
  <c r="BK81" i="1"/>
  <c r="BH82" i="1"/>
  <c r="BI82" i="1"/>
  <c r="BJ82" i="1"/>
  <c r="BK82" i="1"/>
  <c r="BH83" i="1"/>
  <c r="BI83" i="1"/>
  <c r="BJ83" i="1"/>
  <c r="BK83" i="1"/>
  <c r="BC67" i="1"/>
  <c r="BD67" i="1"/>
  <c r="BE67" i="1"/>
  <c r="BF67" i="1"/>
  <c r="BC68" i="1"/>
  <c r="BD68" i="1"/>
  <c r="BE68" i="1"/>
  <c r="BF68" i="1"/>
  <c r="BC69" i="1"/>
  <c r="BD69" i="1"/>
  <c r="BE69" i="1"/>
  <c r="BF69" i="1"/>
  <c r="BC70" i="1"/>
  <c r="BD70" i="1"/>
  <c r="BE70" i="1"/>
  <c r="BF70" i="1"/>
  <c r="BC71" i="1"/>
  <c r="BD71" i="1"/>
  <c r="BE71" i="1"/>
  <c r="BF71" i="1"/>
  <c r="BC73" i="1"/>
  <c r="BD73" i="1"/>
  <c r="BE73" i="1"/>
  <c r="BF73" i="1"/>
  <c r="BC74" i="1"/>
  <c r="BD74" i="1"/>
  <c r="BE74" i="1"/>
  <c r="BF74" i="1"/>
  <c r="BC75" i="1"/>
  <c r="BD75" i="1"/>
  <c r="BE75" i="1"/>
  <c r="BF75" i="1"/>
  <c r="BC76" i="1"/>
  <c r="BD76" i="1"/>
  <c r="BE76" i="1"/>
  <c r="BF76" i="1"/>
  <c r="BC77" i="1"/>
  <c r="BD77" i="1"/>
  <c r="BE77" i="1"/>
  <c r="BF77" i="1"/>
  <c r="BC78" i="1"/>
  <c r="BD78" i="1"/>
  <c r="BE78" i="1"/>
  <c r="BF78" i="1"/>
  <c r="BC79" i="1"/>
  <c r="BD79" i="1"/>
  <c r="BE79" i="1"/>
  <c r="BF79" i="1"/>
  <c r="BC80" i="1"/>
  <c r="BD80" i="1"/>
  <c r="BE80" i="1"/>
  <c r="BF80" i="1"/>
  <c r="BC81" i="1"/>
  <c r="BD81" i="1"/>
  <c r="BE81" i="1"/>
  <c r="BF81" i="1"/>
  <c r="BC82" i="1"/>
  <c r="BD82" i="1"/>
  <c r="BE82" i="1"/>
  <c r="BF82" i="1"/>
  <c r="BC83" i="1"/>
  <c r="BD83" i="1"/>
  <c r="BE83" i="1"/>
  <c r="BF83" i="1"/>
  <c r="BG68" i="1"/>
  <c r="BG69" i="1"/>
  <c r="BG70" i="1"/>
  <c r="BG71" i="1"/>
  <c r="BG73" i="1"/>
  <c r="BG74" i="1"/>
  <c r="BG75" i="1"/>
  <c r="BG76" i="1"/>
  <c r="BG77" i="1"/>
  <c r="BG78" i="1"/>
  <c r="BG79" i="1"/>
  <c r="BG80" i="1"/>
  <c r="BG81" i="1"/>
  <c r="BG82" i="1"/>
  <c r="BG83" i="1"/>
  <c r="BG67" i="1"/>
  <c r="AA90" i="6"/>
  <c r="AA93" i="6" s="1"/>
  <c r="BX63" i="6"/>
  <c r="BY63" i="6"/>
  <c r="BZ63" i="6"/>
  <c r="CA63" i="6"/>
  <c r="CB63" i="6"/>
  <c r="CC63" i="6"/>
  <c r="CD63" i="6"/>
  <c r="CE63" i="6"/>
  <c r="CF63" i="6"/>
  <c r="BX64" i="6"/>
  <c r="BY64" i="6"/>
  <c r="BZ64" i="6"/>
  <c r="CA64" i="6"/>
  <c r="CB64" i="6"/>
  <c r="CC64" i="6"/>
  <c r="CD64" i="6"/>
  <c r="CE64" i="6"/>
  <c r="CF64" i="6"/>
  <c r="BX65" i="6"/>
  <c r="BY65" i="6"/>
  <c r="BZ65" i="6"/>
  <c r="CA65" i="6"/>
  <c r="CB65" i="6"/>
  <c r="CC65" i="6"/>
  <c r="CD65" i="6"/>
  <c r="CE65" i="6"/>
  <c r="CF65" i="6"/>
  <c r="BX66" i="6"/>
  <c r="BY66" i="6"/>
  <c r="BZ66" i="6"/>
  <c r="CA66" i="6"/>
  <c r="CB66" i="6"/>
  <c r="CC66" i="6"/>
  <c r="CD66" i="6"/>
  <c r="CE66" i="6"/>
  <c r="CF66" i="6"/>
  <c r="BX67" i="6"/>
  <c r="BY67" i="6"/>
  <c r="BZ67" i="6"/>
  <c r="CA67" i="6"/>
  <c r="CB67" i="6"/>
  <c r="CC67" i="6"/>
  <c r="CD67" i="6"/>
  <c r="CE67" i="6"/>
  <c r="CF67" i="6"/>
  <c r="BX85" i="6"/>
  <c r="BY85" i="6"/>
  <c r="BZ85" i="6"/>
  <c r="CA85" i="6"/>
  <c r="CB85" i="6"/>
  <c r="CC85" i="6"/>
  <c r="CD85" i="6"/>
  <c r="CE85" i="6"/>
  <c r="CF85" i="6"/>
  <c r="BX86" i="6"/>
  <c r="BY86" i="6"/>
  <c r="BZ86" i="6"/>
  <c r="CA86" i="6"/>
  <c r="CB86" i="6"/>
  <c r="CC86" i="6"/>
  <c r="CD86" i="6"/>
  <c r="CE86" i="6"/>
  <c r="CF86" i="6"/>
  <c r="BX87" i="6"/>
  <c r="BY87" i="6"/>
  <c r="BZ87" i="6"/>
  <c r="CA87" i="6"/>
  <c r="CB87" i="6"/>
  <c r="CC87" i="6"/>
  <c r="CD87" i="6"/>
  <c r="CE87" i="6"/>
  <c r="CF87" i="6"/>
  <c r="CG87" i="6"/>
  <c r="BX88" i="6"/>
  <c r="BY88" i="6"/>
  <c r="BZ88" i="6"/>
  <c r="CA88" i="6"/>
  <c r="CB88" i="6"/>
  <c r="CC88" i="6"/>
  <c r="CD88" i="6"/>
  <c r="CE88" i="6"/>
  <c r="CF88" i="6"/>
  <c r="BX89" i="6"/>
  <c r="BY89" i="6"/>
  <c r="BZ89" i="6"/>
  <c r="CA89" i="6"/>
  <c r="CB89" i="6"/>
  <c r="CC89" i="6"/>
  <c r="CD89" i="6"/>
  <c r="CE89" i="6"/>
  <c r="CF89" i="6"/>
  <c r="CI89" i="6"/>
  <c r="AH90" i="6"/>
  <c r="AH91" i="6" s="1"/>
  <c r="AG90" i="6"/>
  <c r="AG93" i="6" s="1"/>
  <c r="AE90" i="6"/>
  <c r="AE93" i="6"/>
  <c r="AD90" i="6"/>
  <c r="AD93" i="6" s="1"/>
  <c r="AC90" i="6"/>
  <c r="AC93" i="6" s="1"/>
  <c r="AB90" i="6"/>
  <c r="AB91" i="6" s="1"/>
  <c r="Z90" i="6"/>
  <c r="Z93" i="6" s="1"/>
  <c r="AF90" i="6"/>
  <c r="AF93" i="6" s="1"/>
  <c r="BN64" i="1"/>
  <c r="BL64" i="1"/>
  <c r="BK64" i="1"/>
  <c r="BJ64" i="1"/>
  <c r="BI64" i="1"/>
  <c r="BH64" i="1"/>
  <c r="BG64" i="1"/>
  <c r="BF64" i="1"/>
  <c r="BE64" i="1"/>
  <c r="BD64" i="1"/>
  <c r="BC64" i="1"/>
  <c r="BK63" i="1"/>
  <c r="BJ63" i="1"/>
  <c r="BI63" i="1"/>
  <c r="BH63" i="1"/>
  <c r="BG63" i="1"/>
  <c r="BF63" i="1"/>
  <c r="BE63" i="1"/>
  <c r="BD63" i="1"/>
  <c r="BC63" i="1"/>
  <c r="BN62" i="1"/>
  <c r="BK62" i="1"/>
  <c r="BJ62" i="1"/>
  <c r="BI62" i="1"/>
  <c r="BH62" i="1"/>
  <c r="BG62" i="1"/>
  <c r="BF62" i="1"/>
  <c r="BE62" i="1"/>
  <c r="BD62" i="1"/>
  <c r="BC62" i="1"/>
  <c r="BL61" i="1"/>
  <c r="BK61" i="1"/>
  <c r="BJ61" i="1"/>
  <c r="BI61" i="1"/>
  <c r="BH61" i="1"/>
  <c r="BG61" i="1"/>
  <c r="BF61" i="1"/>
  <c r="BE61" i="1"/>
  <c r="BD61" i="1"/>
  <c r="BC61" i="1"/>
  <c r="BL60" i="1"/>
  <c r="BK60" i="1"/>
  <c r="BJ60" i="1"/>
  <c r="BI60" i="1"/>
  <c r="BH60" i="1"/>
  <c r="BG60" i="1"/>
  <c r="BF60" i="1"/>
  <c r="BE60" i="1"/>
  <c r="BD60" i="1"/>
  <c r="BC60" i="1"/>
  <c r="BN59" i="1"/>
  <c r="BK59" i="1"/>
  <c r="BJ59" i="1"/>
  <c r="BI59" i="1"/>
  <c r="BH59" i="1"/>
  <c r="BG59" i="1"/>
  <c r="BF59" i="1"/>
  <c r="BE59" i="1"/>
  <c r="BD59" i="1"/>
  <c r="BC59" i="1"/>
  <c r="BK58" i="1"/>
  <c r="BJ58" i="1"/>
  <c r="BI58" i="1"/>
  <c r="BH58" i="1"/>
  <c r="BG58" i="1"/>
  <c r="BF58" i="1"/>
  <c r="BE58" i="1"/>
  <c r="BD58" i="1"/>
  <c r="BC58" i="1"/>
  <c r="BL57" i="1"/>
  <c r="BK57" i="1"/>
  <c r="BJ57" i="1"/>
  <c r="BI57" i="1"/>
  <c r="BH57" i="1"/>
  <c r="BG57" i="1"/>
  <c r="BF57" i="1"/>
  <c r="BE57" i="1"/>
  <c r="BD57" i="1"/>
  <c r="BC57" i="1"/>
  <c r="BL56" i="1"/>
  <c r="BK56" i="1"/>
  <c r="BJ56" i="1"/>
  <c r="BI56" i="1"/>
  <c r="BH56" i="1"/>
  <c r="BG56" i="1"/>
  <c r="BF56" i="1"/>
  <c r="BE56" i="1"/>
  <c r="BD56" i="1"/>
  <c r="BC56" i="1"/>
  <c r="BN55" i="1"/>
  <c r="BK55" i="1"/>
  <c r="BJ55" i="1"/>
  <c r="BI55" i="1"/>
  <c r="BH55" i="1"/>
  <c r="BG55" i="1"/>
  <c r="BF55" i="1"/>
  <c r="BE55" i="1"/>
  <c r="BD55" i="1"/>
  <c r="BC55" i="1"/>
  <c r="BK54" i="1"/>
  <c r="BJ54" i="1"/>
  <c r="BI54" i="1"/>
  <c r="BH54" i="1"/>
  <c r="BG54" i="1"/>
  <c r="BF54" i="1"/>
  <c r="BE54" i="1"/>
  <c r="BD54" i="1"/>
  <c r="BC54" i="1"/>
  <c r="BL52" i="1"/>
  <c r="BK52" i="1"/>
  <c r="BJ52" i="1"/>
  <c r="BI52" i="1"/>
  <c r="BH52" i="1"/>
  <c r="BG52" i="1"/>
  <c r="BF52" i="1"/>
  <c r="BE52" i="1"/>
  <c r="BD52" i="1"/>
  <c r="BC52" i="1"/>
  <c r="BL51" i="1"/>
  <c r="BK51" i="1"/>
  <c r="BJ51" i="1"/>
  <c r="BI51" i="1"/>
  <c r="BH51" i="1"/>
  <c r="BG51" i="1"/>
  <c r="BF51" i="1"/>
  <c r="BE51" i="1"/>
  <c r="BD51" i="1"/>
  <c r="BC51" i="1"/>
  <c r="BK50" i="1"/>
  <c r="BJ50" i="1"/>
  <c r="BI50" i="1"/>
  <c r="BH50" i="1"/>
  <c r="BG50" i="1"/>
  <c r="BF50" i="1"/>
  <c r="BE50" i="1"/>
  <c r="BD50" i="1"/>
  <c r="BC50" i="1"/>
  <c r="BN49" i="1"/>
  <c r="BL49" i="1"/>
  <c r="BK49" i="1"/>
  <c r="BJ49" i="1"/>
  <c r="BI49" i="1"/>
  <c r="BH49" i="1"/>
  <c r="BG49" i="1"/>
  <c r="BF49" i="1"/>
  <c r="BE49" i="1"/>
  <c r="BD49" i="1"/>
  <c r="BC49" i="1"/>
  <c r="BL48" i="1"/>
  <c r="BK48" i="1"/>
  <c r="BJ48" i="1"/>
  <c r="BI48" i="1"/>
  <c r="BH48" i="1"/>
  <c r="BG48" i="1"/>
  <c r="BF48" i="1"/>
  <c r="BE48" i="1"/>
  <c r="BD48" i="1"/>
  <c r="BC48" i="1"/>
  <c r="BK30" i="1"/>
  <c r="BK44" i="1" s="1"/>
  <c r="BJ30" i="1"/>
  <c r="BJ44" i="1" s="1"/>
  <c r="BI30" i="1"/>
  <c r="BH30" i="1"/>
  <c r="BH44" i="1"/>
  <c r="BG30" i="1"/>
  <c r="BG44" i="1" s="1"/>
  <c r="BF30" i="1"/>
  <c r="BF44" i="1"/>
  <c r="BE30" i="1"/>
  <c r="BD30" i="1"/>
  <c r="BD44" i="1"/>
  <c r="BC30" i="1"/>
  <c r="BC44" i="1" s="1"/>
  <c r="BK29" i="1"/>
  <c r="BK43" i="1"/>
  <c r="BJ29" i="1"/>
  <c r="BI29" i="1"/>
  <c r="BH29" i="1"/>
  <c r="BH36" i="1"/>
  <c r="BG29" i="1"/>
  <c r="BF29" i="1"/>
  <c r="BF43" i="1"/>
  <c r="BE29" i="1"/>
  <c r="BE43" i="1" s="1"/>
  <c r="BD29" i="1"/>
  <c r="BC29" i="1"/>
  <c r="BK28" i="1"/>
  <c r="BJ28" i="1"/>
  <c r="BJ42" i="1"/>
  <c r="BI28" i="1"/>
  <c r="BI42" i="1" s="1"/>
  <c r="BH28" i="1"/>
  <c r="BG28" i="1"/>
  <c r="BG35" i="1" s="1"/>
  <c r="BF28" i="1"/>
  <c r="BF42" i="1"/>
  <c r="BE28" i="1"/>
  <c r="BD28" i="1"/>
  <c r="BC28" i="1"/>
  <c r="BK27" i="1"/>
  <c r="BK41" i="1" s="1"/>
  <c r="BJ27" i="1"/>
  <c r="BI27" i="1"/>
  <c r="BI41" i="1" s="1"/>
  <c r="BH27" i="1"/>
  <c r="BG27" i="1"/>
  <c r="BG41" i="1"/>
  <c r="BF27" i="1"/>
  <c r="BE27" i="1"/>
  <c r="BD27" i="1"/>
  <c r="BD41" i="1" s="1"/>
  <c r="BC27" i="1"/>
  <c r="BK26" i="1"/>
  <c r="BK40" i="1" s="1"/>
  <c r="BJ26" i="1"/>
  <c r="BI26" i="1"/>
  <c r="BH26" i="1"/>
  <c r="BH40" i="1"/>
  <c r="BG26" i="1"/>
  <c r="BG40" i="1" s="1"/>
  <c r="BF26" i="1"/>
  <c r="BE26" i="1"/>
  <c r="BE40" i="1"/>
  <c r="BD26" i="1"/>
  <c r="BC26" i="1"/>
  <c r="BK23" i="1"/>
  <c r="BJ23" i="1"/>
  <c r="BI23" i="1"/>
  <c r="BH23" i="1"/>
  <c r="BG23" i="1"/>
  <c r="BF23" i="1"/>
  <c r="BF45" i="1"/>
  <c r="BE23" i="1"/>
  <c r="BD23" i="1"/>
  <c r="BD45" i="1" s="1"/>
  <c r="BC23" i="1"/>
  <c r="AX48" i="1"/>
  <c r="V90" i="6"/>
  <c r="V93" i="6" s="1"/>
  <c r="U90" i="6"/>
  <c r="U93" i="6" s="1"/>
  <c r="T89" i="6"/>
  <c r="T67" i="6"/>
  <c r="T90" i="6" s="1"/>
  <c r="T45" i="6"/>
  <c r="T23" i="6"/>
  <c r="BQ63" i="6"/>
  <c r="S89" i="6"/>
  <c r="S67" i="6"/>
  <c r="S45" i="6"/>
  <c r="S23" i="6"/>
  <c r="AU50" i="1"/>
  <c r="AU52" i="1"/>
  <c r="AU54" i="1"/>
  <c r="AU56" i="1"/>
  <c r="AU58" i="1"/>
  <c r="AU60" i="1"/>
  <c r="AU62" i="1"/>
  <c r="AU64" i="1"/>
  <c r="AU48" i="1"/>
  <c r="AT29" i="1"/>
  <c r="AT36" i="1" s="1"/>
  <c r="R90" i="6"/>
  <c r="R93" i="6"/>
  <c r="BA65" i="6"/>
  <c r="BB65" i="6"/>
  <c r="BC65" i="6"/>
  <c r="BD65" i="6"/>
  <c r="BE65" i="6"/>
  <c r="BF65" i="6"/>
  <c r="BG65" i="6"/>
  <c r="BH65" i="6"/>
  <c r="BI65" i="6"/>
  <c r="BJ65" i="6"/>
  <c r="BK65" i="6"/>
  <c r="BL65" i="6"/>
  <c r="BM65" i="6"/>
  <c r="BN65" i="6"/>
  <c r="BO65" i="6"/>
  <c r="BP65" i="6"/>
  <c r="BQ65" i="6"/>
  <c r="BR65" i="6"/>
  <c r="BS65" i="6"/>
  <c r="BT65" i="6"/>
  <c r="BU65" i="6"/>
  <c r="BV65" i="6"/>
  <c r="BW65" i="6"/>
  <c r="BA87" i="6"/>
  <c r="BB87" i="6"/>
  <c r="BC87" i="6"/>
  <c r="BD87" i="6"/>
  <c r="BE87" i="6"/>
  <c r="BF87" i="6"/>
  <c r="BG87" i="6"/>
  <c r="BH87" i="6"/>
  <c r="BI87" i="6"/>
  <c r="BJ87" i="6"/>
  <c r="BK87" i="6"/>
  <c r="BL87" i="6"/>
  <c r="BM87" i="6"/>
  <c r="BN87" i="6"/>
  <c r="BO87" i="6"/>
  <c r="BP87" i="6"/>
  <c r="BQ87" i="6"/>
  <c r="BR87" i="6"/>
  <c r="BS87" i="6"/>
  <c r="BT87" i="6"/>
  <c r="BU87" i="6"/>
  <c r="BV87" i="6"/>
  <c r="BW87" i="6"/>
  <c r="AZ87" i="6"/>
  <c r="AZ65" i="6"/>
  <c r="AR48" i="1"/>
  <c r="AS48" i="1"/>
  <c r="AT48" i="1"/>
  <c r="AV48" i="1"/>
  <c r="AW48" i="1"/>
  <c r="AY48" i="1"/>
  <c r="AZ48" i="1"/>
  <c r="BA48" i="1"/>
  <c r="AR49" i="1"/>
  <c r="AS49" i="1"/>
  <c r="AT49" i="1"/>
  <c r="AU49" i="1"/>
  <c r="AV49" i="1"/>
  <c r="AW49" i="1"/>
  <c r="AX49" i="1"/>
  <c r="AY49" i="1"/>
  <c r="AZ49" i="1"/>
  <c r="BA49" i="1"/>
  <c r="AR50" i="1"/>
  <c r="AS50" i="1"/>
  <c r="AT50" i="1"/>
  <c r="AV50" i="1"/>
  <c r="AW50" i="1"/>
  <c r="AX50" i="1"/>
  <c r="AY50" i="1"/>
  <c r="AZ50" i="1"/>
  <c r="BA50" i="1"/>
  <c r="AR51" i="1"/>
  <c r="AS51" i="1"/>
  <c r="AT51" i="1"/>
  <c r="AU51" i="1"/>
  <c r="AV51" i="1"/>
  <c r="AW51" i="1"/>
  <c r="AX51" i="1"/>
  <c r="AY51" i="1"/>
  <c r="AZ51" i="1"/>
  <c r="BA51" i="1"/>
  <c r="AR52" i="1"/>
  <c r="AS52" i="1"/>
  <c r="AT52" i="1"/>
  <c r="AV52" i="1"/>
  <c r="AW52" i="1"/>
  <c r="AX52" i="1"/>
  <c r="AY52" i="1"/>
  <c r="AZ52" i="1"/>
  <c r="BA52" i="1"/>
  <c r="AR54" i="1"/>
  <c r="AS54" i="1"/>
  <c r="AT54" i="1"/>
  <c r="AV54" i="1"/>
  <c r="AW54" i="1"/>
  <c r="AX54" i="1"/>
  <c r="AY54" i="1"/>
  <c r="AZ54" i="1"/>
  <c r="BA54" i="1"/>
  <c r="AR55" i="1"/>
  <c r="AS55" i="1"/>
  <c r="AT55" i="1"/>
  <c r="AU55" i="1"/>
  <c r="AV55" i="1"/>
  <c r="AW55" i="1"/>
  <c r="AX55" i="1"/>
  <c r="AY55" i="1"/>
  <c r="AZ55" i="1"/>
  <c r="BA55" i="1"/>
  <c r="AR56" i="1"/>
  <c r="AS56" i="1"/>
  <c r="AT56" i="1"/>
  <c r="AV56" i="1"/>
  <c r="AW56" i="1"/>
  <c r="AX56" i="1"/>
  <c r="AY56" i="1"/>
  <c r="AZ56" i="1"/>
  <c r="BA56" i="1"/>
  <c r="AR57" i="1"/>
  <c r="AS57" i="1"/>
  <c r="AT57" i="1"/>
  <c r="AU57" i="1"/>
  <c r="AV57" i="1"/>
  <c r="AW57" i="1"/>
  <c r="AX57" i="1"/>
  <c r="AY57" i="1"/>
  <c r="AZ57" i="1"/>
  <c r="BA57" i="1"/>
  <c r="AR58" i="1"/>
  <c r="AS58" i="1"/>
  <c r="AT58" i="1"/>
  <c r="AV58" i="1"/>
  <c r="AW58" i="1"/>
  <c r="AX58" i="1"/>
  <c r="AY58" i="1"/>
  <c r="AZ58" i="1"/>
  <c r="BA58" i="1"/>
  <c r="AR59" i="1"/>
  <c r="AS59" i="1"/>
  <c r="AT59" i="1"/>
  <c r="AU59" i="1"/>
  <c r="AV59" i="1"/>
  <c r="AW59" i="1"/>
  <c r="AX59" i="1"/>
  <c r="AY59" i="1"/>
  <c r="AZ59" i="1"/>
  <c r="BA59" i="1"/>
  <c r="AR60" i="1"/>
  <c r="AS60" i="1"/>
  <c r="AT60" i="1"/>
  <c r="AV60" i="1"/>
  <c r="AW60" i="1"/>
  <c r="AX60" i="1"/>
  <c r="AY60" i="1"/>
  <c r="AZ60" i="1"/>
  <c r="BA60" i="1"/>
  <c r="AR61" i="1"/>
  <c r="AS61" i="1"/>
  <c r="AT61" i="1"/>
  <c r="AU61" i="1"/>
  <c r="AV61" i="1"/>
  <c r="AW61" i="1"/>
  <c r="AX61" i="1"/>
  <c r="AY61" i="1"/>
  <c r="AZ61" i="1"/>
  <c r="BA61" i="1"/>
  <c r="AR62" i="1"/>
  <c r="AS62" i="1"/>
  <c r="AT62" i="1"/>
  <c r="AV62" i="1"/>
  <c r="AW62" i="1"/>
  <c r="AX62" i="1"/>
  <c r="AY62" i="1"/>
  <c r="AZ62" i="1"/>
  <c r="BA62" i="1"/>
  <c r="AR63" i="1"/>
  <c r="AS63" i="1"/>
  <c r="AT63" i="1"/>
  <c r="AU63" i="1"/>
  <c r="AV63" i="1"/>
  <c r="AW63" i="1"/>
  <c r="AX63" i="1"/>
  <c r="AY63" i="1"/>
  <c r="AZ63" i="1"/>
  <c r="BA63" i="1"/>
  <c r="AR64" i="1"/>
  <c r="AS64" i="1"/>
  <c r="AT64" i="1"/>
  <c r="AV64" i="1"/>
  <c r="AW64" i="1"/>
  <c r="AX64" i="1"/>
  <c r="AY64" i="1"/>
  <c r="AZ64" i="1"/>
  <c r="BA64" i="1"/>
  <c r="P90" i="6"/>
  <c r="P93" i="6"/>
  <c r="AP49" i="1"/>
  <c r="AQ49" i="1"/>
  <c r="AP50" i="1"/>
  <c r="AQ50" i="1"/>
  <c r="AP51" i="1"/>
  <c r="AQ51" i="1"/>
  <c r="AP52" i="1"/>
  <c r="AQ52" i="1"/>
  <c r="AP54" i="1"/>
  <c r="AQ54" i="1"/>
  <c r="AP55" i="1"/>
  <c r="AQ55" i="1"/>
  <c r="AP56" i="1"/>
  <c r="AQ56" i="1"/>
  <c r="AP57" i="1"/>
  <c r="AQ57" i="1"/>
  <c r="AP58" i="1"/>
  <c r="AQ58" i="1"/>
  <c r="AP59" i="1"/>
  <c r="AQ59" i="1"/>
  <c r="AP60" i="1"/>
  <c r="AQ60" i="1"/>
  <c r="AP61" i="1"/>
  <c r="AQ61" i="1"/>
  <c r="AP62" i="1"/>
  <c r="AQ62" i="1"/>
  <c r="AP63" i="1"/>
  <c r="AQ63" i="1"/>
  <c r="AP64" i="1"/>
  <c r="AQ64" i="1"/>
  <c r="AP48" i="1"/>
  <c r="AQ48" i="1"/>
  <c r="O90" i="6"/>
  <c r="O93" i="6" s="1"/>
  <c r="N90" i="6"/>
  <c r="N93" i="6" s="1"/>
  <c r="BB22" i="1"/>
  <c r="BB21" i="1"/>
  <c r="BB27" i="1" s="1"/>
  <c r="BB20" i="1"/>
  <c r="BB19" i="1"/>
  <c r="BB18" i="1"/>
  <c r="BB17" i="1"/>
  <c r="BB16" i="1"/>
  <c r="BB15" i="1"/>
  <c r="BB14" i="1"/>
  <c r="BB13" i="1"/>
  <c r="BB28" i="1" s="1"/>
  <c r="BB11" i="1"/>
  <c r="BB10" i="1"/>
  <c r="BB9" i="1"/>
  <c r="BB8" i="1"/>
  <c r="BB29" i="1" s="1"/>
  <c r="BB7" i="1"/>
  <c r="BB6" i="1"/>
  <c r="AP28" i="1"/>
  <c r="AP42" i="1" s="1"/>
  <c r="BL63" i="6"/>
  <c r="BM63" i="6"/>
  <c r="BN63" i="6"/>
  <c r="BO63" i="6"/>
  <c r="BP63" i="6"/>
  <c r="BR63" i="6"/>
  <c r="BS63" i="6"/>
  <c r="BT63" i="6"/>
  <c r="BU63" i="6"/>
  <c r="BV63" i="6"/>
  <c r="BW63" i="6"/>
  <c r="BL64" i="6"/>
  <c r="BM64" i="6"/>
  <c r="BN64" i="6"/>
  <c r="BO64" i="6"/>
  <c r="BP64" i="6"/>
  <c r="BQ64" i="6"/>
  <c r="BR64" i="6"/>
  <c r="BS64" i="6"/>
  <c r="BT64" i="6"/>
  <c r="BU64" i="6"/>
  <c r="BV64" i="6"/>
  <c r="BW64" i="6"/>
  <c r="BL66" i="6"/>
  <c r="BM66" i="6"/>
  <c r="BN66" i="6"/>
  <c r="BO66" i="6"/>
  <c r="BP66" i="6"/>
  <c r="BQ66" i="6"/>
  <c r="BR66" i="6"/>
  <c r="BS66" i="6"/>
  <c r="BT66" i="6"/>
  <c r="BU66" i="6"/>
  <c r="BV66" i="6"/>
  <c r="BW66" i="6"/>
  <c r="BL67" i="6"/>
  <c r="BM67" i="6"/>
  <c r="BN67" i="6"/>
  <c r="BO67" i="6"/>
  <c r="BP67" i="6"/>
  <c r="BQ67" i="6"/>
  <c r="BR67" i="6"/>
  <c r="BS67" i="6"/>
  <c r="BT67" i="6"/>
  <c r="BU67" i="6"/>
  <c r="BV67" i="6"/>
  <c r="BW67" i="6"/>
  <c r="BL85" i="6"/>
  <c r="BM85" i="6"/>
  <c r="BN85" i="6"/>
  <c r="BO85" i="6"/>
  <c r="BP85" i="6"/>
  <c r="BQ85" i="6"/>
  <c r="BR85" i="6"/>
  <c r="BS85" i="6"/>
  <c r="BT85" i="6"/>
  <c r="BU85" i="6"/>
  <c r="BV85" i="6"/>
  <c r="BW85" i="6"/>
  <c r="BL86" i="6"/>
  <c r="BM86" i="6"/>
  <c r="BN86" i="6"/>
  <c r="BO86" i="6"/>
  <c r="BP86" i="6"/>
  <c r="BQ86" i="6"/>
  <c r="BR86" i="6"/>
  <c r="BS86" i="6"/>
  <c r="BT86" i="6"/>
  <c r="BU86" i="6"/>
  <c r="BV86" i="6"/>
  <c r="BW86" i="6"/>
  <c r="BL88" i="6"/>
  <c r="BM88" i="6"/>
  <c r="BN88" i="6"/>
  <c r="BO88" i="6"/>
  <c r="BP88" i="6"/>
  <c r="BQ88" i="6"/>
  <c r="BR88" i="6"/>
  <c r="BS88" i="6"/>
  <c r="BT88" i="6"/>
  <c r="BU88" i="6"/>
  <c r="BV88" i="6"/>
  <c r="BW88" i="6"/>
  <c r="BL89" i="6"/>
  <c r="BM89" i="6"/>
  <c r="BN89" i="6"/>
  <c r="BO89" i="6"/>
  <c r="BP89" i="6"/>
  <c r="BQ89" i="6"/>
  <c r="BR89" i="6"/>
  <c r="BS89" i="6"/>
  <c r="BT89" i="6"/>
  <c r="BU89" i="6"/>
  <c r="BV89" i="6"/>
  <c r="BW89" i="6"/>
  <c r="Y90" i="6"/>
  <c r="Y93" i="6" s="1"/>
  <c r="Q90" i="6"/>
  <c r="W90" i="6"/>
  <c r="W93" i="6"/>
  <c r="X90" i="6"/>
  <c r="X91" i="6" s="1"/>
  <c r="AQ26" i="1"/>
  <c r="BD40" i="1"/>
  <c r="AR26" i="1"/>
  <c r="AR33" i="1" s="1"/>
  <c r="AS26" i="1"/>
  <c r="BF40" i="1" s="1"/>
  <c r="AT26" i="1"/>
  <c r="AU26" i="1"/>
  <c r="AV26" i="1"/>
  <c r="AW26" i="1"/>
  <c r="BJ33" i="1" s="1"/>
  <c r="AX26" i="1"/>
  <c r="AY26" i="1"/>
  <c r="AY33" i="1"/>
  <c r="AZ26" i="1"/>
  <c r="AZ33" i="1" s="1"/>
  <c r="BA26" i="1"/>
  <c r="AQ27" i="1"/>
  <c r="AR27" i="1"/>
  <c r="BE41" i="1" s="1"/>
  <c r="AS27" i="1"/>
  <c r="AS41" i="1" s="1"/>
  <c r="AT27" i="1"/>
  <c r="AU27" i="1"/>
  <c r="AU41" i="1" s="1"/>
  <c r="AV27" i="1"/>
  <c r="AW27" i="1"/>
  <c r="BJ34" i="1" s="1"/>
  <c r="AX27" i="1"/>
  <c r="AY27" i="1"/>
  <c r="AZ27" i="1"/>
  <c r="BA27" i="1"/>
  <c r="AQ28" i="1"/>
  <c r="BD42" i="1"/>
  <c r="AR28" i="1"/>
  <c r="AS28" i="1"/>
  <c r="AT28" i="1"/>
  <c r="AU28" i="1"/>
  <c r="BH35" i="1" s="1"/>
  <c r="AV28" i="1"/>
  <c r="AW28" i="1"/>
  <c r="AX28" i="1"/>
  <c r="BK42" i="1"/>
  <c r="AY28" i="1"/>
  <c r="AY35" i="1" s="1"/>
  <c r="AZ28" i="1"/>
  <c r="AZ42" i="1" s="1"/>
  <c r="BA28" i="1"/>
  <c r="BA42" i="1" s="1"/>
  <c r="AQ29" i="1"/>
  <c r="AR29" i="1"/>
  <c r="AS29" i="1"/>
  <c r="AS43" i="1" s="1"/>
  <c r="AU29" i="1"/>
  <c r="AV29" i="1"/>
  <c r="AW29" i="1"/>
  <c r="BJ43" i="1"/>
  <c r="AX29" i="1"/>
  <c r="AX43" i="1" s="1"/>
  <c r="AY29" i="1"/>
  <c r="AY36" i="1" s="1"/>
  <c r="AZ29" i="1"/>
  <c r="BA29" i="1"/>
  <c r="AQ30" i="1"/>
  <c r="AR30" i="1"/>
  <c r="AR37" i="1"/>
  <c r="AS30" i="1"/>
  <c r="AS37" i="1" s="1"/>
  <c r="AT30" i="1"/>
  <c r="AU30" i="1"/>
  <c r="AV30" i="1"/>
  <c r="AV37" i="1" s="1"/>
  <c r="AW30" i="1"/>
  <c r="AX30" i="1"/>
  <c r="AY30" i="1"/>
  <c r="AY44" i="1" s="1"/>
  <c r="AZ30" i="1"/>
  <c r="AZ37" i="1" s="1"/>
  <c r="BA30" i="1"/>
  <c r="AP30" i="1"/>
  <c r="AP29" i="1"/>
  <c r="AP36" i="1" s="1"/>
  <c r="AP27" i="1"/>
  <c r="AP41" i="1" s="1"/>
  <c r="AP26" i="1"/>
  <c r="AQ23" i="1"/>
  <c r="O91" i="6"/>
  <c r="AR23" i="1"/>
  <c r="AS23" i="1"/>
  <c r="AT23" i="1"/>
  <c r="BG45" i="1" s="1"/>
  <c r="AU23" i="1"/>
  <c r="AU38" i="1" s="1"/>
  <c r="AV23" i="1"/>
  <c r="AW23" i="1"/>
  <c r="AX23" i="1"/>
  <c r="BK38" i="1" s="1"/>
  <c r="AY23" i="1"/>
  <c r="AZ23" i="1"/>
  <c r="BA23" i="1"/>
  <c r="AP23" i="1"/>
  <c r="AO6" i="1"/>
  <c r="M90" i="6"/>
  <c r="L90" i="6"/>
  <c r="K90" i="6"/>
  <c r="K91" i="6" s="1"/>
  <c r="I90" i="6"/>
  <c r="J90" i="6"/>
  <c r="AC23" i="1"/>
  <c r="H89" i="6"/>
  <c r="H67" i="6"/>
  <c r="H45" i="6"/>
  <c r="H23" i="6"/>
  <c r="C90" i="6"/>
  <c r="D90" i="6"/>
  <c r="E90" i="6"/>
  <c r="F90" i="6"/>
  <c r="F91" i="6" s="1"/>
  <c r="G90" i="6"/>
  <c r="G91" i="6" s="1"/>
  <c r="B90" i="6"/>
  <c r="AD28" i="1"/>
  <c r="AC28" i="1"/>
  <c r="AC42" i="1" s="1"/>
  <c r="AC26" i="1"/>
  <c r="AD27" i="1"/>
  <c r="AQ34" i="1" s="1"/>
  <c r="AQ41" i="1"/>
  <c r="BB85" i="6"/>
  <c r="BC85" i="6"/>
  <c r="BD85" i="6"/>
  <c r="BE85" i="6"/>
  <c r="BF85" i="6"/>
  <c r="BG85" i="6"/>
  <c r="BH85" i="6"/>
  <c r="BI85" i="6"/>
  <c r="BJ85" i="6"/>
  <c r="BK85" i="6"/>
  <c r="BB86" i="6"/>
  <c r="BC86" i="6"/>
  <c r="BD86" i="6"/>
  <c r="BE86" i="6"/>
  <c r="BF86" i="6"/>
  <c r="BG86" i="6"/>
  <c r="BH86" i="6"/>
  <c r="BI86" i="6"/>
  <c r="BJ86" i="6"/>
  <c r="BK86" i="6"/>
  <c r="BB88" i="6"/>
  <c r="BC88" i="6"/>
  <c r="BD88" i="6"/>
  <c r="BE88" i="6"/>
  <c r="BF88" i="6"/>
  <c r="BG88" i="6"/>
  <c r="BH88" i="6"/>
  <c r="BI88" i="6"/>
  <c r="BJ88" i="6"/>
  <c r="BK88" i="6"/>
  <c r="BB89" i="6"/>
  <c r="BC89" i="6"/>
  <c r="BD89" i="6"/>
  <c r="BE89" i="6"/>
  <c r="BF89" i="6"/>
  <c r="BG89" i="6"/>
  <c r="BH89" i="6"/>
  <c r="BI89" i="6"/>
  <c r="BJ89" i="6"/>
  <c r="BK89" i="6"/>
  <c r="BB63" i="6"/>
  <c r="BC63" i="6"/>
  <c r="BD63" i="6"/>
  <c r="BE63" i="6"/>
  <c r="BF63" i="6"/>
  <c r="BG63" i="6"/>
  <c r="BH63" i="6"/>
  <c r="BI63" i="6"/>
  <c r="BJ63" i="6"/>
  <c r="BK63" i="6"/>
  <c r="BB64" i="6"/>
  <c r="BC64" i="6"/>
  <c r="BD64" i="6"/>
  <c r="BE64" i="6"/>
  <c r="BF64" i="6"/>
  <c r="BG64" i="6"/>
  <c r="BH64" i="6"/>
  <c r="BI64" i="6"/>
  <c r="BJ64" i="6"/>
  <c r="BK64" i="6"/>
  <c r="BB66" i="6"/>
  <c r="BC66" i="6"/>
  <c r="BD66" i="6"/>
  <c r="BE66" i="6"/>
  <c r="BF66" i="6"/>
  <c r="BG66" i="6"/>
  <c r="BH66" i="6"/>
  <c r="BI66" i="6"/>
  <c r="BJ66" i="6"/>
  <c r="BK66" i="6"/>
  <c r="BB67" i="6"/>
  <c r="BC67" i="6"/>
  <c r="BD67" i="6"/>
  <c r="BE67" i="6"/>
  <c r="BF67" i="6"/>
  <c r="BG67" i="6"/>
  <c r="BH67" i="6"/>
  <c r="BI67" i="6"/>
  <c r="BJ67" i="6"/>
  <c r="BK67" i="6"/>
  <c r="BA89" i="6"/>
  <c r="AZ89" i="6"/>
  <c r="BA88" i="6"/>
  <c r="AZ88" i="6"/>
  <c r="BA86" i="6"/>
  <c r="AZ86" i="6"/>
  <c r="BA85" i="6"/>
  <c r="AZ85" i="6"/>
  <c r="BA63" i="6"/>
  <c r="BA64" i="6"/>
  <c r="BA66" i="6"/>
  <c r="BA67" i="6"/>
  <c r="AZ67" i="6"/>
  <c r="AZ66" i="6"/>
  <c r="AZ64" i="6"/>
  <c r="AZ63" i="6"/>
  <c r="AE26" i="1"/>
  <c r="AF26" i="1"/>
  <c r="AG26" i="1"/>
  <c r="AT33" i="1" s="1"/>
  <c r="AH26" i="1"/>
  <c r="AI26" i="1"/>
  <c r="AJ26" i="1"/>
  <c r="AK26" i="1"/>
  <c r="AL26" i="1"/>
  <c r="AY40" i="1" s="1"/>
  <c r="AM26" i="1"/>
  <c r="AM33" i="1" s="1"/>
  <c r="AN26" i="1"/>
  <c r="AE27" i="1"/>
  <c r="AF27" i="1"/>
  <c r="AF34" i="1" s="1"/>
  <c r="AG27" i="1"/>
  <c r="AT34" i="1" s="1"/>
  <c r="AH27" i="1"/>
  <c r="AI27" i="1"/>
  <c r="AJ27" i="1"/>
  <c r="AJ41" i="1" s="1"/>
  <c r="AK27" i="1"/>
  <c r="AL27" i="1"/>
  <c r="AY41" i="1" s="1"/>
  <c r="AM27" i="1"/>
  <c r="AN27" i="1"/>
  <c r="BA41" i="1"/>
  <c r="AE28" i="1"/>
  <c r="AF28" i="1"/>
  <c r="AG28" i="1"/>
  <c r="AH28" i="1"/>
  <c r="AI28" i="1"/>
  <c r="AI35" i="1" s="1"/>
  <c r="AV42" i="1"/>
  <c r="AJ28" i="1"/>
  <c r="AW42" i="1" s="1"/>
  <c r="AK28" i="1"/>
  <c r="AK35" i="1" s="1"/>
  <c r="AX42" i="1"/>
  <c r="AL28" i="1"/>
  <c r="AY42" i="1" s="1"/>
  <c r="AM28" i="1"/>
  <c r="AM35" i="1" s="1"/>
  <c r="AN28" i="1"/>
  <c r="AE29" i="1"/>
  <c r="AE43" i="1" s="1"/>
  <c r="AF29" i="1"/>
  <c r="AG29" i="1"/>
  <c r="AG43" i="1" s="1"/>
  <c r="AH29" i="1"/>
  <c r="AH43" i="1" s="1"/>
  <c r="AI29" i="1"/>
  <c r="AJ29" i="1"/>
  <c r="AW43" i="1"/>
  <c r="AK29" i="1"/>
  <c r="AL29" i="1"/>
  <c r="AY43" i="1" s="1"/>
  <c r="AM29" i="1"/>
  <c r="AN29" i="1"/>
  <c r="BA43" i="1" s="1"/>
  <c r="AE30" i="1"/>
  <c r="AF30" i="1"/>
  <c r="AS44" i="1"/>
  <c r="AG30" i="1"/>
  <c r="AH30" i="1"/>
  <c r="AU44" i="1"/>
  <c r="AI30" i="1"/>
  <c r="AI37" i="1" s="1"/>
  <c r="AJ30" i="1"/>
  <c r="AW44" i="1" s="1"/>
  <c r="AK30" i="1"/>
  <c r="AX44" i="1"/>
  <c r="AL30" i="1"/>
  <c r="AM30" i="1"/>
  <c r="AN30" i="1"/>
  <c r="AC29" i="1"/>
  <c r="AD26" i="1"/>
  <c r="AQ40" i="1" s="1"/>
  <c r="AD29" i="1"/>
  <c r="AD30" i="1"/>
  <c r="AQ44" i="1"/>
  <c r="AC27" i="1"/>
  <c r="AC30" i="1"/>
  <c r="AP44" i="1"/>
  <c r="C26" i="1"/>
  <c r="D26" i="1"/>
  <c r="E26" i="1"/>
  <c r="F26" i="1"/>
  <c r="G26" i="1"/>
  <c r="H26" i="1"/>
  <c r="I26" i="1"/>
  <c r="J26" i="1"/>
  <c r="K26" i="1"/>
  <c r="L26" i="1"/>
  <c r="M26" i="1"/>
  <c r="N26" i="1"/>
  <c r="P26" i="1"/>
  <c r="Q26" i="1"/>
  <c r="R26" i="1"/>
  <c r="S26" i="1"/>
  <c r="AF40" i="1" s="1"/>
  <c r="T26" i="1"/>
  <c r="U26" i="1"/>
  <c r="AH40" i="1"/>
  <c r="V26" i="1"/>
  <c r="AI33" i="1" s="1"/>
  <c r="W26" i="1"/>
  <c r="X26" i="1"/>
  <c r="Y26" i="1"/>
  <c r="AL40" i="1" s="1"/>
  <c r="Z26" i="1"/>
  <c r="C27" i="1"/>
  <c r="D27" i="1"/>
  <c r="E27" i="1"/>
  <c r="F27" i="1"/>
  <c r="G27" i="1"/>
  <c r="H27" i="1"/>
  <c r="I27" i="1"/>
  <c r="J27" i="1"/>
  <c r="K27" i="1"/>
  <c r="L27" i="1"/>
  <c r="M27" i="1"/>
  <c r="N27" i="1"/>
  <c r="P27" i="1"/>
  <c r="Q27" i="1"/>
  <c r="AD41" i="1" s="1"/>
  <c r="R27" i="1"/>
  <c r="S27" i="1"/>
  <c r="T27" i="1"/>
  <c r="U27" i="1"/>
  <c r="AH41" i="1" s="1"/>
  <c r="V27" i="1"/>
  <c r="AI41" i="1" s="1"/>
  <c r="W27" i="1"/>
  <c r="X27" i="1"/>
  <c r="AK41" i="1" s="1"/>
  <c r="Y27" i="1"/>
  <c r="Z27" i="1"/>
  <c r="AM34" i="1" s="1"/>
  <c r="AM41" i="1"/>
  <c r="C28" i="1"/>
  <c r="D28" i="1"/>
  <c r="E28" i="1"/>
  <c r="F28" i="1"/>
  <c r="G28" i="1"/>
  <c r="H28" i="1"/>
  <c r="I28" i="1"/>
  <c r="J28" i="1"/>
  <c r="K28" i="1"/>
  <c r="L28" i="1"/>
  <c r="M28" i="1"/>
  <c r="N28" i="1"/>
  <c r="P28" i="1"/>
  <c r="Q28" i="1"/>
  <c r="R28" i="1"/>
  <c r="S28" i="1"/>
  <c r="T28" i="1"/>
  <c r="U28" i="1"/>
  <c r="AH35" i="1" s="1"/>
  <c r="V28" i="1"/>
  <c r="W28" i="1"/>
  <c r="X28" i="1"/>
  <c r="AK42" i="1"/>
  <c r="Y28" i="1"/>
  <c r="Z28" i="1"/>
  <c r="AM42" i="1"/>
  <c r="C29" i="1"/>
  <c r="D29" i="1"/>
  <c r="E29" i="1"/>
  <c r="F29" i="1"/>
  <c r="G29" i="1"/>
  <c r="H29" i="1"/>
  <c r="I29" i="1"/>
  <c r="J29" i="1"/>
  <c r="K29" i="1"/>
  <c r="L29" i="1"/>
  <c r="M29" i="1"/>
  <c r="N29" i="1"/>
  <c r="P29" i="1"/>
  <c r="AC43" i="1" s="1"/>
  <c r="Q29" i="1"/>
  <c r="AD43" i="1"/>
  <c r="R29" i="1"/>
  <c r="S29" i="1"/>
  <c r="AF36" i="1" s="1"/>
  <c r="T29" i="1"/>
  <c r="U29" i="1"/>
  <c r="V29" i="1"/>
  <c r="AI43" i="1"/>
  <c r="W29" i="1"/>
  <c r="AJ43" i="1"/>
  <c r="X29" i="1"/>
  <c r="AK43" i="1"/>
  <c r="Y29" i="1"/>
  <c r="AL43" i="1"/>
  <c r="Z29" i="1"/>
  <c r="AM43" i="1"/>
  <c r="C30" i="1"/>
  <c r="D30" i="1"/>
  <c r="E30" i="1"/>
  <c r="F30" i="1"/>
  <c r="G30" i="1"/>
  <c r="H30" i="1"/>
  <c r="I30" i="1"/>
  <c r="J30" i="1"/>
  <c r="K30" i="1"/>
  <c r="L30" i="1"/>
  <c r="M30" i="1"/>
  <c r="N30" i="1"/>
  <c r="P30" i="1"/>
  <c r="Q30" i="1"/>
  <c r="R30" i="1"/>
  <c r="AE44" i="1"/>
  <c r="S30" i="1"/>
  <c r="T30" i="1"/>
  <c r="U30" i="1"/>
  <c r="AH44" i="1" s="1"/>
  <c r="V30" i="1"/>
  <c r="W30" i="1"/>
  <c r="AJ44" i="1"/>
  <c r="X30" i="1"/>
  <c r="Y30" i="1"/>
  <c r="AL44" i="1"/>
  <c r="Z30" i="1"/>
  <c r="AA30" i="1"/>
  <c r="AN44" i="1"/>
  <c r="AA29" i="1"/>
  <c r="AA28" i="1"/>
  <c r="AN42" i="1"/>
  <c r="AN35" i="1"/>
  <c r="AA27" i="1"/>
  <c r="AN34" i="1" s="1"/>
  <c r="AA26" i="1"/>
  <c r="AO22" i="1"/>
  <c r="AO18" i="1"/>
  <c r="AO15" i="1"/>
  <c r="AO9" i="1"/>
  <c r="AO19" i="1"/>
  <c r="AO13" i="1"/>
  <c r="AO28" i="1" s="1"/>
  <c r="AO12" i="1"/>
  <c r="AO11" i="1"/>
  <c r="AO17" i="1"/>
  <c r="AO29" i="1" s="1"/>
  <c r="AO14" i="1"/>
  <c r="AO8" i="1"/>
  <c r="AO21" i="1"/>
  <c r="AO20" i="1"/>
  <c r="AO16" i="1"/>
  <c r="AO10" i="1"/>
  <c r="AO7" i="1"/>
  <c r="AO26" i="1" s="1"/>
  <c r="AO25" i="1"/>
  <c r="AD23" i="1"/>
  <c r="C91" i="6"/>
  <c r="AE23" i="1"/>
  <c r="AF23" i="1"/>
  <c r="AG23" i="1"/>
  <c r="AT45" i="1" s="1"/>
  <c r="AH23" i="1"/>
  <c r="AI23" i="1"/>
  <c r="AV45" i="1" s="1"/>
  <c r="AJ23" i="1"/>
  <c r="AK23" i="1"/>
  <c r="AL23" i="1"/>
  <c r="AM23" i="1"/>
  <c r="L91" i="6"/>
  <c r="AN23" i="1"/>
  <c r="R23" i="1"/>
  <c r="S23" i="1"/>
  <c r="T23" i="1"/>
  <c r="AG38" i="1" s="1"/>
  <c r="U23" i="1"/>
  <c r="V23" i="1"/>
  <c r="W23" i="1"/>
  <c r="AJ38" i="1" s="1"/>
  <c r="X23" i="1"/>
  <c r="Y23" i="1"/>
  <c r="AL38" i="1" s="1"/>
  <c r="AA23" i="1"/>
  <c r="O6" i="1"/>
  <c r="O27" i="1" s="1"/>
  <c r="O7" i="1"/>
  <c r="AB7" i="1"/>
  <c r="O8" i="1"/>
  <c r="AB8" i="1"/>
  <c r="O9" i="1"/>
  <c r="AB9" i="1"/>
  <c r="O10" i="1"/>
  <c r="O26" i="1" s="1"/>
  <c r="AB10" i="1"/>
  <c r="O11" i="1"/>
  <c r="AB11" i="1"/>
  <c r="O12" i="1"/>
  <c r="AB12" i="1"/>
  <c r="AB28" i="1" s="1"/>
  <c r="O13" i="1"/>
  <c r="AB13" i="1"/>
  <c r="O14" i="1"/>
  <c r="AB14" i="1"/>
  <c r="AB29" i="1" s="1"/>
  <c r="O15" i="1"/>
  <c r="AB15" i="1"/>
  <c r="O16" i="1"/>
  <c r="AB16" i="1"/>
  <c r="AB26" i="1" s="1"/>
  <c r="O17" i="1"/>
  <c r="AB17" i="1"/>
  <c r="O18" i="1"/>
  <c r="AB18" i="1"/>
  <c r="O19" i="1"/>
  <c r="AB19" i="1"/>
  <c r="O20" i="1"/>
  <c r="AB20" i="1"/>
  <c r="O21" i="1"/>
  <c r="AB21" i="1"/>
  <c r="O22" i="1"/>
  <c r="AB22" i="1"/>
  <c r="C23" i="1"/>
  <c r="D23" i="1"/>
  <c r="E23" i="1"/>
  <c r="F23" i="1"/>
  <c r="G23" i="1"/>
  <c r="H23" i="1"/>
  <c r="I23" i="1"/>
  <c r="J23" i="1"/>
  <c r="K23" i="1"/>
  <c r="L23" i="1"/>
  <c r="M23" i="1"/>
  <c r="O23" i="1"/>
  <c r="N23" i="1"/>
  <c r="P23" i="1"/>
  <c r="Q23" i="1"/>
  <c r="AD38" i="1"/>
  <c r="AB25" i="1"/>
  <c r="Z23" i="1"/>
  <c r="AB6" i="1"/>
  <c r="AB23" i="1" s="1"/>
  <c r="O30" i="1"/>
  <c r="O28" i="1"/>
  <c r="AL36" i="1"/>
  <c r="AH36" i="1"/>
  <c r="AF41" i="1"/>
  <c r="AJ36" i="1"/>
  <c r="AH34" i="1"/>
  <c r="AF45" i="1"/>
  <c r="AF44" i="1"/>
  <c r="AF42" i="1"/>
  <c r="AH38" i="1"/>
  <c r="AN40" i="1"/>
  <c r="AD36" i="1"/>
  <c r="AC40" i="1"/>
  <c r="AL37" i="1"/>
  <c r="AJ37" i="1"/>
  <c r="AM36" i="1"/>
  <c r="AK36" i="1"/>
  <c r="AN43" i="1"/>
  <c r="AN41" i="1"/>
  <c r="AD45" i="1"/>
  <c r="AE37" i="1"/>
  <c r="AE34" i="1"/>
  <c r="AC34" i="1"/>
  <c r="AF37" i="1"/>
  <c r="AF35" i="1"/>
  <c r="AN36" i="1"/>
  <c r="AI36" i="1"/>
  <c r="AV34" i="1"/>
  <c r="AV35" i="1"/>
  <c r="AX35" i="1"/>
  <c r="AX36" i="1"/>
  <c r="AP37" i="1"/>
  <c r="AT37" i="1"/>
  <c r="AX37" i="1"/>
  <c r="AT38" i="1"/>
  <c r="AV38" i="1"/>
  <c r="AR45" i="1"/>
  <c r="AZ45" i="1"/>
  <c r="AI44" i="1"/>
  <c r="AH42" i="1"/>
  <c r="BA33" i="1"/>
  <c r="AU34" i="1"/>
  <c r="AY34" i="1"/>
  <c r="AW35" i="1"/>
  <c r="BA35" i="1"/>
  <c r="AW36" i="1"/>
  <c r="BA36" i="1"/>
  <c r="AQ37" i="1"/>
  <c r="AU37" i="1"/>
  <c r="AW37" i="1"/>
  <c r="AY37" i="1"/>
  <c r="BA37" i="1"/>
  <c r="AQ38" i="1"/>
  <c r="AS38" i="1"/>
  <c r="BA38" i="1"/>
  <c r="AQ45" i="1"/>
  <c r="AS45" i="1"/>
  <c r="AI45" i="1"/>
  <c r="AH45" i="1"/>
  <c r="BB30" i="1"/>
  <c r="BB12" i="1"/>
  <c r="AY38" i="1"/>
  <c r="AZ44" i="1"/>
  <c r="BD33" i="1"/>
  <c r="BH33" i="1"/>
  <c r="BF34" i="1"/>
  <c r="BD35" i="1"/>
  <c r="BF35" i="1"/>
  <c r="BJ35" i="1"/>
  <c r="BD36" i="1"/>
  <c r="BF36" i="1"/>
  <c r="BJ36" i="1"/>
  <c r="BD37" i="1"/>
  <c r="BH37" i="1"/>
  <c r="BF38" i="1"/>
  <c r="BH38" i="1"/>
  <c r="BJ38" i="1"/>
  <c r="BC33" i="1"/>
  <c r="BE33" i="1"/>
  <c r="BG33" i="1"/>
  <c r="BI33" i="1"/>
  <c r="BC34" i="1"/>
  <c r="BE34" i="1"/>
  <c r="BG34" i="1"/>
  <c r="BK34" i="1"/>
  <c r="BC35" i="1"/>
  <c r="BE35" i="1"/>
  <c r="BK35" i="1"/>
  <c r="BE36" i="1"/>
  <c r="BG36" i="1"/>
  <c r="BI36" i="1"/>
  <c r="BK36" i="1"/>
  <c r="BC37" i="1"/>
  <c r="BE37" i="1"/>
  <c r="BG37" i="1"/>
  <c r="BK37" i="1"/>
  <c r="BC38" i="1"/>
  <c r="BE38" i="1"/>
  <c r="BG38" i="1"/>
  <c r="BB26" i="1"/>
  <c r="AN38" i="1"/>
  <c r="AL45" i="1"/>
  <c r="AM38" i="1"/>
  <c r="AT43" i="1"/>
  <c r="BE42" i="1"/>
  <c r="AD34" i="1"/>
  <c r="U91" i="6"/>
  <c r="AW45" i="1"/>
  <c r="AV43" i="1"/>
  <c r="AV36" i="1"/>
  <c r="AQ36" i="1"/>
  <c r="AQ43" i="1"/>
  <c r="AW34" i="1"/>
  <c r="AZ40" i="1"/>
  <c r="AG34" i="1"/>
  <c r="AV40" i="1"/>
  <c r="AV33" i="1"/>
  <c r="AR40" i="1"/>
  <c r="AE40" i="1"/>
  <c r="AP40" i="1"/>
  <c r="AP33" i="1"/>
  <c r="AZ34" i="1"/>
  <c r="AZ41" i="1"/>
  <c r="BD43" i="1"/>
  <c r="AO30" i="1"/>
  <c r="BA44" i="1"/>
  <c r="AN37" i="1"/>
  <c r="AR44" i="1"/>
  <c r="I91" i="6"/>
  <c r="W91" i="6"/>
  <c r="AY45" i="1"/>
  <c r="Y91" i="6"/>
  <c r="BJ45" i="1"/>
  <c r="BI43" i="1"/>
  <c r="AE33" i="1"/>
  <c r="AJ45" i="1"/>
  <c r="BA45" i="1"/>
  <c r="AW38" i="1"/>
  <c r="BA34" i="1"/>
  <c r="AX41" i="1"/>
  <c r="AX34" i="1"/>
  <c r="M91" i="6"/>
  <c r="AN45" i="1"/>
  <c r="AS42" i="1"/>
  <c r="AS35" i="1"/>
  <c r="AV41" i="1"/>
  <c r="AR41" i="1"/>
  <c r="AE41" i="1"/>
  <c r="AR34" i="1"/>
  <c r="AX40" i="1"/>
  <c r="AK33" i="1"/>
  <c r="AK40" i="1"/>
  <c r="AX33" i="1"/>
  <c r="AT40" i="1"/>
  <c r="AG40" i="1"/>
  <c r="AG33" i="1"/>
  <c r="AU42" i="1"/>
  <c r="AS40" i="1"/>
  <c r="Z91" i="6"/>
  <c r="BC40" i="1"/>
  <c r="BE44" i="1"/>
  <c r="AC91" i="6"/>
  <c r="BF37" i="1"/>
  <c r="AD91" i="6"/>
  <c r="AE91" i="6"/>
  <c r="AF91" i="6"/>
  <c r="BI38" i="1"/>
  <c r="BH43" i="1"/>
  <c r="BH34" i="1"/>
  <c r="BI45" i="1"/>
  <c r="BJ41" i="1"/>
  <c r="AK38" i="1" l="1"/>
  <c r="AG35" i="1"/>
  <c r="AT35" i="1"/>
  <c r="AP38" i="1"/>
  <c r="AZ36" i="1"/>
  <c r="AZ43" i="1"/>
  <c r="BK45" i="1"/>
  <c r="BV34" i="1"/>
  <c r="BV35" i="1"/>
  <c r="BV37" i="1"/>
  <c r="BV44" i="1"/>
  <c r="AN91" i="6"/>
  <c r="BI44" i="1"/>
  <c r="BF33" i="1"/>
  <c r="AV44" i="1"/>
  <c r="AT41" i="1"/>
  <c r="AW33" i="1"/>
  <c r="AM45" i="1"/>
  <c r="AZ38" i="1"/>
  <c r="AD37" i="1"/>
  <c r="AD44" i="1"/>
  <c r="AG41" i="1"/>
  <c r="AU40" i="1"/>
  <c r="AH33" i="1"/>
  <c r="AD42" i="1"/>
  <c r="AQ35" i="1"/>
  <c r="AR42" i="1"/>
  <c r="AR35" i="1"/>
  <c r="AH93" i="6"/>
  <c r="BR44" i="1"/>
  <c r="BN43" i="1"/>
  <c r="BH42" i="1"/>
  <c r="AA91" i="6"/>
  <c r="AS33" i="1"/>
  <c r="AU35" i="1"/>
  <c r="AI34" i="1"/>
  <c r="AB27" i="1"/>
  <c r="AP35" i="1"/>
  <c r="X93" i="6"/>
  <c r="AO23" i="1"/>
  <c r="AI40" i="1"/>
  <c r="AM40" i="1"/>
  <c r="AH37" i="1"/>
  <c r="AW41" i="1"/>
  <c r="AQ42" i="1"/>
  <c r="BI34" i="1"/>
  <c r="BK33" i="1"/>
  <c r="BD38" i="1"/>
  <c r="BB23" i="1"/>
  <c r="AG45" i="1"/>
  <c r="AS36" i="1"/>
  <c r="AU33" i="1"/>
  <c r="AR36" i="1"/>
  <c r="AP34" i="1"/>
  <c r="AD35" i="1"/>
  <c r="O29" i="1"/>
  <c r="AI38" i="1"/>
  <c r="AF38" i="1"/>
  <c r="AC37" i="1"/>
  <c r="AC44" i="1"/>
  <c r="AJ42" i="1"/>
  <c r="AJ35" i="1"/>
  <c r="AG42" i="1"/>
  <c r="AC41" i="1"/>
  <c r="AK44" i="1"/>
  <c r="AK37" i="1"/>
  <c r="AE35" i="1"/>
  <c r="AE42" i="1"/>
  <c r="B91" i="6"/>
  <c r="AU43" i="1"/>
  <c r="AU36" i="1"/>
  <c r="BG42" i="1"/>
  <c r="BI40" i="1"/>
  <c r="BC41" i="1"/>
  <c r="BH41" i="1"/>
  <c r="BG43" i="1"/>
  <c r="BI37" i="1"/>
  <c r="BP44" i="1"/>
  <c r="BW37" i="1"/>
  <c r="BR35" i="1"/>
  <c r="AK34" i="1"/>
  <c r="AC45" i="1"/>
  <c r="AC38" i="1"/>
  <c r="AX38" i="1"/>
  <c r="AX45" i="1"/>
  <c r="BH45" i="1"/>
  <c r="BC43" i="1"/>
  <c r="BR43" i="1"/>
  <c r="BR36" i="1"/>
  <c r="BR45" i="1"/>
  <c r="BQ34" i="1"/>
  <c r="AR91" i="6"/>
  <c r="BJ40" i="1"/>
  <c r="BF41" i="1"/>
  <c r="AW40" i="1"/>
  <c r="BC42" i="1"/>
  <c r="BC36" i="1"/>
  <c r="BD34" i="1"/>
  <c r="AP45" i="1"/>
  <c r="AU45" i="1"/>
  <c r="AC36" i="1"/>
  <c r="AL33" i="1"/>
  <c r="AF43" i="1"/>
  <c r="BI35" i="1"/>
  <c r="BC45" i="1"/>
  <c r="AK45" i="1"/>
  <c r="AP43" i="1"/>
  <c r="BJ37" i="1"/>
  <c r="AS34" i="1"/>
  <c r="AE36" i="1"/>
  <c r="AG36" i="1"/>
  <c r="AC35" i="1"/>
  <c r="AJ34" i="1"/>
  <c r="AB30" i="1"/>
  <c r="J91" i="6"/>
  <c r="AE45" i="1"/>
  <c r="D91" i="6"/>
  <c r="AE38" i="1"/>
  <c r="AO27" i="1"/>
  <c r="AL42" i="1"/>
  <c r="AL35" i="1"/>
  <c r="AI42" i="1"/>
  <c r="AF33" i="1"/>
  <c r="AD33" i="1"/>
  <c r="AD40" i="1"/>
  <c r="AQ33" i="1"/>
  <c r="AM44" i="1"/>
  <c r="AM37" i="1"/>
  <c r="AT44" i="1"/>
  <c r="AG44" i="1"/>
  <c r="AG37" i="1"/>
  <c r="AR43" i="1"/>
  <c r="AT42" i="1"/>
  <c r="AL41" i="1"/>
  <c r="AL34" i="1"/>
  <c r="BA40" i="1"/>
  <c r="AN33" i="1"/>
  <c r="AJ33" i="1"/>
  <c r="AJ40" i="1"/>
  <c r="AC33" i="1"/>
  <c r="N91" i="6"/>
  <c r="BE45" i="1"/>
  <c r="AR38" i="1"/>
  <c r="AZ35" i="1"/>
  <c r="Q91" i="6"/>
  <c r="Q93" i="6"/>
  <c r="BU40" i="1"/>
  <c r="BU33" i="1"/>
  <c r="BQ41" i="1"/>
  <c r="BU44" i="1"/>
  <c r="BU37" i="1"/>
  <c r="BQ45" i="1"/>
  <c r="BU45" i="1"/>
  <c r="BV45" i="1"/>
  <c r="BQ43" i="1"/>
  <c r="BR40" i="1"/>
  <c r="BQ37" i="1"/>
  <c r="BR34" i="1"/>
  <c r="E91" i="6"/>
  <c r="T91" i="6"/>
  <c r="BS33" i="1"/>
  <c r="BW33" i="1"/>
  <c r="BS41" i="1"/>
  <c r="BW41" i="1"/>
  <c r="BS35" i="1"/>
  <c r="BS36" i="1"/>
  <c r="BW36" i="1"/>
  <c r="BS37" i="1"/>
  <c r="BW44" i="1"/>
  <c r="BW43" i="1"/>
  <c r="H90" i="6"/>
  <c r="H91" i="6" s="1"/>
  <c r="P91" i="6"/>
  <c r="R91" i="6"/>
  <c r="T93" i="6"/>
  <c r="BT33" i="1"/>
  <c r="BX33" i="1"/>
  <c r="BP34" i="1"/>
  <c r="BT34" i="1"/>
  <c r="BX41" i="1"/>
  <c r="BT42" i="1"/>
  <c r="BX35" i="1"/>
  <c r="BP43" i="1"/>
  <c r="BT43" i="1"/>
  <c r="BX43" i="1"/>
  <c r="BT37" i="1"/>
  <c r="BX37" i="1"/>
  <c r="BP38" i="1"/>
  <c r="BT38" i="1"/>
  <c r="BX38" i="1"/>
  <c r="BX34" i="1"/>
  <c r="BO77" i="1"/>
  <c r="AW91" i="6"/>
  <c r="AV91" i="6"/>
  <c r="AU93" i="6"/>
  <c r="BX36" i="1"/>
  <c r="BX44" i="1"/>
  <c r="AT91" i="6"/>
  <c r="BX45" i="1"/>
  <c r="BX42" i="1"/>
  <c r="BX40" i="1"/>
  <c r="AR93" i="6"/>
  <c r="BW40" i="1"/>
  <c r="BW34" i="1"/>
  <c r="BW45" i="1"/>
  <c r="BW38" i="1"/>
  <c r="BV43" i="1"/>
  <c r="BV41" i="1"/>
  <c r="BV40" i="1"/>
  <c r="BV42" i="1"/>
  <c r="BU43" i="1"/>
  <c r="BU38" i="1"/>
  <c r="BU34" i="1"/>
  <c r="AQ91" i="6"/>
  <c r="BT44" i="1"/>
  <c r="BT40" i="1"/>
  <c r="BT35" i="1"/>
  <c r="AP91" i="6"/>
  <c r="BT45" i="1"/>
  <c r="BT41" i="1"/>
  <c r="BT36" i="1"/>
  <c r="AO91" i="6"/>
  <c r="BS44" i="1"/>
  <c r="BS43" i="1"/>
  <c r="BS42" i="1"/>
  <c r="BS40" i="1"/>
  <c r="BS38" i="1"/>
  <c r="BS34" i="1"/>
  <c r="BS45" i="1"/>
  <c r="CB29" i="1"/>
  <c r="CB30" i="1"/>
  <c r="CB28" i="1"/>
  <c r="CB27" i="1"/>
  <c r="CB26" i="1"/>
  <c r="BP45" i="1"/>
  <c r="BP41" i="1"/>
  <c r="BP36" i="1"/>
  <c r="AL91" i="6"/>
  <c r="BN27" i="1"/>
  <c r="CA34" i="1" s="1"/>
  <c r="BN82" i="1"/>
  <c r="BM73" i="1"/>
  <c r="BY76" i="1"/>
  <c r="BZ62" i="1"/>
  <c r="CA55" i="1"/>
  <c r="BO8" i="1"/>
  <c r="BO69" i="1" s="1"/>
  <c r="CH88" i="6"/>
  <c r="BN51" i="1"/>
  <c r="BM54" i="1"/>
  <c r="BM58" i="1"/>
  <c r="BL62" i="1"/>
  <c r="BN63" i="1"/>
  <c r="BM81" i="1"/>
  <c r="BN78" i="1"/>
  <c r="BL73" i="1"/>
  <c r="BY68" i="1"/>
  <c r="BY57" i="1"/>
  <c r="BZ50" i="1"/>
  <c r="BO19" i="1"/>
  <c r="BN28" i="1"/>
  <c r="BM23" i="1"/>
  <c r="BM45" i="1" s="1"/>
  <c r="CI67" i="6"/>
  <c r="CH66" i="6"/>
  <c r="CG65" i="6"/>
  <c r="CI63" i="6"/>
  <c r="CH67" i="6"/>
  <c r="CI64" i="6"/>
  <c r="AJ90" i="6"/>
  <c r="CG88" i="6"/>
  <c r="CI87" i="6"/>
  <c r="CG89" i="6"/>
  <c r="CI85" i="6"/>
  <c r="CH86" i="6"/>
  <c r="BM69" i="1"/>
  <c r="CA82" i="1"/>
  <c r="CA70" i="1"/>
  <c r="BM50" i="1"/>
  <c r="BM62" i="1"/>
  <c r="BO20" i="1"/>
  <c r="BO62" i="1" s="1"/>
  <c r="BZ73" i="1"/>
  <c r="BL70" i="1"/>
  <c r="BY82" i="1"/>
  <c r="CA80" i="1"/>
  <c r="BZ71" i="1"/>
  <c r="BZ64" i="1"/>
  <c r="BZ56" i="1"/>
  <c r="BY79" i="1"/>
  <c r="BO12" i="1"/>
  <c r="BO73" i="1" s="1"/>
  <c r="BM48" i="1"/>
  <c r="CI65" i="6"/>
  <c r="CI66" i="6"/>
  <c r="CG64" i="6"/>
  <c r="CG66" i="6"/>
  <c r="BL30" i="1"/>
  <c r="BY44" i="1" s="1"/>
  <c r="BN61" i="1"/>
  <c r="BO9" i="1"/>
  <c r="BO51" i="1" s="1"/>
  <c r="BO22" i="1"/>
  <c r="BO64" i="1" s="1"/>
  <c r="BM83" i="1"/>
  <c r="BM67" i="1"/>
  <c r="BZ83" i="1"/>
  <c r="BY51" i="1"/>
  <c r="BZ48" i="1"/>
  <c r="BO17" i="1"/>
  <c r="BO59" i="1" s="1"/>
  <c r="BO13" i="1"/>
  <c r="BO74" i="1" s="1"/>
  <c r="CH89" i="6"/>
  <c r="BN57" i="1"/>
  <c r="BL59" i="1"/>
  <c r="BL63" i="1"/>
  <c r="BO15" i="1"/>
  <c r="BO57" i="1" s="1"/>
  <c r="BL82" i="1"/>
  <c r="BM28" i="1"/>
  <c r="BZ42" i="1" s="1"/>
  <c r="CH87" i="6"/>
  <c r="CH85" i="6"/>
  <c r="AI90" i="6"/>
  <c r="AI93" i="6" s="1"/>
  <c r="AK90" i="6"/>
  <c r="AK93" i="6" s="1"/>
  <c r="BO55" i="1"/>
  <c r="BN48" i="1"/>
  <c r="BL58" i="1"/>
  <c r="BN60" i="1"/>
  <c r="BO21" i="1"/>
  <c r="BL83" i="1"/>
  <c r="BN81" i="1"/>
  <c r="BN77" i="1"/>
  <c r="BL67" i="1"/>
  <c r="CA83" i="1"/>
  <c r="BY81" i="1"/>
  <c r="CA69" i="1"/>
  <c r="CA64" i="1"/>
  <c r="BY62" i="1"/>
  <c r="BZ57" i="1"/>
  <c r="BY56" i="1"/>
  <c r="CA54" i="1"/>
  <c r="BN79" i="1"/>
  <c r="BM57" i="1"/>
  <c r="CA73" i="1"/>
  <c r="BL27" i="1"/>
  <c r="BY34" i="1" s="1"/>
  <c r="BN41" i="1"/>
  <c r="BM27" i="1"/>
  <c r="BM41" i="1" s="1"/>
  <c r="BN50" i="1"/>
  <c r="BN58" i="1"/>
  <c r="BM63" i="1"/>
  <c r="BM82" i="1"/>
  <c r="BY83" i="1"/>
  <c r="BZ82" i="1"/>
  <c r="CA81" i="1"/>
  <c r="BZ70" i="1"/>
  <c r="BY48" i="1"/>
  <c r="BN23" i="1"/>
  <c r="BL26" i="1"/>
  <c r="BL28" i="1"/>
  <c r="BL54" i="1"/>
  <c r="BN56" i="1"/>
  <c r="BL77" i="1"/>
  <c r="CA79" i="1"/>
  <c r="CA75" i="1"/>
  <c r="BY58" i="1"/>
  <c r="CA43" i="1"/>
  <c r="CA36" i="1"/>
  <c r="BZ78" i="1"/>
  <c r="BM59" i="1"/>
  <c r="BM29" i="1"/>
  <c r="BZ74" i="1"/>
  <c r="BM55" i="1"/>
  <c r="CA52" i="1"/>
  <c r="BN71" i="1"/>
  <c r="BM70" i="1"/>
  <c r="BM51" i="1"/>
  <c r="BM30" i="1"/>
  <c r="BY50" i="1"/>
  <c r="BL69" i="1"/>
  <c r="CA48" i="1"/>
  <c r="BN67" i="1"/>
  <c r="BN36" i="1"/>
  <c r="BN34" i="1"/>
  <c r="BL23" i="1"/>
  <c r="BN26" i="1"/>
  <c r="BL29" i="1"/>
  <c r="BN30" i="1"/>
  <c r="BL50" i="1"/>
  <c r="BN52" i="1"/>
  <c r="BO6" i="1"/>
  <c r="BO10" i="1"/>
  <c r="BO14" i="1"/>
  <c r="BO18" i="1"/>
  <c r="BM74" i="1"/>
  <c r="BY69" i="1"/>
  <c r="BO58" i="1"/>
  <c r="CA61" i="1"/>
  <c r="BN80" i="1"/>
  <c r="BM79" i="1"/>
  <c r="BM60" i="1"/>
  <c r="BY59" i="1"/>
  <c r="BL78" i="1"/>
  <c r="CA57" i="1"/>
  <c r="BN76" i="1"/>
  <c r="BM75" i="1"/>
  <c r="BM56" i="1"/>
  <c r="BY55" i="1"/>
  <c r="BL74" i="1"/>
  <c r="BM52" i="1"/>
  <c r="BM26" i="1"/>
  <c r="BM49" i="1"/>
  <c r="BM61" i="1"/>
  <c r="BO7" i="1"/>
  <c r="AG91" i="6"/>
  <c r="V91" i="6"/>
  <c r="S90" i="6"/>
  <c r="S91" i="6" s="1"/>
  <c r="AB93" i="6"/>
  <c r="AJ93" i="6"/>
  <c r="CB23" i="1"/>
  <c r="BM38" i="1" l="1"/>
  <c r="BN42" i="1"/>
  <c r="CA35" i="1"/>
  <c r="BO81" i="1"/>
  <c r="BL37" i="1"/>
  <c r="BZ45" i="1"/>
  <c r="CA41" i="1"/>
  <c r="BN35" i="1"/>
  <c r="BL44" i="1"/>
  <c r="BY37" i="1"/>
  <c r="AJ91" i="6"/>
  <c r="BO76" i="1"/>
  <c r="BY41" i="1"/>
  <c r="BZ38" i="1"/>
  <c r="BO28" i="1"/>
  <c r="BO35" i="1" s="1"/>
  <c r="BZ35" i="1"/>
  <c r="BM35" i="1"/>
  <c r="BO78" i="1"/>
  <c r="BO42" i="1"/>
  <c r="BZ34" i="1"/>
  <c r="BO80" i="1"/>
  <c r="BO29" i="1"/>
  <c r="BO36" i="1" s="1"/>
  <c r="CA42" i="1"/>
  <c r="BM42" i="1"/>
  <c r="BO50" i="1"/>
  <c r="BO70" i="1"/>
  <c r="BO54" i="1"/>
  <c r="BO61" i="1"/>
  <c r="BO83" i="1"/>
  <c r="BO63" i="1"/>
  <c r="BO82" i="1"/>
  <c r="BZ41" i="1"/>
  <c r="BM34" i="1"/>
  <c r="BL41" i="1"/>
  <c r="BL34" i="1"/>
  <c r="BY35" i="1"/>
  <c r="BL35" i="1"/>
  <c r="BY42" i="1"/>
  <c r="BL42" i="1"/>
  <c r="BN38" i="1"/>
  <c r="CA38" i="1"/>
  <c r="BN45" i="1"/>
  <c r="AK91" i="6"/>
  <c r="CA45" i="1"/>
  <c r="BO52" i="1"/>
  <c r="BO26" i="1"/>
  <c r="BO71" i="1"/>
  <c r="CA37" i="1"/>
  <c r="BN44" i="1"/>
  <c r="BN37" i="1"/>
  <c r="CA44" i="1"/>
  <c r="CA33" i="1"/>
  <c r="BN40" i="1"/>
  <c r="BN33" i="1"/>
  <c r="CA40" i="1"/>
  <c r="BZ43" i="1"/>
  <c r="BZ36" i="1"/>
  <c r="BM43" i="1"/>
  <c r="BM36" i="1"/>
  <c r="BO48" i="1"/>
  <c r="BO67" i="1"/>
  <c r="BO27" i="1"/>
  <c r="BO23" i="1"/>
  <c r="BL36" i="1"/>
  <c r="BY36" i="1"/>
  <c r="BY43" i="1"/>
  <c r="BL43" i="1"/>
  <c r="AI91" i="6"/>
  <c r="BY45" i="1"/>
  <c r="BL45" i="1"/>
  <c r="BY38" i="1"/>
  <c r="BL38" i="1"/>
  <c r="BZ37" i="1"/>
  <c r="BZ44" i="1"/>
  <c r="BM44" i="1"/>
  <c r="BM37" i="1"/>
  <c r="BO56" i="1"/>
  <c r="BO75" i="1"/>
  <c r="BZ33" i="1"/>
  <c r="BM33" i="1"/>
  <c r="BZ40" i="1"/>
  <c r="BM40" i="1"/>
  <c r="BO68" i="1"/>
  <c r="BO49" i="1"/>
  <c r="BO60" i="1"/>
  <c r="BO79" i="1"/>
  <c r="BY40" i="1"/>
  <c r="BL33" i="1"/>
  <c r="BL40" i="1"/>
  <c r="BY33" i="1"/>
  <c r="BO30" i="1"/>
  <c r="S93" i="6"/>
  <c r="BO43" i="1" l="1"/>
  <c r="BO37" i="1"/>
  <c r="BO44" i="1"/>
  <c r="BO38" i="1"/>
  <c r="BO45" i="1"/>
  <c r="BO34" i="1"/>
  <c r="BO41" i="1"/>
  <c r="BO33" i="1"/>
  <c r="BO40" i="1"/>
</calcChain>
</file>

<file path=xl/comments1.xml><?xml version="1.0" encoding="utf-8"?>
<comments xmlns="http://schemas.openxmlformats.org/spreadsheetml/2006/main">
  <authors>
    <author>Jessica Shrader</author>
  </authors>
  <commentList>
    <comment ref="A26" authorId="0">
      <text>
        <r>
          <rPr>
            <b/>
            <sz val="9"/>
            <color indexed="81"/>
            <rFont val="Tahoma"/>
            <family val="2"/>
          </rPr>
          <t>Jessica Shrader:</t>
        </r>
        <r>
          <rPr>
            <sz val="9"/>
            <color indexed="81"/>
            <rFont val="Tahoma"/>
            <family val="2"/>
          </rPr>
          <t xml:space="preserve">
North division in LF breakdown is same as Distribution breakdown.</t>
        </r>
      </text>
    </comment>
    <comment ref="A27" authorId="0">
      <text>
        <r>
          <rPr>
            <b/>
            <sz val="8"/>
            <color indexed="81"/>
            <rFont val="Tahoma"/>
            <family val="2"/>
          </rPr>
          <t>Jessica Shrader:</t>
        </r>
        <r>
          <rPr>
            <sz val="8"/>
            <color indexed="81"/>
            <rFont val="Tahoma"/>
            <family val="2"/>
          </rPr>
          <t xml:space="preserve">
Distribution created a "Central" category, consisting of the East and West regions of the LF breakdown.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Jessica Shrader:</t>
        </r>
        <r>
          <rPr>
            <sz val="9"/>
            <color indexed="81"/>
            <rFont val="Tahoma"/>
            <family val="2"/>
          </rPr>
          <t xml:space="preserve">
Distribution created a "South" category, consisting of the Broward and Dade regions of the LF breakdown.</t>
        </r>
      </text>
    </comment>
  </commentList>
</comments>
</file>

<file path=xl/sharedStrings.xml><?xml version="1.0" encoding="utf-8"?>
<sst xmlns="http://schemas.openxmlformats.org/spreadsheetml/2006/main" count="357" uniqueCount="104">
  <si>
    <t>Area</t>
  </si>
  <si>
    <t>BR</t>
  </si>
  <si>
    <t>BV</t>
  </si>
  <si>
    <t>CF</t>
  </si>
  <si>
    <t>MS</t>
  </si>
  <si>
    <t>ND</t>
  </si>
  <si>
    <t>NF</t>
  </si>
  <si>
    <t>SD</t>
  </si>
  <si>
    <t>TB</t>
  </si>
  <si>
    <t>TC</t>
  </si>
  <si>
    <t>WB</t>
  </si>
  <si>
    <t>WD</t>
  </si>
  <si>
    <t>CB</t>
  </si>
  <si>
    <t>CD</t>
  </si>
  <si>
    <t>NB</t>
  </si>
  <si>
    <t>SB</t>
  </si>
  <si>
    <t>Grand Total</t>
  </si>
  <si>
    <t>NA</t>
  </si>
  <si>
    <t>FM</t>
  </si>
  <si>
    <t>Commercial</t>
  </si>
  <si>
    <t>Residential</t>
  </si>
  <si>
    <t>BY REGION</t>
  </si>
  <si>
    <t xml:space="preserve">NORTH </t>
  </si>
  <si>
    <t>EAST</t>
  </si>
  <si>
    <t>WEST</t>
  </si>
  <si>
    <t xml:space="preserve">BROWARD </t>
  </si>
  <si>
    <t>DADE</t>
  </si>
  <si>
    <t>Region</t>
  </si>
  <si>
    <t>Month</t>
  </si>
  <si>
    <t>Underground</t>
  </si>
  <si>
    <t>Overhead</t>
  </si>
  <si>
    <t>12 MOE 2009</t>
  </si>
  <si>
    <t>12MOE 2010</t>
  </si>
  <si>
    <t>YTD 2011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</si>
  <si>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</si>
  <si>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</si>
  <si>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</si>
  <si>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</si>
  <si>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</si>
  <si>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</si>
  <si>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</si>
  <si>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</si>
  <si>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</si>
  <si>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</si>
  <si>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</si>
  <si>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</si>
  <si>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This report has been updated to add the "Broward" division.</t>
  </si>
  <si>
    <t>Total</t>
  </si>
  <si>
    <t>Boca Raton Mgt Area</t>
  </si>
  <si>
    <t>Brevard Mgt Area</t>
  </si>
  <si>
    <t>Central Broward Mgt Area</t>
  </si>
  <si>
    <t>Central Dade Mgt Area</t>
  </si>
  <si>
    <t>Central Florida Mgt Area</t>
  </si>
  <si>
    <t>Fort Myers Area</t>
  </si>
  <si>
    <t>Manasota Mgt Area</t>
  </si>
  <si>
    <t>Naples Area</t>
  </si>
  <si>
    <t>North Broward Mgt Area</t>
  </si>
  <si>
    <t>North Dade Mgt. Area</t>
  </si>
  <si>
    <t>North Florida Mgt Area</t>
  </si>
  <si>
    <t>South Broward Mgt Area</t>
  </si>
  <si>
    <t>South Dade Mgt Area</t>
  </si>
  <si>
    <t>Toledo Blade Mgt Area</t>
  </si>
  <si>
    <t>Treasure Coast Mgt Area</t>
  </si>
  <si>
    <t>West Palm Beach Mgt Area</t>
  </si>
  <si>
    <t>West Dade Mgt Area</t>
  </si>
  <si>
    <t>Abs Annual Growth</t>
  </si>
  <si>
    <t>% Annual Growth</t>
  </si>
  <si>
    <t>YTD 2012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</si>
  <si>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</si>
  <si>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</si>
  <si>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</si>
  <si>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</si>
  <si>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</si>
  <si>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</si>
  <si>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</si>
  <si>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</si>
  <si>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</si>
  <si>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</si>
  <si>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</si>
  <si>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</si>
  <si>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Area *</t>
  </si>
  <si>
    <t>Data prior to 2009 available in the 2012 report</t>
  </si>
  <si>
    <t>YTD 2013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</si>
  <si>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</si>
  <si>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</si>
  <si>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</si>
  <si>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</si>
  <si>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</si>
  <si>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</si>
  <si>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</si>
  <si>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</si>
  <si>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</si>
  <si>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</si>
  <si>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</si>
  <si>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</si>
  <si>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YTD 2014</t>
  </si>
  <si>
    <t>2014-01</t>
  </si>
  <si>
    <t>2014-02</t>
  </si>
  <si>
    <t>2014-03</t>
  </si>
  <si>
    <t>2014-04</t>
  </si>
  <si>
    <t>2014-05</t>
  </si>
  <si>
    <t>OPC 013156</t>
  </si>
  <si>
    <t>FPL RC-16</t>
  </si>
  <si>
    <t>OPC 013157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</si>
</sst>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[$-409]mmm\-yy;@"/>
    <numFmt numFmtId="167" formatCode="yyyy\-mm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8" fontId="4" fillId="0" borderId="0" applyFont="0" applyFill="0" applyBorder="0" applyAlignment="0" applyProtection="0"/>
    <xf numFmtId="164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164" fontId="5" fillId="0" borderId="0">
      <alignment horizontal="center"/>
    </xf>
    <xf numFmtId="164" fontId="5" fillId="0" borderId="0">
      <alignment horizontal="center"/>
    </xf>
    <xf numFmtId="164" fontId="5" fillId="0" borderId="0">
      <alignment horizontal="center"/>
    </xf>
    <xf numFmtId="164" fontId="5" fillId="0" borderId="0">
      <alignment horizontal="center"/>
    </xf>
    <xf numFmtId="164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164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6" fillId="0" borderId="0" xfId="0" applyFont="1" applyFill="1"/>
    <xf numFmtId="0" fontId="3" fillId="2" borderId="1" xfId="0" applyNumberFormat="1" applyFont="1" applyFill="1" applyBorder="1"/>
    <xf numFmtId="0" fontId="3" fillId="3" borderId="1" xfId="0" applyNumberFormat="1" applyFont="1" applyFill="1" applyBorder="1"/>
    <xf numFmtId="0" fontId="3" fillId="4" borderId="1" xfId="0" applyNumberFormat="1" applyFont="1" applyFill="1" applyBorder="1"/>
    <xf numFmtId="0" fontId="3" fillId="5" borderId="1" xfId="0" applyNumberFormat="1" applyFont="1" applyFill="1" applyBorder="1"/>
    <xf numFmtId="0" fontId="3" fillId="0" borderId="0" xfId="0" applyFont="1" applyAlignment="1">
      <alignment horizontal="center"/>
    </xf>
    <xf numFmtId="1" fontId="6" fillId="0" borderId="0" xfId="0" applyNumberFormat="1" applyFont="1" applyFill="1"/>
    <xf numFmtId="0" fontId="3" fillId="9" borderId="2" xfId="0" applyNumberFormat="1" applyFont="1" applyFill="1" applyBorder="1"/>
    <xf numFmtId="0" fontId="3" fillId="9" borderId="1" xfId="0" applyNumberFormat="1" applyFont="1" applyFill="1" applyBorder="1"/>
    <xf numFmtId="0" fontId="1" fillId="0" borderId="0" xfId="0" applyFont="1"/>
    <xf numFmtId="1" fontId="1" fillId="0" borderId="0" xfId="0" applyNumberFormat="1" applyFont="1"/>
    <xf numFmtId="0" fontId="1" fillId="0" borderId="0" xfId="0" applyFont="1" applyFill="1"/>
    <xf numFmtId="0" fontId="1" fillId="0" borderId="0" xfId="0" applyFont="1" applyBorder="1"/>
    <xf numFmtId="1" fontId="1" fillId="0" borderId="3" xfId="0" applyNumberFormat="1" applyFont="1" applyBorder="1"/>
    <xf numFmtId="0" fontId="1" fillId="0" borderId="3" xfId="0" applyFont="1" applyBorder="1"/>
    <xf numFmtId="0" fontId="1" fillId="0" borderId="4" xfId="0" applyFont="1" applyBorder="1"/>
    <xf numFmtId="1" fontId="1" fillId="0" borderId="5" xfId="0" applyNumberFormat="1" applyFont="1" applyBorder="1"/>
    <xf numFmtId="0" fontId="1" fillId="0" borderId="5" xfId="0" applyFont="1" applyBorder="1"/>
    <xf numFmtId="0" fontId="1" fillId="0" borderId="0" xfId="0" applyNumberFormat="1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14" fontId="1" fillId="0" borderId="0" xfId="0" applyNumberFormat="1" applyFont="1" applyFill="1"/>
    <xf numFmtId="164" fontId="1" fillId="0" borderId="0" xfId="0" applyNumberFormat="1" applyFont="1"/>
    <xf numFmtId="0" fontId="1" fillId="6" borderId="0" xfId="0" applyFont="1" applyFill="1"/>
    <xf numFmtId="0" fontId="6" fillId="0" borderId="6" xfId="0" applyFont="1" applyBorder="1"/>
    <xf numFmtId="0" fontId="1" fillId="7" borderId="7" xfId="0" applyFont="1" applyFill="1" applyBorder="1"/>
    <xf numFmtId="1" fontId="1" fillId="7" borderId="8" xfId="0" applyNumberFormat="1" applyFont="1" applyFill="1" applyBorder="1"/>
    <xf numFmtId="0" fontId="1" fillId="7" borderId="8" xfId="0" applyFont="1" applyFill="1" applyBorder="1"/>
    <xf numFmtId="0" fontId="9" fillId="0" borderId="0" xfId="0" applyFont="1" applyFill="1" applyBorder="1"/>
    <xf numFmtId="0" fontId="9" fillId="2" borderId="9" xfId="0" applyFont="1" applyFill="1" applyBorder="1"/>
    <xf numFmtId="1" fontId="9" fillId="2" borderId="9" xfId="0" applyNumberFormat="1" applyFont="1" applyFill="1" applyBorder="1"/>
    <xf numFmtId="0" fontId="9" fillId="3" borderId="9" xfId="0" applyFont="1" applyFill="1" applyBorder="1"/>
    <xf numFmtId="1" fontId="9" fillId="3" borderId="9" xfId="0" applyNumberFormat="1" applyFont="1" applyFill="1" applyBorder="1"/>
    <xf numFmtId="0" fontId="9" fillId="4" borderId="9" xfId="0" applyFont="1" applyFill="1" applyBorder="1"/>
    <xf numFmtId="1" fontId="9" fillId="4" borderId="9" xfId="0" applyNumberFormat="1" applyFont="1" applyFill="1" applyBorder="1"/>
    <xf numFmtId="0" fontId="9" fillId="5" borderId="9" xfId="0" applyFont="1" applyFill="1" applyBorder="1"/>
    <xf numFmtId="1" fontId="9" fillId="5" borderId="9" xfId="0" applyNumberFormat="1" applyFont="1" applyFill="1" applyBorder="1"/>
    <xf numFmtId="0" fontId="1" fillId="2" borderId="0" xfId="0" applyFont="1" applyFill="1" applyBorder="1"/>
    <xf numFmtId="0" fontId="1" fillId="5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1" fontId="1" fillId="0" borderId="0" xfId="0" applyNumberFormat="1" applyFont="1" applyFill="1"/>
    <xf numFmtId="0" fontId="9" fillId="9" borderId="9" xfId="0" applyFont="1" applyFill="1" applyBorder="1"/>
    <xf numFmtId="1" fontId="9" fillId="9" borderId="9" xfId="0" applyNumberFormat="1" applyFont="1" applyFill="1" applyBorder="1"/>
    <xf numFmtId="0" fontId="1" fillId="9" borderId="0" xfId="0" applyFont="1" applyFill="1" applyBorder="1"/>
    <xf numFmtId="10" fontId="1" fillId="0" borderId="0" xfId="31" applyNumberFormat="1" applyFont="1" applyFill="1"/>
    <xf numFmtId="0" fontId="0" fillId="0" borderId="5" xfId="0" applyBorder="1"/>
    <xf numFmtId="0" fontId="3" fillId="7" borderId="8" xfId="0" applyFont="1" applyFill="1" applyBorder="1"/>
    <xf numFmtId="0" fontId="0" fillId="0" borderId="3" xfId="0" applyBorder="1"/>
    <xf numFmtId="17" fontId="11" fillId="0" borderId="10" xfId="0" applyNumberFormat="1" applyFont="1" applyFill="1" applyBorder="1" applyAlignment="1">
      <alignment horizontal="center" wrapText="1"/>
    </xf>
    <xf numFmtId="17" fontId="10" fillId="7" borderId="11" xfId="0" applyNumberFormat="1" applyFont="1" applyFill="1" applyBorder="1" applyAlignment="1">
      <alignment horizontal="center" wrapText="1"/>
    </xf>
    <xf numFmtId="17" fontId="10" fillId="7" borderId="12" xfId="0" applyNumberFormat="1" applyFont="1" applyFill="1" applyBorder="1" applyAlignment="1">
      <alignment horizontal="center" wrapText="1"/>
    </xf>
    <xf numFmtId="17" fontId="10" fillId="7" borderId="13" xfId="0" applyNumberFormat="1" applyFont="1" applyFill="1" applyBorder="1" applyAlignment="1">
      <alignment horizontal="center" wrapText="1"/>
    </xf>
    <xf numFmtId="0" fontId="3" fillId="8" borderId="14" xfId="0" applyFont="1" applyFill="1" applyBorder="1" applyAlignment="1">
      <alignment horizontal="center" wrapText="1"/>
    </xf>
    <xf numFmtId="17" fontId="11" fillId="0" borderId="11" xfId="0" applyNumberFormat="1" applyFont="1" applyFill="1" applyBorder="1" applyAlignment="1">
      <alignment horizontal="center" wrapText="1"/>
    </xf>
    <xf numFmtId="0" fontId="3" fillId="0" borderId="0" xfId="0" applyFont="1" applyFill="1" applyBorder="1"/>
    <xf numFmtId="164" fontId="3" fillId="8" borderId="15" xfId="1" applyNumberFormat="1" applyFont="1" applyFill="1" applyBorder="1"/>
    <xf numFmtId="0" fontId="3" fillId="9" borderId="0" xfId="0" applyFont="1" applyFill="1" applyBorder="1"/>
    <xf numFmtId="0" fontId="3" fillId="4" borderId="0" xfId="0" applyFont="1" applyFill="1" applyBorder="1"/>
    <xf numFmtId="0" fontId="3" fillId="5" borderId="0" xfId="0" applyFont="1" applyFill="1" applyBorder="1"/>
    <xf numFmtId="164" fontId="3" fillId="0" borderId="0" xfId="1" applyNumberFormat="1" applyFont="1"/>
    <xf numFmtId="0" fontId="3" fillId="7" borderId="16" xfId="0" applyFont="1" applyFill="1" applyBorder="1"/>
    <xf numFmtId="164" fontId="10" fillId="6" borderId="17" xfId="1" applyNumberFormat="1" applyFont="1" applyFill="1" applyBorder="1"/>
    <xf numFmtId="164" fontId="10" fillId="6" borderId="18" xfId="1" applyNumberFormat="1" applyFont="1" applyFill="1" applyBorder="1"/>
    <xf numFmtId="164" fontId="3" fillId="8" borderId="17" xfId="1" applyNumberFormat="1" applyFont="1" applyFill="1" applyBorder="1"/>
    <xf numFmtId="164" fontId="10" fillId="0" borderId="0" xfId="0" applyNumberFormat="1" applyFont="1" applyFill="1" applyBorder="1"/>
    <xf numFmtId="17" fontId="11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/>
    <xf numFmtId="0" fontId="3" fillId="0" borderId="0" xfId="0" applyFont="1" applyBorder="1"/>
    <xf numFmtId="164" fontId="3" fillId="8" borderId="19" xfId="0" applyNumberFormat="1" applyFont="1" applyFill="1" applyBorder="1"/>
    <xf numFmtId="0" fontId="3" fillId="2" borderId="20" xfId="0" applyFont="1" applyFill="1" applyBorder="1"/>
    <xf numFmtId="0" fontId="3" fillId="2" borderId="21" xfId="0" applyFont="1" applyFill="1" applyBorder="1"/>
    <xf numFmtId="164" fontId="3" fillId="8" borderId="9" xfId="0" applyNumberFormat="1" applyFont="1" applyFill="1" applyBorder="1"/>
    <xf numFmtId="0" fontId="3" fillId="9" borderId="22" xfId="0" applyFont="1" applyFill="1" applyBorder="1"/>
    <xf numFmtId="0" fontId="3" fillId="5" borderId="22" xfId="0" applyFont="1" applyFill="1" applyBorder="1"/>
    <xf numFmtId="0" fontId="3" fillId="0" borderId="0" xfId="0" applyFont="1" applyFill="1"/>
    <xf numFmtId="164" fontId="3" fillId="8" borderId="23" xfId="0" applyNumberFormat="1" applyFont="1" applyFill="1" applyBorder="1"/>
    <xf numFmtId="0" fontId="3" fillId="4" borderId="24" xfId="0" applyFont="1" applyFill="1" applyBorder="1"/>
    <xf numFmtId="0" fontId="3" fillId="4" borderId="25" xfId="0" applyFont="1" applyFill="1" applyBorder="1"/>
    <xf numFmtId="165" fontId="3" fillId="0" borderId="0" xfId="31" applyNumberFormat="1" applyFont="1"/>
    <xf numFmtId="0" fontId="3" fillId="0" borderId="0" xfId="0" applyFont="1" applyAlignment="1">
      <alignment horizontal="center" wrapText="1"/>
    </xf>
    <xf numFmtId="164" fontId="12" fillId="0" borderId="0" xfId="0" applyNumberFormat="1" applyFont="1" applyBorder="1"/>
    <xf numFmtId="164" fontId="12" fillId="0" borderId="0" xfId="0" applyNumberFormat="1" applyFont="1"/>
    <xf numFmtId="9" fontId="13" fillId="0" borderId="0" xfId="31" applyNumberFormat="1" applyFont="1" applyBorder="1"/>
    <xf numFmtId="166" fontId="3" fillId="0" borderId="0" xfId="0" applyNumberFormat="1" applyFont="1" applyFill="1" applyBorder="1"/>
    <xf numFmtId="164" fontId="10" fillId="0" borderId="21" xfId="0" applyNumberFormat="1" applyFont="1" applyBorder="1"/>
    <xf numFmtId="164" fontId="10" fillId="2" borderId="21" xfId="0" applyNumberFormat="1" applyFont="1" applyFill="1" applyBorder="1"/>
    <xf numFmtId="164" fontId="10" fillId="0" borderId="0" xfId="0" applyNumberFormat="1" applyFont="1" applyBorder="1"/>
    <xf numFmtId="164" fontId="10" fillId="9" borderId="0" xfId="0" applyNumberFormat="1" applyFont="1" applyFill="1" applyBorder="1"/>
    <xf numFmtId="164" fontId="10" fillId="5" borderId="0" xfId="0" applyNumberFormat="1" applyFont="1" applyFill="1" applyBorder="1"/>
    <xf numFmtId="164" fontId="10" fillId="0" borderId="25" xfId="0" applyNumberFormat="1" applyFont="1" applyBorder="1"/>
    <xf numFmtId="164" fontId="10" fillId="4" borderId="25" xfId="0" applyNumberFormat="1" applyFont="1" applyFill="1" applyBorder="1"/>
    <xf numFmtId="0" fontId="3" fillId="10" borderId="0" xfId="0" applyFont="1" applyFill="1" applyBorder="1"/>
    <xf numFmtId="0" fontId="16" fillId="3" borderId="22" xfId="0" applyFont="1" applyFill="1" applyBorder="1"/>
    <xf numFmtId="0" fontId="16" fillId="3" borderId="0" xfId="0" applyFont="1" applyFill="1" applyBorder="1"/>
    <xf numFmtId="164" fontId="16" fillId="0" borderId="0" xfId="0" applyNumberFormat="1" applyFont="1" applyBorder="1"/>
    <xf numFmtId="164" fontId="16" fillId="8" borderId="9" xfId="0" applyNumberFormat="1" applyFont="1" applyFill="1" applyBorder="1"/>
    <xf numFmtId="164" fontId="16" fillId="3" borderId="0" xfId="0" applyNumberFormat="1" applyFont="1" applyFill="1" applyBorder="1"/>
    <xf numFmtId="0" fontId="16" fillId="0" borderId="0" xfId="0" applyFont="1"/>
    <xf numFmtId="0" fontId="16" fillId="3" borderId="1" xfId="0" applyNumberFormat="1" applyFont="1" applyFill="1" applyBorder="1"/>
    <xf numFmtId="167" fontId="1" fillId="0" borderId="5" xfId="0" applyNumberFormat="1" applyFont="1" applyBorder="1"/>
    <xf numFmtId="0" fontId="1" fillId="0" borderId="26" xfId="0" applyFont="1" applyBorder="1"/>
    <xf numFmtId="0" fontId="1" fillId="0" borderId="27" xfId="0" applyFont="1" applyBorder="1"/>
    <xf numFmtId="167" fontId="1" fillId="0" borderId="27" xfId="0" applyNumberFormat="1" applyFont="1" applyBorder="1"/>
    <xf numFmtId="0" fontId="9" fillId="9" borderId="22" xfId="0" applyFont="1" applyFill="1" applyBorder="1"/>
    <xf numFmtId="0" fontId="9" fillId="2" borderId="22" xfId="0" applyFont="1" applyFill="1" applyBorder="1"/>
    <xf numFmtId="0" fontId="9" fillId="3" borderId="22" xfId="0" applyFont="1" applyFill="1" applyBorder="1"/>
    <xf numFmtId="0" fontId="9" fillId="4" borderId="22" xfId="0" applyFont="1" applyFill="1" applyBorder="1"/>
    <xf numFmtId="0" fontId="9" fillId="5" borderId="22" xfId="0" applyFont="1" applyFill="1" applyBorder="1"/>
    <xf numFmtId="164" fontId="3" fillId="2" borderId="21" xfId="0" applyNumberFormat="1" applyFont="1" applyFill="1" applyBorder="1" applyAlignment="1">
      <alignment horizontal="right"/>
    </xf>
  </cellXfs>
  <cellStyles count="32">
    <cellStyle name="Comma" xfId="1" builtinId="3"/>
    <cellStyle name="comma, 0" xfId="2"/>
    <cellStyle name="Currency.oo" xfId="3"/>
    <cellStyle name="n" xfId="4"/>
    <cellStyle name="n_2003 Wkld MASTER" xfId="5"/>
    <cellStyle name="n_2003 Wkld Master In Progress V5" xfId="6"/>
    <cellStyle name="n_2004 Wkld Rev8" xfId="7"/>
    <cellStyle name="n_2005 CMH Fcst Rev5" xfId="8"/>
    <cellStyle name="n_2005 CMH History" xfId="9"/>
    <cellStyle name="n_2006 NSA Fcst FINAL V5 113k NSA 0929 V1" xfId="10"/>
    <cellStyle name="n_2006 Wkld Preliminary working file 1-6 MB" xfId="11"/>
    <cellStyle name="n_75A &amp; 75D tracking for Bud Rev" xfId="12"/>
    <cellStyle name="n_BR" xfId="13"/>
    <cellStyle name="n_BV" xfId="14"/>
    <cellStyle name="n_CB" xfId="15"/>
    <cellStyle name="n_CD" xfId="16"/>
    <cellStyle name="n_CF" xfId="17"/>
    <cellStyle name="n_Lg Rev Summary 2006 rev.1" xfId="18"/>
    <cellStyle name="n_MS" xfId="19"/>
    <cellStyle name="n_NA" xfId="20"/>
    <cellStyle name="n_NB" xfId="21"/>
    <cellStyle name="n_ND" xfId="22"/>
    <cellStyle name="n_NF" xfId="23"/>
    <cellStyle name="n_SB" xfId="24"/>
    <cellStyle name="n_SD" xfId="25"/>
    <cellStyle name="n_Target 2004" xfId="26"/>
    <cellStyle name="n_TB" xfId="27"/>
    <cellStyle name="n_TC" xfId="28"/>
    <cellStyle name="n_WB" xfId="29"/>
    <cellStyle name="n_WD" xfId="30"/>
    <cellStyle name="Normal" xfId="0" builtinId="0"/>
    <cellStyle name="Percent" xfId="31" builtinId="5"/>
  </cellStyles>
  <dxfs count="1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B9DCF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69\ps\C&amp;P\2005%20Budget\DOP\Existing%20Customer\Existing%20custom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HOME/EXCEL/South%20Dade/SD%20Essbase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Cust Summary"/>
      <sheetName val="Historical"/>
      <sheetName val="Rates"/>
      <sheetName val="Sheet1"/>
      <sheetName val="2004 Budget"/>
      <sheetName val="Jun YTD Essbase"/>
      <sheetName val="Pivot"/>
      <sheetName val="CMH by Area"/>
      <sheetName val="OH UG FPL Con"/>
      <sheetName val="77A 77B breakout"/>
      <sheetName val="Existing custom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IWR</v>
          </cell>
          <cell r="B1" t="str">
            <v xml:space="preserve">Job Type </v>
          </cell>
          <cell r="C1" t="str">
            <v>Status</v>
          </cell>
          <cell r="D1" t="str">
            <v>Area</v>
          </cell>
          <cell r="E1" t="str">
            <v>Estimate</v>
          </cell>
          <cell r="F1" t="str">
            <v>Reimbursable estimate</v>
          </cell>
          <cell r="G1" t="str">
            <v>SRD Month</v>
          </cell>
          <cell r="H1" t="str">
            <v>SRD Year</v>
          </cell>
        </row>
        <row r="2">
          <cell r="A2" t="str">
            <v>0013-040-0470</v>
          </cell>
          <cell r="B2" t="str">
            <v>77A</v>
          </cell>
          <cell r="C2" t="str">
            <v>20</v>
          </cell>
          <cell r="D2" t="str">
            <v>TC</v>
          </cell>
          <cell r="E2">
            <v>4031.55</v>
          </cell>
          <cell r="F2">
            <v>0</v>
          </cell>
          <cell r="G2" t="str">
            <v>DECEMBER</v>
          </cell>
          <cell r="H2">
            <v>2004</v>
          </cell>
        </row>
        <row r="3">
          <cell r="A3" t="str">
            <v>0039-44-727</v>
          </cell>
          <cell r="B3" t="str">
            <v>77A</v>
          </cell>
          <cell r="C3" t="str">
            <v>30</v>
          </cell>
          <cell r="D3" t="str">
            <v>SB</v>
          </cell>
          <cell r="E3">
            <v>1881.37</v>
          </cell>
          <cell r="F3">
            <v>0</v>
          </cell>
          <cell r="G3" t="str">
            <v>DECEMBER</v>
          </cell>
          <cell r="H3">
            <v>2004</v>
          </cell>
        </row>
        <row r="4">
          <cell r="A4" t="str">
            <v>0053-040-0161</v>
          </cell>
          <cell r="B4" t="str">
            <v>77A</v>
          </cell>
          <cell r="C4" t="str">
            <v>40</v>
          </cell>
          <cell r="D4" t="str">
            <v>CF</v>
          </cell>
          <cell r="E4">
            <v>1156.8399999999999</v>
          </cell>
          <cell r="F4">
            <v>0</v>
          </cell>
          <cell r="G4" t="str">
            <v>JUNE</v>
          </cell>
          <cell r="H4">
            <v>2006</v>
          </cell>
        </row>
        <row r="5">
          <cell r="A5" t="str">
            <v>0066-043-0883</v>
          </cell>
          <cell r="B5" t="str">
            <v>77B</v>
          </cell>
          <cell r="C5" t="str">
            <v>10</v>
          </cell>
          <cell r="D5" t="str">
            <v>CD</v>
          </cell>
          <cell r="E5">
            <v>21796.47</v>
          </cell>
          <cell r="F5">
            <v>0</v>
          </cell>
          <cell r="G5" t="str">
            <v>DECEMBER</v>
          </cell>
          <cell r="H5">
            <v>2004</v>
          </cell>
        </row>
        <row r="6">
          <cell r="A6" t="str">
            <v>0075-040-0882</v>
          </cell>
          <cell r="B6" t="str">
            <v>77B</v>
          </cell>
          <cell r="C6" t="str">
            <v>60</v>
          </cell>
          <cell r="D6" t="str">
            <v>SD</v>
          </cell>
          <cell r="E6">
            <v>3074.04</v>
          </cell>
          <cell r="F6">
            <v>1059</v>
          </cell>
          <cell r="G6" t="str">
            <v>JULY</v>
          </cell>
          <cell r="H6">
            <v>2004</v>
          </cell>
        </row>
        <row r="7">
          <cell r="A7" t="str">
            <v>0084-040-0567</v>
          </cell>
          <cell r="B7" t="str">
            <v>77B</v>
          </cell>
          <cell r="C7" t="str">
            <v>10</v>
          </cell>
          <cell r="D7" t="str">
            <v>GC</v>
          </cell>
          <cell r="E7">
            <v>0</v>
          </cell>
          <cell r="F7">
            <v>0</v>
          </cell>
          <cell r="G7" t="str">
            <v>AUGUST</v>
          </cell>
          <cell r="H7">
            <v>2004</v>
          </cell>
        </row>
        <row r="8">
          <cell r="A8" t="str">
            <v>0091-045-0416</v>
          </cell>
          <cell r="B8" t="str">
            <v>77A</v>
          </cell>
          <cell r="C8" t="str">
            <v>40</v>
          </cell>
          <cell r="D8" t="str">
            <v>BR</v>
          </cell>
          <cell r="E8">
            <v>1602</v>
          </cell>
          <cell r="F8">
            <v>0</v>
          </cell>
          <cell r="G8" t="str">
            <v>FEBRUARY</v>
          </cell>
          <cell r="H8">
            <v>2005</v>
          </cell>
        </row>
        <row r="9">
          <cell r="A9" t="str">
            <v>0098-042-0547</v>
          </cell>
          <cell r="B9" t="str">
            <v>77B</v>
          </cell>
          <cell r="C9" t="str">
            <v>40</v>
          </cell>
          <cell r="D9" t="str">
            <v>GC</v>
          </cell>
          <cell r="E9">
            <v>1336.31</v>
          </cell>
          <cell r="F9">
            <v>0</v>
          </cell>
          <cell r="G9" t="str">
            <v>OCTOBER</v>
          </cell>
          <cell r="H9">
            <v>2004</v>
          </cell>
        </row>
        <row r="10">
          <cell r="A10" t="str">
            <v>0106-040-0883</v>
          </cell>
          <cell r="B10" t="str">
            <v>77B</v>
          </cell>
          <cell r="C10" t="str">
            <v>20</v>
          </cell>
          <cell r="D10" t="str">
            <v>CD</v>
          </cell>
          <cell r="E10">
            <v>0</v>
          </cell>
          <cell r="F10">
            <v>0</v>
          </cell>
          <cell r="G10" t="str">
            <v>DECEMBER</v>
          </cell>
          <cell r="H10">
            <v>2004</v>
          </cell>
        </row>
        <row r="11">
          <cell r="A11" t="str">
            <v>0110-040-0883</v>
          </cell>
          <cell r="B11" t="str">
            <v>77B</v>
          </cell>
          <cell r="C11" t="str">
            <v>20</v>
          </cell>
          <cell r="D11" t="str">
            <v>CD</v>
          </cell>
          <cell r="E11">
            <v>19.73</v>
          </cell>
          <cell r="F11">
            <v>0</v>
          </cell>
          <cell r="G11" t="str">
            <v>NOVEMBER</v>
          </cell>
          <cell r="H11">
            <v>2004</v>
          </cell>
        </row>
        <row r="12">
          <cell r="A12" t="str">
            <v>0118-040-0883</v>
          </cell>
          <cell r="B12" t="str">
            <v>77A</v>
          </cell>
          <cell r="C12" t="str">
            <v>10</v>
          </cell>
          <cell r="D12" t="str">
            <v>CD</v>
          </cell>
          <cell r="E12">
            <v>0</v>
          </cell>
          <cell r="F12">
            <v>0</v>
          </cell>
          <cell r="G12" t="str">
            <v>OCTOBER</v>
          </cell>
          <cell r="H12">
            <v>2004</v>
          </cell>
        </row>
        <row r="13">
          <cell r="A13" t="str">
            <v>0133-040-0426</v>
          </cell>
          <cell r="B13" t="str">
            <v>77B</v>
          </cell>
          <cell r="C13" t="str">
            <v>30</v>
          </cell>
          <cell r="D13" t="str">
            <v>TC</v>
          </cell>
          <cell r="E13">
            <v>3534.75</v>
          </cell>
          <cell r="F13">
            <v>0</v>
          </cell>
          <cell r="G13" t="str">
            <v>DECEMBER</v>
          </cell>
          <cell r="H13">
            <v>2005</v>
          </cell>
        </row>
        <row r="14">
          <cell r="A14" t="str">
            <v>0143-040-0882</v>
          </cell>
          <cell r="B14" t="str">
            <v>77A</v>
          </cell>
          <cell r="C14" t="str">
            <v>10</v>
          </cell>
          <cell r="D14" t="str">
            <v>SD</v>
          </cell>
          <cell r="E14">
            <v>5798.51</v>
          </cell>
          <cell r="F14">
            <v>0</v>
          </cell>
          <cell r="G14" t="str">
            <v>DECEMBER</v>
          </cell>
          <cell r="H14">
            <v>2004</v>
          </cell>
        </row>
        <row r="15">
          <cell r="A15" t="str">
            <v>0192-043-0880</v>
          </cell>
          <cell r="B15" t="str">
            <v>77B</v>
          </cell>
          <cell r="C15" t="str">
            <v>20</v>
          </cell>
          <cell r="D15" t="str">
            <v>WD</v>
          </cell>
          <cell r="E15">
            <v>15314.97</v>
          </cell>
          <cell r="F15">
            <v>0</v>
          </cell>
          <cell r="G15" t="str">
            <v>DECEMBER</v>
          </cell>
          <cell r="H15">
            <v>2004</v>
          </cell>
        </row>
        <row r="16">
          <cell r="A16" t="str">
            <v>0195-042-0731</v>
          </cell>
          <cell r="B16" t="str">
            <v>77B</v>
          </cell>
          <cell r="C16" t="str">
            <v>30</v>
          </cell>
          <cell r="D16" t="str">
            <v>NB</v>
          </cell>
          <cell r="E16">
            <v>12832.31</v>
          </cell>
          <cell r="F16">
            <v>6414.19</v>
          </cell>
          <cell r="G16" t="str">
            <v>FEBRUARY</v>
          </cell>
          <cell r="H16">
            <v>2005</v>
          </cell>
        </row>
        <row r="17">
          <cell r="A17" t="str">
            <v>0196-040-0716</v>
          </cell>
          <cell r="B17" t="str">
            <v>77B</v>
          </cell>
          <cell r="C17" t="str">
            <v>20</v>
          </cell>
          <cell r="D17" t="str">
            <v>CB</v>
          </cell>
          <cell r="E17">
            <v>13121.79</v>
          </cell>
          <cell r="F17">
            <v>1827.84</v>
          </cell>
          <cell r="G17" t="str">
            <v>NOVEMBER</v>
          </cell>
          <cell r="H17">
            <v>2004</v>
          </cell>
        </row>
        <row r="18">
          <cell r="A18" t="str">
            <v>0239-040-0882</v>
          </cell>
          <cell r="B18" t="str">
            <v>77B</v>
          </cell>
          <cell r="C18" t="str">
            <v>10</v>
          </cell>
          <cell r="D18" t="str">
            <v>SD</v>
          </cell>
          <cell r="E18">
            <v>10796.09</v>
          </cell>
          <cell r="F18">
            <v>5380</v>
          </cell>
          <cell r="G18" t="str">
            <v>DECEMBER</v>
          </cell>
          <cell r="H18">
            <v>2004</v>
          </cell>
        </row>
        <row r="19">
          <cell r="A19" t="str">
            <v>0248-044-0454</v>
          </cell>
          <cell r="B19" t="str">
            <v>77B</v>
          </cell>
          <cell r="C19" t="str">
            <v>10</v>
          </cell>
          <cell r="D19" t="str">
            <v>WB</v>
          </cell>
          <cell r="E19">
            <v>93935.34</v>
          </cell>
          <cell r="F19">
            <v>0</v>
          </cell>
          <cell r="G19" t="str">
            <v>NOVEMBER</v>
          </cell>
          <cell r="H19">
            <v>2004</v>
          </cell>
        </row>
        <row r="20">
          <cell r="A20" t="str">
            <v>0252-044-0727</v>
          </cell>
          <cell r="B20" t="str">
            <v>77B</v>
          </cell>
          <cell r="C20" t="str">
            <v>10</v>
          </cell>
          <cell r="D20" t="str">
            <v>SB</v>
          </cell>
          <cell r="E20">
            <v>769.25</v>
          </cell>
          <cell r="F20">
            <v>0</v>
          </cell>
          <cell r="G20" t="str">
            <v>OCTOBER</v>
          </cell>
          <cell r="H20">
            <v>2004</v>
          </cell>
        </row>
        <row r="21">
          <cell r="A21" t="str">
            <v>0257-046-0454</v>
          </cell>
          <cell r="B21" t="str">
            <v>77B</v>
          </cell>
          <cell r="C21" t="str">
            <v>20</v>
          </cell>
          <cell r="D21" t="str">
            <v>WB</v>
          </cell>
          <cell r="E21">
            <v>0</v>
          </cell>
          <cell r="F21">
            <v>0</v>
          </cell>
          <cell r="G21" t="str">
            <v>SEPTEMBER</v>
          </cell>
          <cell r="H21">
            <v>2004</v>
          </cell>
        </row>
        <row r="22">
          <cell r="A22" t="str">
            <v>0259-046-0454</v>
          </cell>
          <cell r="B22" t="str">
            <v>77B</v>
          </cell>
          <cell r="C22" t="str">
            <v>20</v>
          </cell>
          <cell r="D22" t="str">
            <v>WB</v>
          </cell>
          <cell r="E22">
            <v>0</v>
          </cell>
          <cell r="F22">
            <v>0</v>
          </cell>
          <cell r="G22" t="str">
            <v>SEPTEMBER</v>
          </cell>
          <cell r="H22">
            <v>2004</v>
          </cell>
        </row>
        <row r="23">
          <cell r="A23" t="str">
            <v>0261-040-0883</v>
          </cell>
          <cell r="B23" t="str">
            <v>77B</v>
          </cell>
          <cell r="C23" t="str">
            <v>20</v>
          </cell>
          <cell r="D23" t="str">
            <v>CD</v>
          </cell>
          <cell r="E23">
            <v>9899.0400000000009</v>
          </cell>
          <cell r="F23">
            <v>0</v>
          </cell>
          <cell r="G23" t="str">
            <v>FEBRUARY</v>
          </cell>
          <cell r="H23">
            <v>2005</v>
          </cell>
        </row>
        <row r="24">
          <cell r="A24" t="str">
            <v>0295-041-0432</v>
          </cell>
          <cell r="B24" t="str">
            <v>77B</v>
          </cell>
          <cell r="C24" t="str">
            <v>10</v>
          </cell>
          <cell r="D24" t="str">
            <v>TC</v>
          </cell>
          <cell r="E24">
            <v>10478.92</v>
          </cell>
          <cell r="F24">
            <v>0</v>
          </cell>
          <cell r="G24" t="str">
            <v>AUGUST</v>
          </cell>
          <cell r="H24">
            <v>2004</v>
          </cell>
        </row>
        <row r="25">
          <cell r="A25" t="str">
            <v>03024-042-0419</v>
          </cell>
          <cell r="B25" t="str">
            <v>77A</v>
          </cell>
          <cell r="C25" t="str">
            <v>60</v>
          </cell>
          <cell r="D25" t="str">
            <v>TC</v>
          </cell>
          <cell r="E25">
            <v>2818.36</v>
          </cell>
          <cell r="F25">
            <v>0</v>
          </cell>
          <cell r="G25" t="str">
            <v>JULY</v>
          </cell>
          <cell r="H25">
            <v>2004</v>
          </cell>
        </row>
        <row r="26">
          <cell r="A26" t="str">
            <v>0335-042-0566</v>
          </cell>
          <cell r="B26" t="str">
            <v>77A</v>
          </cell>
          <cell r="C26" t="str">
            <v>40</v>
          </cell>
          <cell r="D26" t="str">
            <v>MS</v>
          </cell>
          <cell r="E26">
            <v>1261.3</v>
          </cell>
          <cell r="F26">
            <v>504</v>
          </cell>
          <cell r="G26" t="str">
            <v>OCTOBER</v>
          </cell>
          <cell r="H26">
            <v>2004</v>
          </cell>
        </row>
        <row r="27">
          <cell r="A27" t="str">
            <v>0344-040-0875</v>
          </cell>
          <cell r="B27" t="str">
            <v>77B</v>
          </cell>
          <cell r="C27" t="str">
            <v>20</v>
          </cell>
          <cell r="D27" t="str">
            <v>ND</v>
          </cell>
          <cell r="E27">
            <v>0</v>
          </cell>
          <cell r="F27">
            <v>0</v>
          </cell>
          <cell r="G27" t="str">
            <v>SEPTEMBER</v>
          </cell>
          <cell r="H27">
            <v>2004</v>
          </cell>
        </row>
        <row r="28">
          <cell r="A28" t="str">
            <v>0355-043-0716</v>
          </cell>
          <cell r="B28" t="str">
            <v>77B</v>
          </cell>
          <cell r="C28" t="str">
            <v>40</v>
          </cell>
          <cell r="D28" t="str">
            <v>CB</v>
          </cell>
          <cell r="E28">
            <v>1435.08</v>
          </cell>
          <cell r="F28">
            <v>0</v>
          </cell>
          <cell r="G28" t="str">
            <v>DECEMBER</v>
          </cell>
          <cell r="H28">
            <v>2004</v>
          </cell>
        </row>
        <row r="29">
          <cell r="A29" t="str">
            <v>0362-043-0716</v>
          </cell>
          <cell r="B29" t="str">
            <v>77B</v>
          </cell>
          <cell r="C29" t="str">
            <v>10</v>
          </cell>
          <cell r="D29" t="str">
            <v>CB</v>
          </cell>
          <cell r="E29">
            <v>4474.49</v>
          </cell>
          <cell r="F29">
            <v>0</v>
          </cell>
          <cell r="G29" t="str">
            <v>DECEMBER</v>
          </cell>
          <cell r="H29">
            <v>2004</v>
          </cell>
        </row>
        <row r="30">
          <cell r="A30" t="str">
            <v>03666-041-0727</v>
          </cell>
          <cell r="B30" t="str">
            <v>77A</v>
          </cell>
          <cell r="C30" t="str">
            <v>20</v>
          </cell>
          <cell r="D30" t="str">
            <v>CB</v>
          </cell>
          <cell r="E30">
            <v>0</v>
          </cell>
          <cell r="F30">
            <v>0</v>
          </cell>
          <cell r="G30" t="str">
            <v>DECEMBER</v>
          </cell>
          <cell r="H30">
            <v>2004</v>
          </cell>
        </row>
        <row r="31">
          <cell r="A31" t="str">
            <v>0394-043-0880</v>
          </cell>
          <cell r="B31" t="str">
            <v>77A</v>
          </cell>
          <cell r="C31" t="str">
            <v>60</v>
          </cell>
          <cell r="D31" t="str">
            <v>WD</v>
          </cell>
          <cell r="E31">
            <v>1158.8</v>
          </cell>
          <cell r="F31">
            <v>0</v>
          </cell>
          <cell r="G31" t="str">
            <v>AUGUST</v>
          </cell>
          <cell r="H31">
            <v>2004</v>
          </cell>
        </row>
        <row r="32">
          <cell r="A32" t="str">
            <v>0394-045-0882</v>
          </cell>
          <cell r="B32" t="str">
            <v>77A</v>
          </cell>
          <cell r="C32" t="str">
            <v>60</v>
          </cell>
          <cell r="D32" t="str">
            <v>SD</v>
          </cell>
          <cell r="E32">
            <v>2326.79</v>
          </cell>
          <cell r="F32">
            <v>0</v>
          </cell>
          <cell r="G32" t="str">
            <v>JUNE</v>
          </cell>
          <cell r="H32">
            <v>2004</v>
          </cell>
        </row>
        <row r="33">
          <cell r="A33" t="str">
            <v>0448-043-0880</v>
          </cell>
          <cell r="B33" t="str">
            <v>77B</v>
          </cell>
          <cell r="C33" t="str">
            <v>60</v>
          </cell>
          <cell r="D33" t="str">
            <v>WD</v>
          </cell>
          <cell r="E33">
            <v>6449.02</v>
          </cell>
          <cell r="F33">
            <v>0</v>
          </cell>
          <cell r="G33" t="str">
            <v>JULY</v>
          </cell>
          <cell r="H33">
            <v>2004</v>
          </cell>
        </row>
        <row r="34">
          <cell r="A34" t="str">
            <v>0449-043-0883</v>
          </cell>
          <cell r="B34" t="str">
            <v>77B</v>
          </cell>
          <cell r="C34" t="str">
            <v>40</v>
          </cell>
          <cell r="D34" t="str">
            <v>CD</v>
          </cell>
          <cell r="E34">
            <v>10861.34</v>
          </cell>
          <cell r="F34">
            <v>5430.68</v>
          </cell>
          <cell r="G34" t="str">
            <v>OCTOBER</v>
          </cell>
          <cell r="H34">
            <v>2004</v>
          </cell>
        </row>
        <row r="35">
          <cell r="A35" t="str">
            <v>0451-047-0216</v>
          </cell>
          <cell r="B35" t="str">
            <v>77A</v>
          </cell>
          <cell r="C35" t="str">
            <v>40</v>
          </cell>
          <cell r="D35" t="str">
            <v>BV</v>
          </cell>
          <cell r="E35">
            <v>8112.9</v>
          </cell>
          <cell r="F35">
            <v>0</v>
          </cell>
          <cell r="G35" t="str">
            <v>OCTOBER</v>
          </cell>
          <cell r="H35">
            <v>2004</v>
          </cell>
        </row>
        <row r="36">
          <cell r="A36" t="str">
            <v>0467-045-0416</v>
          </cell>
          <cell r="B36" t="str">
            <v>77A</v>
          </cell>
          <cell r="C36" t="str">
            <v>20</v>
          </cell>
          <cell r="D36" t="str">
            <v>BR</v>
          </cell>
          <cell r="E36">
            <v>0</v>
          </cell>
          <cell r="F36">
            <v>0</v>
          </cell>
          <cell r="G36" t="str">
            <v>DECEMBER</v>
          </cell>
          <cell r="H36">
            <v>2004</v>
          </cell>
        </row>
        <row r="37">
          <cell r="A37" t="str">
            <v>0471-041-0136</v>
          </cell>
          <cell r="B37" t="str">
            <v>77B</v>
          </cell>
          <cell r="C37" t="str">
            <v>50</v>
          </cell>
          <cell r="D37" t="str">
            <v>NF</v>
          </cell>
          <cell r="E37">
            <v>4737.6400000000003</v>
          </cell>
          <cell r="F37">
            <v>0</v>
          </cell>
          <cell r="G37" t="str">
            <v>DECEMBER</v>
          </cell>
          <cell r="H37">
            <v>2004</v>
          </cell>
        </row>
        <row r="38">
          <cell r="A38" t="str">
            <v>0485-043-0119</v>
          </cell>
          <cell r="B38" t="str">
            <v>77B</v>
          </cell>
          <cell r="C38" t="str">
            <v>10</v>
          </cell>
          <cell r="D38" t="str">
            <v>CF</v>
          </cell>
          <cell r="E38">
            <v>12595.6</v>
          </cell>
          <cell r="F38">
            <v>0</v>
          </cell>
          <cell r="G38" t="str">
            <v>NOVEMBER</v>
          </cell>
          <cell r="H38">
            <v>2004</v>
          </cell>
        </row>
        <row r="39">
          <cell r="A39" t="str">
            <v>0517-043-0880</v>
          </cell>
          <cell r="B39" t="str">
            <v>77B</v>
          </cell>
          <cell r="C39" t="str">
            <v>20</v>
          </cell>
          <cell r="D39" t="str">
            <v>WD</v>
          </cell>
          <cell r="E39">
            <v>8249.99</v>
          </cell>
          <cell r="F39">
            <v>500</v>
          </cell>
          <cell r="G39" t="str">
            <v>OCTOBER</v>
          </cell>
          <cell r="H39">
            <v>2004</v>
          </cell>
        </row>
        <row r="40">
          <cell r="A40" t="str">
            <v>0533-041-0551</v>
          </cell>
          <cell r="B40" t="str">
            <v>77A</v>
          </cell>
          <cell r="C40" t="str">
            <v>40</v>
          </cell>
          <cell r="D40" t="str">
            <v>TB</v>
          </cell>
          <cell r="E40">
            <v>633.94000000000005</v>
          </cell>
          <cell r="F40">
            <v>0</v>
          </cell>
          <cell r="G40" t="str">
            <v>DECEMBER</v>
          </cell>
          <cell r="H40">
            <v>2005</v>
          </cell>
        </row>
        <row r="41">
          <cell r="A41" t="str">
            <v>0589-041-0438</v>
          </cell>
          <cell r="B41" t="str">
            <v>77B</v>
          </cell>
          <cell r="C41" t="str">
            <v>40</v>
          </cell>
          <cell r="D41" t="str">
            <v>TC</v>
          </cell>
          <cell r="E41">
            <v>4098.03</v>
          </cell>
          <cell r="F41">
            <v>0</v>
          </cell>
          <cell r="G41" t="str">
            <v>SEPTEMBER</v>
          </cell>
          <cell r="H41">
            <v>2004</v>
          </cell>
        </row>
        <row r="42">
          <cell r="A42" t="str">
            <v>0592-041-0438</v>
          </cell>
          <cell r="B42" t="str">
            <v>77A</v>
          </cell>
          <cell r="C42" t="str">
            <v>60</v>
          </cell>
          <cell r="D42" t="str">
            <v>TC</v>
          </cell>
          <cell r="E42">
            <v>2984.48</v>
          </cell>
          <cell r="F42">
            <v>0</v>
          </cell>
          <cell r="G42" t="str">
            <v>JULY</v>
          </cell>
          <cell r="H42">
            <v>2004</v>
          </cell>
        </row>
        <row r="43">
          <cell r="A43" t="str">
            <v>0594-042-0731</v>
          </cell>
          <cell r="B43" t="str">
            <v>77A</v>
          </cell>
          <cell r="C43" t="str">
            <v>20</v>
          </cell>
          <cell r="D43" t="str">
            <v>NB</v>
          </cell>
          <cell r="E43">
            <v>1169.04</v>
          </cell>
          <cell r="F43">
            <v>0</v>
          </cell>
          <cell r="G43" t="str">
            <v>SEPTEMBER</v>
          </cell>
          <cell r="H43">
            <v>2004</v>
          </cell>
        </row>
        <row r="44">
          <cell r="A44" t="str">
            <v>0616-042-0419</v>
          </cell>
          <cell r="B44" t="str">
            <v>77A</v>
          </cell>
          <cell r="C44" t="str">
            <v>10</v>
          </cell>
          <cell r="D44" t="str">
            <v>TC</v>
          </cell>
          <cell r="E44">
            <v>1166.3900000000001</v>
          </cell>
          <cell r="F44">
            <v>0</v>
          </cell>
          <cell r="G44" t="str">
            <v>MAY</v>
          </cell>
          <cell r="H44">
            <v>2006</v>
          </cell>
        </row>
        <row r="45">
          <cell r="A45" t="str">
            <v>0637-042-0416</v>
          </cell>
          <cell r="B45" t="str">
            <v>77B</v>
          </cell>
          <cell r="C45" t="str">
            <v>60</v>
          </cell>
          <cell r="D45" t="str">
            <v>BR</v>
          </cell>
          <cell r="E45">
            <v>31798.35</v>
          </cell>
          <cell r="F45">
            <v>0</v>
          </cell>
          <cell r="G45" t="str">
            <v>SEPTEMBER</v>
          </cell>
          <cell r="H45">
            <v>2004</v>
          </cell>
        </row>
        <row r="46">
          <cell r="A46" t="str">
            <v>0637-042-0581</v>
          </cell>
          <cell r="B46" t="str">
            <v>77B</v>
          </cell>
          <cell r="C46" t="str">
            <v>60</v>
          </cell>
          <cell r="D46" t="str">
            <v>GC</v>
          </cell>
          <cell r="E46">
            <v>911.94</v>
          </cell>
          <cell r="F46">
            <v>0</v>
          </cell>
          <cell r="G46" t="str">
            <v>JULY</v>
          </cell>
          <cell r="H46">
            <v>2004</v>
          </cell>
        </row>
        <row r="47">
          <cell r="A47" t="str">
            <v>0641-040-0417</v>
          </cell>
          <cell r="B47" t="str">
            <v>77B</v>
          </cell>
          <cell r="C47" t="str">
            <v>40</v>
          </cell>
          <cell r="D47" t="str">
            <v>TC</v>
          </cell>
          <cell r="E47">
            <v>72134.75</v>
          </cell>
          <cell r="F47">
            <v>0</v>
          </cell>
          <cell r="G47" t="str">
            <v>AUGUST</v>
          </cell>
          <cell r="H47">
            <v>2004</v>
          </cell>
        </row>
        <row r="48">
          <cell r="A48" t="str">
            <v>0652-040-0432</v>
          </cell>
          <cell r="B48" t="str">
            <v>77B</v>
          </cell>
          <cell r="C48" t="str">
            <v>20</v>
          </cell>
          <cell r="D48" t="str">
            <v>TC</v>
          </cell>
          <cell r="E48">
            <v>10682.6</v>
          </cell>
          <cell r="F48">
            <v>0</v>
          </cell>
          <cell r="G48" t="str">
            <v>JULY</v>
          </cell>
          <cell r="H48">
            <v>2004</v>
          </cell>
        </row>
        <row r="49">
          <cell r="A49" t="str">
            <v>0653-040-0432</v>
          </cell>
          <cell r="B49" t="str">
            <v>77A</v>
          </cell>
          <cell r="C49" t="str">
            <v>10</v>
          </cell>
          <cell r="D49" t="str">
            <v>TC</v>
          </cell>
          <cell r="E49">
            <v>1474.24</v>
          </cell>
          <cell r="F49">
            <v>0</v>
          </cell>
          <cell r="G49" t="str">
            <v>SEPTEMBER</v>
          </cell>
          <cell r="H49">
            <v>2004</v>
          </cell>
        </row>
        <row r="50">
          <cell r="A50" t="str">
            <v>0659-041-0432</v>
          </cell>
          <cell r="B50" t="str">
            <v>77B</v>
          </cell>
          <cell r="C50" t="str">
            <v>60</v>
          </cell>
          <cell r="D50" t="str">
            <v>TC</v>
          </cell>
          <cell r="E50">
            <v>7790.85</v>
          </cell>
          <cell r="F50">
            <v>0</v>
          </cell>
          <cell r="G50" t="str">
            <v>JULY</v>
          </cell>
          <cell r="H50">
            <v>2004</v>
          </cell>
        </row>
        <row r="51">
          <cell r="A51" t="str">
            <v>0679-042-0416</v>
          </cell>
          <cell r="B51" t="str">
            <v>77A</v>
          </cell>
          <cell r="C51" t="str">
            <v>20</v>
          </cell>
          <cell r="D51" t="str">
            <v>BR</v>
          </cell>
          <cell r="E51">
            <v>5252.64</v>
          </cell>
          <cell r="F51">
            <v>0</v>
          </cell>
          <cell r="G51" t="str">
            <v>AUGUST</v>
          </cell>
          <cell r="H51">
            <v>2004</v>
          </cell>
        </row>
        <row r="52">
          <cell r="A52" t="str">
            <v>07007-040-883</v>
          </cell>
          <cell r="B52" t="str">
            <v>77B</v>
          </cell>
          <cell r="C52" t="str">
            <v>40</v>
          </cell>
          <cell r="D52" t="str">
            <v>CD</v>
          </cell>
          <cell r="E52">
            <v>15334.56</v>
          </cell>
          <cell r="F52">
            <v>7667.28</v>
          </cell>
          <cell r="G52" t="str">
            <v>NOVEMBER</v>
          </cell>
          <cell r="H52">
            <v>2004</v>
          </cell>
        </row>
        <row r="53">
          <cell r="A53" t="str">
            <v>0720-048-0454</v>
          </cell>
          <cell r="B53" t="str">
            <v>77B</v>
          </cell>
          <cell r="C53" t="str">
            <v>20</v>
          </cell>
          <cell r="D53" t="str">
            <v>WB</v>
          </cell>
          <cell r="E53">
            <v>17019.349999999999</v>
          </cell>
          <cell r="F53">
            <v>0</v>
          </cell>
          <cell r="G53" t="str">
            <v>SEPTEMBER</v>
          </cell>
          <cell r="H53">
            <v>2004</v>
          </cell>
        </row>
        <row r="54">
          <cell r="A54" t="str">
            <v>0727-043-0716</v>
          </cell>
          <cell r="B54" t="str">
            <v>77B</v>
          </cell>
          <cell r="C54" t="str">
            <v>20</v>
          </cell>
          <cell r="D54" t="str">
            <v>CB</v>
          </cell>
          <cell r="E54">
            <v>0</v>
          </cell>
          <cell r="F54">
            <v>0</v>
          </cell>
          <cell r="G54" t="str">
            <v>DECEMBER</v>
          </cell>
          <cell r="H54">
            <v>2005</v>
          </cell>
        </row>
        <row r="55">
          <cell r="A55" t="str">
            <v>0731-041-0548</v>
          </cell>
          <cell r="B55" t="str">
            <v>77B</v>
          </cell>
          <cell r="C55" t="str">
            <v>60</v>
          </cell>
          <cell r="D55" t="str">
            <v>TB</v>
          </cell>
          <cell r="E55">
            <v>408.44</v>
          </cell>
          <cell r="F55">
            <v>204</v>
          </cell>
          <cell r="G55" t="str">
            <v>JULY</v>
          </cell>
          <cell r="H55">
            <v>2004</v>
          </cell>
        </row>
        <row r="56">
          <cell r="A56" t="str">
            <v>0732-041-0581</v>
          </cell>
          <cell r="B56" t="str">
            <v>77B</v>
          </cell>
          <cell r="C56" t="str">
            <v>40</v>
          </cell>
          <cell r="D56" t="str">
            <v>GC</v>
          </cell>
          <cell r="E56">
            <v>6777.78</v>
          </cell>
          <cell r="F56">
            <v>0</v>
          </cell>
          <cell r="G56" t="str">
            <v>OCTOBER</v>
          </cell>
          <cell r="H56">
            <v>2004</v>
          </cell>
        </row>
        <row r="57">
          <cell r="A57" t="str">
            <v>0737-040-0371</v>
          </cell>
          <cell r="B57" t="str">
            <v>77B</v>
          </cell>
          <cell r="C57" t="str">
            <v>20</v>
          </cell>
          <cell r="D57" t="str">
            <v>NF</v>
          </cell>
          <cell r="E57">
            <v>0</v>
          </cell>
          <cell r="F57">
            <v>0</v>
          </cell>
          <cell r="G57" t="str">
            <v>AUGUST</v>
          </cell>
          <cell r="H57">
            <v>2004</v>
          </cell>
        </row>
        <row r="58">
          <cell r="A58" t="str">
            <v>0756-045-0416</v>
          </cell>
          <cell r="B58" t="str">
            <v>77B</v>
          </cell>
          <cell r="C58" t="str">
            <v>60</v>
          </cell>
          <cell r="D58" t="str">
            <v>BR</v>
          </cell>
          <cell r="E58">
            <v>1846.89</v>
          </cell>
          <cell r="F58">
            <v>0</v>
          </cell>
          <cell r="G58" t="str">
            <v>JULY</v>
          </cell>
          <cell r="H58">
            <v>2004</v>
          </cell>
        </row>
        <row r="59">
          <cell r="A59" t="str">
            <v>0830-044-0727</v>
          </cell>
          <cell r="B59" t="str">
            <v>77B</v>
          </cell>
          <cell r="C59" t="str">
            <v>40</v>
          </cell>
          <cell r="D59" t="str">
            <v>SB</v>
          </cell>
          <cell r="E59">
            <v>107499.39</v>
          </cell>
          <cell r="F59">
            <v>49355</v>
          </cell>
          <cell r="G59" t="str">
            <v>APRIL</v>
          </cell>
          <cell r="H59">
            <v>2005</v>
          </cell>
        </row>
        <row r="60">
          <cell r="A60" t="str">
            <v>0864-043-0880</v>
          </cell>
          <cell r="B60" t="str">
            <v>77B</v>
          </cell>
          <cell r="C60" t="str">
            <v>20</v>
          </cell>
          <cell r="D60" t="str">
            <v>WD</v>
          </cell>
          <cell r="E60">
            <v>11568.19</v>
          </cell>
          <cell r="F60">
            <v>0</v>
          </cell>
          <cell r="G60" t="str">
            <v>JULY</v>
          </cell>
          <cell r="H60">
            <v>2005</v>
          </cell>
        </row>
        <row r="61">
          <cell r="A61" t="str">
            <v>0873-045-0882</v>
          </cell>
          <cell r="B61" t="str">
            <v>77A</v>
          </cell>
          <cell r="C61" t="str">
            <v>30</v>
          </cell>
          <cell r="D61" t="str">
            <v>SD</v>
          </cell>
          <cell r="E61">
            <v>172.27</v>
          </cell>
          <cell r="F61">
            <v>0</v>
          </cell>
          <cell r="G61" t="str">
            <v>JULY</v>
          </cell>
          <cell r="H61">
            <v>2004</v>
          </cell>
        </row>
        <row r="62">
          <cell r="A62" t="str">
            <v>0895-043-0119</v>
          </cell>
          <cell r="B62" t="str">
            <v>77B</v>
          </cell>
          <cell r="C62" t="str">
            <v>10</v>
          </cell>
          <cell r="D62" t="str">
            <v>CF</v>
          </cell>
          <cell r="E62">
            <v>2920.08</v>
          </cell>
          <cell r="F62">
            <v>0</v>
          </cell>
          <cell r="G62" t="str">
            <v>NOVEMBER</v>
          </cell>
          <cell r="H62">
            <v>2004</v>
          </cell>
        </row>
        <row r="63">
          <cell r="A63" t="str">
            <v>0899-047-0454</v>
          </cell>
          <cell r="B63" t="str">
            <v>77B</v>
          </cell>
          <cell r="C63" t="str">
            <v>20</v>
          </cell>
          <cell r="D63" t="str">
            <v>WB</v>
          </cell>
          <cell r="E63">
            <v>0</v>
          </cell>
          <cell r="F63">
            <v>0</v>
          </cell>
          <cell r="G63" t="str">
            <v>SEPTEMBER</v>
          </cell>
          <cell r="H63">
            <v>2004</v>
          </cell>
        </row>
        <row r="64">
          <cell r="A64" t="str">
            <v>0977-041-0875</v>
          </cell>
          <cell r="B64" t="str">
            <v>77B</v>
          </cell>
          <cell r="C64" t="str">
            <v>10</v>
          </cell>
          <cell r="D64" t="str">
            <v>ND</v>
          </cell>
          <cell r="E64">
            <v>0</v>
          </cell>
          <cell r="F64">
            <v>0</v>
          </cell>
          <cell r="G64" t="str">
            <v>DECEMBER</v>
          </cell>
          <cell r="H64">
            <v>2004</v>
          </cell>
        </row>
        <row r="65">
          <cell r="A65" t="str">
            <v>0991-047-0216</v>
          </cell>
          <cell r="B65" t="str">
            <v>77A</v>
          </cell>
          <cell r="C65" t="str">
            <v>50</v>
          </cell>
          <cell r="D65" t="str">
            <v>BV</v>
          </cell>
          <cell r="E65">
            <v>1560.83</v>
          </cell>
          <cell r="F65">
            <v>0</v>
          </cell>
          <cell r="G65" t="str">
            <v>AUGUST</v>
          </cell>
          <cell r="H65">
            <v>2004</v>
          </cell>
        </row>
        <row r="66">
          <cell r="A66" t="str">
            <v>1013-042-0551</v>
          </cell>
          <cell r="B66" t="str">
            <v>77A</v>
          </cell>
          <cell r="C66" t="str">
            <v>10</v>
          </cell>
          <cell r="D66" t="str">
            <v>TB</v>
          </cell>
          <cell r="E66">
            <v>0</v>
          </cell>
          <cell r="F66">
            <v>0</v>
          </cell>
          <cell r="G66" t="str">
            <v>DECEMBER</v>
          </cell>
          <cell r="H66">
            <v>2004</v>
          </cell>
        </row>
        <row r="67">
          <cell r="A67" t="str">
            <v>1015-041-0441</v>
          </cell>
          <cell r="B67" t="str">
            <v>77B</v>
          </cell>
          <cell r="C67" t="str">
            <v>60</v>
          </cell>
          <cell r="D67" t="str">
            <v>TC</v>
          </cell>
          <cell r="E67">
            <v>38552.660000000003</v>
          </cell>
          <cell r="F67">
            <v>4730.2</v>
          </cell>
          <cell r="G67" t="str">
            <v>JULY</v>
          </cell>
          <cell r="H67">
            <v>2004</v>
          </cell>
        </row>
        <row r="68">
          <cell r="A68" t="str">
            <v>1024-044-0416</v>
          </cell>
          <cell r="B68" t="str">
            <v>77B</v>
          </cell>
          <cell r="C68" t="str">
            <v>20</v>
          </cell>
          <cell r="D68" t="str">
            <v>BR</v>
          </cell>
          <cell r="E68">
            <v>0</v>
          </cell>
          <cell r="F68">
            <v>0</v>
          </cell>
          <cell r="G68" t="str">
            <v>APRIL</v>
          </cell>
          <cell r="H68">
            <v>2005</v>
          </cell>
        </row>
        <row r="69">
          <cell r="A69" t="str">
            <v>1045-041-0581</v>
          </cell>
          <cell r="B69" t="str">
            <v>77B</v>
          </cell>
          <cell r="C69" t="str">
            <v>10</v>
          </cell>
          <cell r="D69" t="str">
            <v>GC</v>
          </cell>
          <cell r="E69">
            <v>0</v>
          </cell>
          <cell r="F69">
            <v>0</v>
          </cell>
          <cell r="G69" t="str">
            <v>SEPTEMBER</v>
          </cell>
          <cell r="H69">
            <v>2004</v>
          </cell>
        </row>
        <row r="70">
          <cell r="A70" t="str">
            <v>1065-042-0551</v>
          </cell>
          <cell r="B70" t="str">
            <v>77B</v>
          </cell>
          <cell r="C70" t="str">
            <v>60</v>
          </cell>
          <cell r="D70" t="str">
            <v>TB</v>
          </cell>
          <cell r="E70">
            <v>3027.01</v>
          </cell>
          <cell r="F70">
            <v>651</v>
          </cell>
          <cell r="G70" t="str">
            <v>JULY</v>
          </cell>
          <cell r="H70">
            <v>2004</v>
          </cell>
        </row>
        <row r="71">
          <cell r="A71" t="str">
            <v>1092-045-0416</v>
          </cell>
          <cell r="B71" t="str">
            <v>77B</v>
          </cell>
          <cell r="C71" t="str">
            <v>10</v>
          </cell>
          <cell r="D71" t="str">
            <v>BR</v>
          </cell>
          <cell r="E71">
            <v>0</v>
          </cell>
          <cell r="F71">
            <v>0</v>
          </cell>
          <cell r="G71" t="str">
            <v>SEPTEMBER</v>
          </cell>
          <cell r="H71">
            <v>2004</v>
          </cell>
        </row>
        <row r="72">
          <cell r="A72" t="str">
            <v>1093-045-0416</v>
          </cell>
          <cell r="B72" t="str">
            <v>77B</v>
          </cell>
          <cell r="C72" t="str">
            <v>20</v>
          </cell>
          <cell r="D72" t="str">
            <v>BR</v>
          </cell>
          <cell r="E72">
            <v>0</v>
          </cell>
          <cell r="F72">
            <v>0</v>
          </cell>
          <cell r="G72" t="str">
            <v>SEPTEMBER</v>
          </cell>
          <cell r="H72">
            <v>2004</v>
          </cell>
        </row>
        <row r="73">
          <cell r="A73" t="str">
            <v>1103-043-0880</v>
          </cell>
          <cell r="B73" t="str">
            <v>77B</v>
          </cell>
          <cell r="C73" t="str">
            <v>20</v>
          </cell>
          <cell r="D73" t="str">
            <v>WD</v>
          </cell>
          <cell r="E73">
            <v>1699.91</v>
          </cell>
          <cell r="F73">
            <v>0</v>
          </cell>
          <cell r="G73" t="str">
            <v>OCTOBER</v>
          </cell>
          <cell r="H73">
            <v>2004</v>
          </cell>
        </row>
        <row r="74">
          <cell r="A74" t="str">
            <v>1138-042-0547</v>
          </cell>
          <cell r="B74" t="str">
            <v>77A</v>
          </cell>
          <cell r="C74" t="str">
            <v>60</v>
          </cell>
          <cell r="D74" t="str">
            <v>GC</v>
          </cell>
          <cell r="E74">
            <v>8875.81</v>
          </cell>
          <cell r="F74">
            <v>0</v>
          </cell>
          <cell r="G74" t="str">
            <v>SEPTEMBER</v>
          </cell>
          <cell r="H74">
            <v>2004</v>
          </cell>
        </row>
        <row r="75">
          <cell r="A75" t="str">
            <v>1139-042-0566</v>
          </cell>
          <cell r="B75" t="str">
            <v>77A</v>
          </cell>
          <cell r="C75" t="str">
            <v>40</v>
          </cell>
          <cell r="D75" t="str">
            <v>MS</v>
          </cell>
          <cell r="E75">
            <v>4582.41</v>
          </cell>
          <cell r="F75">
            <v>810</v>
          </cell>
          <cell r="G75" t="str">
            <v>SEPTEMBER</v>
          </cell>
          <cell r="H75">
            <v>2004</v>
          </cell>
        </row>
        <row r="76">
          <cell r="A76" t="str">
            <v>1168-046-0454</v>
          </cell>
          <cell r="B76" t="str">
            <v>77A</v>
          </cell>
          <cell r="C76" t="str">
            <v>10</v>
          </cell>
          <cell r="D76" t="str">
            <v>WB</v>
          </cell>
          <cell r="E76">
            <v>1372.14</v>
          </cell>
          <cell r="F76">
            <v>0</v>
          </cell>
          <cell r="G76" t="str">
            <v>MAY</v>
          </cell>
          <cell r="H76">
            <v>2005</v>
          </cell>
        </row>
        <row r="77">
          <cell r="A77" t="str">
            <v>1168-046-0454</v>
          </cell>
          <cell r="B77" t="str">
            <v>77A</v>
          </cell>
          <cell r="C77" t="str">
            <v>10</v>
          </cell>
          <cell r="D77" t="str">
            <v>WB</v>
          </cell>
          <cell r="E77">
            <v>2151.2600000000002</v>
          </cell>
          <cell r="F77">
            <v>0</v>
          </cell>
          <cell r="G77" t="str">
            <v>MAY</v>
          </cell>
          <cell r="H77">
            <v>2005</v>
          </cell>
        </row>
        <row r="78">
          <cell r="A78" t="str">
            <v>1193-042-0566</v>
          </cell>
          <cell r="B78" t="str">
            <v>77A</v>
          </cell>
          <cell r="C78" t="str">
            <v>20</v>
          </cell>
          <cell r="D78" t="str">
            <v>MS</v>
          </cell>
          <cell r="E78">
            <v>0</v>
          </cell>
          <cell r="F78">
            <v>0</v>
          </cell>
          <cell r="G78" t="str">
            <v>DECEMBER</v>
          </cell>
          <cell r="H78">
            <v>2004</v>
          </cell>
        </row>
        <row r="79">
          <cell r="A79" t="str">
            <v>1194-045-0882</v>
          </cell>
          <cell r="B79" t="str">
            <v>77B</v>
          </cell>
          <cell r="C79" t="str">
            <v>20</v>
          </cell>
          <cell r="D79" t="str">
            <v>SD</v>
          </cell>
          <cell r="E79">
            <v>5561.2</v>
          </cell>
          <cell r="F79">
            <v>2780.51</v>
          </cell>
          <cell r="G79" t="str">
            <v>DECEMBER</v>
          </cell>
          <cell r="H79">
            <v>2004</v>
          </cell>
        </row>
        <row r="80">
          <cell r="A80" t="str">
            <v>1195-040-0432</v>
          </cell>
          <cell r="B80" t="str">
            <v>77B</v>
          </cell>
          <cell r="C80" t="str">
            <v>20</v>
          </cell>
          <cell r="D80" t="str">
            <v>TC</v>
          </cell>
          <cell r="E80">
            <v>18571.55</v>
          </cell>
          <cell r="F80">
            <v>3188</v>
          </cell>
          <cell r="G80" t="str">
            <v>DECEMBER</v>
          </cell>
          <cell r="H80">
            <v>2004</v>
          </cell>
        </row>
        <row r="81">
          <cell r="A81" t="str">
            <v>1217-042-0716</v>
          </cell>
          <cell r="B81" t="str">
            <v>77A</v>
          </cell>
          <cell r="C81" t="str">
            <v>20</v>
          </cell>
          <cell r="D81" t="str">
            <v>CB</v>
          </cell>
          <cell r="E81">
            <v>1153.1400000000001</v>
          </cell>
          <cell r="F81">
            <v>0</v>
          </cell>
          <cell r="G81" t="str">
            <v>AUGUST</v>
          </cell>
          <cell r="H81">
            <v>2005</v>
          </cell>
        </row>
        <row r="82">
          <cell r="A82" t="str">
            <v>1220-042-0136</v>
          </cell>
          <cell r="B82" t="str">
            <v>77A</v>
          </cell>
          <cell r="C82" t="str">
            <v>60</v>
          </cell>
          <cell r="D82" t="str">
            <v>NF</v>
          </cell>
          <cell r="E82">
            <v>2744.57</v>
          </cell>
          <cell r="F82">
            <v>0</v>
          </cell>
          <cell r="G82" t="str">
            <v>JULY</v>
          </cell>
          <cell r="H82">
            <v>2004</v>
          </cell>
        </row>
        <row r="83">
          <cell r="A83" t="str">
            <v>1220-042-0547</v>
          </cell>
          <cell r="B83" t="str">
            <v>77B</v>
          </cell>
          <cell r="C83" t="str">
            <v>10</v>
          </cell>
          <cell r="D83" t="str">
            <v>GC</v>
          </cell>
          <cell r="E83">
            <v>0</v>
          </cell>
          <cell r="F83">
            <v>0</v>
          </cell>
          <cell r="G83" t="str">
            <v>AUGUST</v>
          </cell>
          <cell r="H83">
            <v>2004</v>
          </cell>
        </row>
        <row r="84">
          <cell r="A84" t="str">
            <v>1227-040-0416</v>
          </cell>
          <cell r="B84" t="str">
            <v>77B</v>
          </cell>
          <cell r="C84" t="str">
            <v>10</v>
          </cell>
          <cell r="D84" t="str">
            <v>BR</v>
          </cell>
          <cell r="E84">
            <v>0</v>
          </cell>
          <cell r="F84">
            <v>0</v>
          </cell>
          <cell r="G84" t="str">
            <v>JANUARY</v>
          </cell>
          <cell r="H84">
            <v>2005</v>
          </cell>
        </row>
        <row r="85">
          <cell r="A85" t="str">
            <v>1233-042-0716</v>
          </cell>
          <cell r="B85" t="str">
            <v>77A</v>
          </cell>
          <cell r="C85" t="str">
            <v>20</v>
          </cell>
          <cell r="D85" t="str">
            <v>CB</v>
          </cell>
          <cell r="E85">
            <v>1166.48</v>
          </cell>
          <cell r="F85">
            <v>0</v>
          </cell>
          <cell r="G85" t="str">
            <v>OCTOBER</v>
          </cell>
          <cell r="H85">
            <v>2004</v>
          </cell>
        </row>
        <row r="86">
          <cell r="A86" t="str">
            <v>1235-042-0716</v>
          </cell>
          <cell r="B86" t="str">
            <v>77A</v>
          </cell>
          <cell r="C86" t="str">
            <v>20</v>
          </cell>
          <cell r="D86" t="str">
            <v>CB</v>
          </cell>
          <cell r="E86">
            <v>2361.83</v>
          </cell>
          <cell r="F86">
            <v>0</v>
          </cell>
          <cell r="G86" t="str">
            <v>DECEMBER</v>
          </cell>
          <cell r="H86">
            <v>2004</v>
          </cell>
        </row>
        <row r="87">
          <cell r="A87" t="str">
            <v>1256-040-0416</v>
          </cell>
          <cell r="B87" t="str">
            <v>77B</v>
          </cell>
          <cell r="C87" t="str">
            <v>10</v>
          </cell>
          <cell r="D87" t="str">
            <v>BR</v>
          </cell>
          <cell r="E87">
            <v>0</v>
          </cell>
          <cell r="F87">
            <v>0</v>
          </cell>
          <cell r="G87" t="str">
            <v>NOVEMBER</v>
          </cell>
          <cell r="H87">
            <v>2004</v>
          </cell>
        </row>
        <row r="88">
          <cell r="A88" t="str">
            <v>1262-042-0419</v>
          </cell>
          <cell r="B88" t="str">
            <v>77B</v>
          </cell>
          <cell r="C88" t="str">
            <v>20</v>
          </cell>
          <cell r="D88" t="str">
            <v>TC</v>
          </cell>
          <cell r="E88">
            <v>1526.43</v>
          </cell>
          <cell r="F88">
            <v>0</v>
          </cell>
          <cell r="G88" t="str">
            <v>MAY</v>
          </cell>
          <cell r="H88">
            <v>2006</v>
          </cell>
        </row>
        <row r="89">
          <cell r="A89" t="str">
            <v>1312-042-0883</v>
          </cell>
          <cell r="B89" t="str">
            <v>77B</v>
          </cell>
          <cell r="C89" t="str">
            <v>10</v>
          </cell>
          <cell r="D89" t="str">
            <v>CD</v>
          </cell>
          <cell r="E89">
            <v>712.17</v>
          </cell>
          <cell r="F89">
            <v>0</v>
          </cell>
          <cell r="G89" t="str">
            <v>FEBRUARY</v>
          </cell>
          <cell r="H89">
            <v>2005</v>
          </cell>
        </row>
        <row r="90">
          <cell r="A90" t="str">
            <v>1317-041-0216</v>
          </cell>
          <cell r="B90" t="str">
            <v>77B</v>
          </cell>
          <cell r="C90" t="str">
            <v>50</v>
          </cell>
          <cell r="D90" t="str">
            <v>BV</v>
          </cell>
          <cell r="E90">
            <v>479.39</v>
          </cell>
          <cell r="F90">
            <v>0</v>
          </cell>
          <cell r="G90" t="str">
            <v>SEPTEMBER</v>
          </cell>
          <cell r="H90">
            <v>2004</v>
          </cell>
        </row>
        <row r="91">
          <cell r="A91" t="str">
            <v>1385-040-0121</v>
          </cell>
          <cell r="B91" t="str">
            <v>77B</v>
          </cell>
          <cell r="C91" t="str">
            <v>50</v>
          </cell>
          <cell r="D91" t="str">
            <v>NF</v>
          </cell>
          <cell r="E91">
            <v>20435.5</v>
          </cell>
          <cell r="F91">
            <v>0</v>
          </cell>
          <cell r="G91" t="str">
            <v>APRIL</v>
          </cell>
          <cell r="H91">
            <v>2005</v>
          </cell>
        </row>
        <row r="92">
          <cell r="A92" t="str">
            <v>1387-043-0716</v>
          </cell>
          <cell r="B92" t="str">
            <v>77B</v>
          </cell>
          <cell r="C92" t="str">
            <v>40</v>
          </cell>
          <cell r="D92" t="str">
            <v>CB</v>
          </cell>
          <cell r="E92">
            <v>22445.7</v>
          </cell>
          <cell r="F92">
            <v>0</v>
          </cell>
          <cell r="G92" t="str">
            <v>SEPTEMBER</v>
          </cell>
          <cell r="H92">
            <v>2004</v>
          </cell>
        </row>
        <row r="93">
          <cell r="A93" t="str">
            <v>1388-040-0121</v>
          </cell>
          <cell r="B93" t="str">
            <v>77B</v>
          </cell>
          <cell r="C93" t="str">
            <v>50</v>
          </cell>
          <cell r="D93" t="str">
            <v>NF</v>
          </cell>
          <cell r="E93">
            <v>9792.5400000000009</v>
          </cell>
          <cell r="F93">
            <v>0</v>
          </cell>
          <cell r="G93" t="str">
            <v>MARCH</v>
          </cell>
          <cell r="H93">
            <v>2005</v>
          </cell>
        </row>
        <row r="94">
          <cell r="A94" t="str">
            <v>1395-044-0882</v>
          </cell>
          <cell r="B94" t="str">
            <v>77A</v>
          </cell>
          <cell r="C94" t="str">
            <v>30</v>
          </cell>
          <cell r="D94" t="str">
            <v>SD</v>
          </cell>
          <cell r="E94">
            <v>99670.29</v>
          </cell>
          <cell r="F94">
            <v>0</v>
          </cell>
          <cell r="G94" t="str">
            <v>AUGUST</v>
          </cell>
          <cell r="H94">
            <v>2004</v>
          </cell>
        </row>
        <row r="95">
          <cell r="A95" t="str">
            <v>1402-043-0880</v>
          </cell>
          <cell r="B95" t="str">
            <v>77B</v>
          </cell>
          <cell r="C95" t="str">
            <v>20</v>
          </cell>
          <cell r="D95" t="str">
            <v>WD</v>
          </cell>
          <cell r="E95">
            <v>8121.17</v>
          </cell>
          <cell r="F95">
            <v>0</v>
          </cell>
          <cell r="G95" t="str">
            <v>NOVEMBER</v>
          </cell>
          <cell r="H95">
            <v>2004</v>
          </cell>
        </row>
        <row r="96">
          <cell r="A96" t="str">
            <v>1407-041-0875</v>
          </cell>
          <cell r="B96" t="str">
            <v>77B</v>
          </cell>
          <cell r="C96" t="str">
            <v>20</v>
          </cell>
          <cell r="D96" t="str">
            <v>ND</v>
          </cell>
          <cell r="E96">
            <v>18082.560000000001</v>
          </cell>
          <cell r="F96">
            <v>8422</v>
          </cell>
          <cell r="G96" t="str">
            <v>DECEMBER</v>
          </cell>
          <cell r="H96">
            <v>2004</v>
          </cell>
        </row>
        <row r="97">
          <cell r="A97" t="str">
            <v>1417-042-0136</v>
          </cell>
          <cell r="B97" t="str">
            <v>77B</v>
          </cell>
          <cell r="C97" t="str">
            <v>60</v>
          </cell>
          <cell r="D97" t="str">
            <v>NF</v>
          </cell>
          <cell r="E97">
            <v>21406.59</v>
          </cell>
          <cell r="F97">
            <v>0</v>
          </cell>
          <cell r="G97" t="str">
            <v>AUGUST</v>
          </cell>
          <cell r="H97">
            <v>2004</v>
          </cell>
        </row>
        <row r="98">
          <cell r="A98" t="str">
            <v>1428-042-0136</v>
          </cell>
          <cell r="B98" t="str">
            <v>77B</v>
          </cell>
          <cell r="C98" t="str">
            <v>60</v>
          </cell>
          <cell r="D98" t="str">
            <v>NF</v>
          </cell>
          <cell r="E98">
            <v>8345.4599999999991</v>
          </cell>
          <cell r="F98">
            <v>357</v>
          </cell>
          <cell r="G98" t="str">
            <v>AUGUST</v>
          </cell>
          <cell r="H98">
            <v>2004</v>
          </cell>
        </row>
        <row r="99">
          <cell r="A99" t="str">
            <v>1437-042-0716</v>
          </cell>
          <cell r="B99" t="str">
            <v>77A</v>
          </cell>
          <cell r="C99" t="str">
            <v>20</v>
          </cell>
          <cell r="D99" t="str">
            <v>CB</v>
          </cell>
          <cell r="E99">
            <v>1180.8499999999999</v>
          </cell>
          <cell r="F99">
            <v>0</v>
          </cell>
          <cell r="G99" t="str">
            <v>JULY</v>
          </cell>
          <cell r="H99">
            <v>2005</v>
          </cell>
        </row>
        <row r="100">
          <cell r="A100" t="str">
            <v>1464-042-0875</v>
          </cell>
          <cell r="B100" t="str">
            <v>77A</v>
          </cell>
          <cell r="C100" t="str">
            <v>20</v>
          </cell>
          <cell r="D100" t="str">
            <v>ND</v>
          </cell>
          <cell r="E100">
            <v>0</v>
          </cell>
          <cell r="F100">
            <v>0</v>
          </cell>
          <cell r="G100" t="str">
            <v>DECEMBER</v>
          </cell>
          <cell r="H100">
            <v>2004</v>
          </cell>
        </row>
        <row r="101">
          <cell r="A101" t="str">
            <v>1466-042-0875</v>
          </cell>
          <cell r="B101" t="str">
            <v>77A</v>
          </cell>
          <cell r="C101" t="str">
            <v>20</v>
          </cell>
          <cell r="D101" t="str">
            <v>ND</v>
          </cell>
          <cell r="E101">
            <v>0</v>
          </cell>
          <cell r="F101">
            <v>0</v>
          </cell>
          <cell r="G101" t="str">
            <v>DECEMBER</v>
          </cell>
          <cell r="H101">
            <v>2004</v>
          </cell>
        </row>
        <row r="102">
          <cell r="A102" t="str">
            <v>1473-043-0716</v>
          </cell>
          <cell r="B102" t="str">
            <v>77A</v>
          </cell>
          <cell r="C102" t="str">
            <v>20</v>
          </cell>
          <cell r="D102" t="str">
            <v>CB</v>
          </cell>
          <cell r="E102">
            <v>2827.04</v>
          </cell>
          <cell r="F102">
            <v>0</v>
          </cell>
          <cell r="G102" t="str">
            <v>JANUARY</v>
          </cell>
          <cell r="H102">
            <v>2006</v>
          </cell>
        </row>
        <row r="103">
          <cell r="A103" t="str">
            <v>1476-043-0716</v>
          </cell>
          <cell r="B103" t="str">
            <v>77B</v>
          </cell>
          <cell r="C103" t="str">
            <v>40</v>
          </cell>
          <cell r="D103" t="str">
            <v>CB</v>
          </cell>
          <cell r="E103">
            <v>14754.1</v>
          </cell>
          <cell r="F103">
            <v>0</v>
          </cell>
          <cell r="G103" t="str">
            <v>SEPTEMBER</v>
          </cell>
          <cell r="H103">
            <v>2004</v>
          </cell>
        </row>
        <row r="104">
          <cell r="A104" t="str">
            <v>1477-043-0716</v>
          </cell>
          <cell r="B104" t="str">
            <v>77B</v>
          </cell>
          <cell r="C104" t="str">
            <v>40</v>
          </cell>
          <cell r="D104" t="str">
            <v>CB</v>
          </cell>
          <cell r="E104">
            <v>16851.14</v>
          </cell>
          <cell r="F104">
            <v>0</v>
          </cell>
          <cell r="G104" t="str">
            <v>SEPTEMBER</v>
          </cell>
          <cell r="H104">
            <v>2004</v>
          </cell>
        </row>
        <row r="105">
          <cell r="A105" t="str">
            <v>1478-043-0716</v>
          </cell>
          <cell r="B105" t="str">
            <v>77B</v>
          </cell>
          <cell r="C105" t="str">
            <v>20</v>
          </cell>
          <cell r="D105" t="str">
            <v>CB</v>
          </cell>
          <cell r="E105">
            <v>16894.18</v>
          </cell>
          <cell r="F105">
            <v>0</v>
          </cell>
          <cell r="G105" t="str">
            <v>SEPTEMBER</v>
          </cell>
          <cell r="H105">
            <v>2004</v>
          </cell>
        </row>
        <row r="106">
          <cell r="A106" t="str">
            <v>1478-043-0883</v>
          </cell>
          <cell r="B106" t="str">
            <v>77B</v>
          </cell>
          <cell r="C106" t="str">
            <v>20</v>
          </cell>
          <cell r="D106" t="str">
            <v>CD</v>
          </cell>
          <cell r="E106">
            <v>81.11</v>
          </cell>
          <cell r="F106">
            <v>0</v>
          </cell>
          <cell r="G106" t="str">
            <v>OCTOBER</v>
          </cell>
          <cell r="H106">
            <v>2004</v>
          </cell>
        </row>
        <row r="107">
          <cell r="A107" t="str">
            <v>1482-043-0716</v>
          </cell>
          <cell r="B107" t="str">
            <v>77B</v>
          </cell>
          <cell r="C107" t="str">
            <v>40</v>
          </cell>
          <cell r="D107" t="str">
            <v>CB</v>
          </cell>
          <cell r="E107">
            <v>15137.94</v>
          </cell>
          <cell r="F107">
            <v>0</v>
          </cell>
          <cell r="G107" t="str">
            <v>SEPTEMBER</v>
          </cell>
          <cell r="H107">
            <v>2004</v>
          </cell>
        </row>
        <row r="108">
          <cell r="A108" t="str">
            <v>1487-043-0716</v>
          </cell>
          <cell r="B108" t="str">
            <v>77B</v>
          </cell>
          <cell r="C108" t="str">
            <v>40</v>
          </cell>
          <cell r="D108" t="str">
            <v>CB</v>
          </cell>
          <cell r="E108">
            <v>27581.01</v>
          </cell>
          <cell r="F108">
            <v>0</v>
          </cell>
          <cell r="G108" t="str">
            <v>SEPTEMBER</v>
          </cell>
          <cell r="H108">
            <v>2004</v>
          </cell>
        </row>
        <row r="109">
          <cell r="A109" t="str">
            <v>1488-041-0438</v>
          </cell>
          <cell r="B109" t="str">
            <v>77A</v>
          </cell>
          <cell r="C109" t="str">
            <v>10</v>
          </cell>
          <cell r="D109" t="str">
            <v>TC</v>
          </cell>
          <cell r="E109">
            <v>0</v>
          </cell>
          <cell r="F109">
            <v>0</v>
          </cell>
          <cell r="G109" t="str">
            <v>AUGUST</v>
          </cell>
          <cell r="H109">
            <v>2004</v>
          </cell>
        </row>
        <row r="110">
          <cell r="A110" t="str">
            <v>1513-044-0882</v>
          </cell>
          <cell r="B110" t="str">
            <v>77B</v>
          </cell>
          <cell r="C110" t="str">
            <v>20</v>
          </cell>
          <cell r="D110" t="str">
            <v>SD</v>
          </cell>
          <cell r="E110">
            <v>25991.73</v>
          </cell>
          <cell r="F110">
            <v>12996</v>
          </cell>
          <cell r="G110" t="str">
            <v>AUGUST</v>
          </cell>
          <cell r="H110">
            <v>2004</v>
          </cell>
        </row>
        <row r="111">
          <cell r="A111" t="str">
            <v>1603-040-0527</v>
          </cell>
          <cell r="B111" t="str">
            <v>77B</v>
          </cell>
          <cell r="C111" t="str">
            <v>40</v>
          </cell>
          <cell r="D111" t="str">
            <v>MS</v>
          </cell>
          <cell r="E111">
            <v>4664.6000000000004</v>
          </cell>
          <cell r="F111">
            <v>0</v>
          </cell>
          <cell r="G111" t="str">
            <v>DECEMBER</v>
          </cell>
          <cell r="H111">
            <v>2004</v>
          </cell>
        </row>
        <row r="112">
          <cell r="A112" t="str">
            <v>1624-044-0416</v>
          </cell>
          <cell r="B112" t="str">
            <v>77B</v>
          </cell>
          <cell r="C112" t="str">
            <v>20</v>
          </cell>
          <cell r="D112" t="str">
            <v>BR</v>
          </cell>
          <cell r="E112">
            <v>88323.23</v>
          </cell>
          <cell r="F112">
            <v>0</v>
          </cell>
          <cell r="G112" t="str">
            <v>OCTOBER</v>
          </cell>
          <cell r="H112">
            <v>2004</v>
          </cell>
        </row>
        <row r="113">
          <cell r="A113" t="str">
            <v>1628-046-0216</v>
          </cell>
          <cell r="B113" t="str">
            <v>77B</v>
          </cell>
          <cell r="C113" t="str">
            <v>20</v>
          </cell>
          <cell r="D113" t="str">
            <v>BV</v>
          </cell>
          <cell r="E113">
            <v>0</v>
          </cell>
          <cell r="F113">
            <v>0</v>
          </cell>
          <cell r="G113" t="str">
            <v>AUGUST</v>
          </cell>
          <cell r="H113">
            <v>2004</v>
          </cell>
        </row>
        <row r="114">
          <cell r="A114" t="str">
            <v>1634-044-0727</v>
          </cell>
          <cell r="B114" t="str">
            <v>77A</v>
          </cell>
          <cell r="C114" t="str">
            <v>20</v>
          </cell>
          <cell r="D114" t="str">
            <v>SB</v>
          </cell>
          <cell r="E114">
            <v>344.96</v>
          </cell>
          <cell r="F114">
            <v>0</v>
          </cell>
          <cell r="G114" t="str">
            <v>NOVEMBER</v>
          </cell>
          <cell r="H114">
            <v>2004</v>
          </cell>
        </row>
        <row r="115">
          <cell r="A115" t="str">
            <v>1648-040-0417</v>
          </cell>
          <cell r="B115" t="str">
            <v>77A</v>
          </cell>
          <cell r="C115" t="str">
            <v>60</v>
          </cell>
          <cell r="D115" t="str">
            <v>TC</v>
          </cell>
          <cell r="E115">
            <v>2237.46</v>
          </cell>
          <cell r="F115">
            <v>0</v>
          </cell>
          <cell r="G115" t="str">
            <v>JULY</v>
          </cell>
          <cell r="H115">
            <v>2004</v>
          </cell>
        </row>
        <row r="116">
          <cell r="A116" t="str">
            <v>1679-040-0417</v>
          </cell>
          <cell r="B116" t="str">
            <v>77A</v>
          </cell>
          <cell r="C116" t="str">
            <v>60</v>
          </cell>
          <cell r="D116" t="str">
            <v>TC</v>
          </cell>
          <cell r="E116">
            <v>901.74</v>
          </cell>
          <cell r="F116">
            <v>0</v>
          </cell>
          <cell r="G116" t="str">
            <v>JULY</v>
          </cell>
          <cell r="H116">
            <v>2004</v>
          </cell>
        </row>
        <row r="117">
          <cell r="A117" t="str">
            <v>1681-040-0417</v>
          </cell>
          <cell r="B117" t="str">
            <v>77A</v>
          </cell>
          <cell r="C117" t="str">
            <v>40</v>
          </cell>
          <cell r="D117" t="str">
            <v>TC</v>
          </cell>
          <cell r="E117">
            <v>11916.07</v>
          </cell>
          <cell r="F117">
            <v>0</v>
          </cell>
          <cell r="G117" t="str">
            <v>FEBRUARY</v>
          </cell>
          <cell r="H117">
            <v>2010</v>
          </cell>
        </row>
        <row r="118">
          <cell r="A118" t="str">
            <v>1703-042-0136</v>
          </cell>
          <cell r="B118" t="str">
            <v>77B</v>
          </cell>
          <cell r="C118" t="str">
            <v>10</v>
          </cell>
          <cell r="D118" t="str">
            <v>NF</v>
          </cell>
          <cell r="E118">
            <v>11279.6</v>
          </cell>
          <cell r="F118">
            <v>0</v>
          </cell>
          <cell r="G118" t="str">
            <v>SEPTEMBER</v>
          </cell>
          <cell r="H118">
            <v>2004</v>
          </cell>
        </row>
        <row r="119">
          <cell r="A119" t="str">
            <v>1716-045-0416</v>
          </cell>
          <cell r="B119" t="str">
            <v>77A</v>
          </cell>
          <cell r="C119" t="str">
            <v>20</v>
          </cell>
          <cell r="D119" t="str">
            <v>BR</v>
          </cell>
          <cell r="E119">
            <v>0</v>
          </cell>
          <cell r="F119">
            <v>0</v>
          </cell>
          <cell r="G119" t="str">
            <v>APRIL</v>
          </cell>
          <cell r="H119">
            <v>2005</v>
          </cell>
        </row>
        <row r="120">
          <cell r="A120" t="str">
            <v>1753-042-0136</v>
          </cell>
          <cell r="B120" t="str">
            <v>77B</v>
          </cell>
          <cell r="C120" t="str">
            <v>60</v>
          </cell>
          <cell r="D120" t="str">
            <v>NF</v>
          </cell>
          <cell r="E120">
            <v>2852.98</v>
          </cell>
          <cell r="F120">
            <v>0</v>
          </cell>
          <cell r="G120" t="str">
            <v>AUGUST</v>
          </cell>
          <cell r="H120">
            <v>2004</v>
          </cell>
        </row>
        <row r="121">
          <cell r="A121" t="str">
            <v>1754-040-0557</v>
          </cell>
          <cell r="B121" t="str">
            <v>77A</v>
          </cell>
          <cell r="C121" t="str">
            <v>10</v>
          </cell>
          <cell r="D121" t="str">
            <v>MS</v>
          </cell>
          <cell r="E121">
            <v>0</v>
          </cell>
          <cell r="F121">
            <v>0</v>
          </cell>
          <cell r="G121" t="str">
            <v>SEPTEMBER</v>
          </cell>
          <cell r="H121">
            <v>2004</v>
          </cell>
        </row>
        <row r="122">
          <cell r="A122" t="str">
            <v>1759-040-0417</v>
          </cell>
          <cell r="B122" t="str">
            <v>77A</v>
          </cell>
          <cell r="C122" t="str">
            <v>20</v>
          </cell>
          <cell r="D122" t="str">
            <v>TC</v>
          </cell>
          <cell r="E122">
            <v>3937.18</v>
          </cell>
          <cell r="F122">
            <v>0</v>
          </cell>
          <cell r="G122" t="str">
            <v>AUGUST</v>
          </cell>
          <cell r="H122">
            <v>2004</v>
          </cell>
        </row>
        <row r="123">
          <cell r="A123" t="str">
            <v>1766-045-0416</v>
          </cell>
          <cell r="B123" t="str">
            <v>77B</v>
          </cell>
          <cell r="C123" t="str">
            <v>40</v>
          </cell>
          <cell r="D123" t="str">
            <v>BR</v>
          </cell>
          <cell r="E123">
            <v>2515.59</v>
          </cell>
          <cell r="F123">
            <v>1258</v>
          </cell>
          <cell r="G123" t="str">
            <v>OCTOBER</v>
          </cell>
          <cell r="H123">
            <v>2004</v>
          </cell>
        </row>
        <row r="124">
          <cell r="A124" t="str">
            <v>1769-043-0119</v>
          </cell>
          <cell r="B124" t="str">
            <v>77B</v>
          </cell>
          <cell r="C124" t="str">
            <v>20</v>
          </cell>
          <cell r="D124" t="str">
            <v>CF</v>
          </cell>
          <cell r="E124">
            <v>1893.06</v>
          </cell>
          <cell r="F124">
            <v>0</v>
          </cell>
          <cell r="G124" t="str">
            <v>AUGUST</v>
          </cell>
          <cell r="H124">
            <v>2004</v>
          </cell>
        </row>
        <row r="125">
          <cell r="A125" t="str">
            <v>1798-040-0121</v>
          </cell>
          <cell r="B125" t="str">
            <v>77A</v>
          </cell>
          <cell r="C125" t="str">
            <v>10</v>
          </cell>
          <cell r="D125" t="str">
            <v>NF</v>
          </cell>
          <cell r="E125">
            <v>0</v>
          </cell>
          <cell r="F125">
            <v>0</v>
          </cell>
          <cell r="G125" t="str">
            <v>OCTOBER</v>
          </cell>
          <cell r="H125">
            <v>2004</v>
          </cell>
        </row>
        <row r="126">
          <cell r="A126" t="str">
            <v>1806-043-0119</v>
          </cell>
          <cell r="B126" t="str">
            <v>77B</v>
          </cell>
          <cell r="C126" t="str">
            <v>10</v>
          </cell>
          <cell r="D126" t="str">
            <v>CF</v>
          </cell>
          <cell r="E126">
            <v>1258.78</v>
          </cell>
          <cell r="F126">
            <v>0</v>
          </cell>
          <cell r="G126" t="str">
            <v>DECEMBER</v>
          </cell>
          <cell r="H126">
            <v>2005</v>
          </cell>
        </row>
        <row r="127">
          <cell r="A127" t="str">
            <v>1822-042-0136</v>
          </cell>
          <cell r="B127" t="str">
            <v>77A</v>
          </cell>
          <cell r="C127" t="str">
            <v>20</v>
          </cell>
          <cell r="D127" t="str">
            <v>NF</v>
          </cell>
          <cell r="E127">
            <v>0</v>
          </cell>
          <cell r="F127">
            <v>0</v>
          </cell>
          <cell r="G127" t="str">
            <v>SEPTEMBER</v>
          </cell>
          <cell r="H127">
            <v>2004</v>
          </cell>
        </row>
        <row r="128">
          <cell r="A128" t="str">
            <v>1830-040-0226</v>
          </cell>
          <cell r="B128" t="str">
            <v>77A</v>
          </cell>
          <cell r="C128" t="str">
            <v>10</v>
          </cell>
          <cell r="D128" t="str">
            <v>CF</v>
          </cell>
          <cell r="E128">
            <v>0</v>
          </cell>
          <cell r="F128">
            <v>0</v>
          </cell>
          <cell r="G128" t="str">
            <v>SEPTEMBER</v>
          </cell>
          <cell r="H128">
            <v>2004</v>
          </cell>
        </row>
        <row r="129">
          <cell r="A129" t="str">
            <v>1831-040-0226</v>
          </cell>
          <cell r="B129" t="str">
            <v>77A</v>
          </cell>
          <cell r="C129" t="str">
            <v>10</v>
          </cell>
          <cell r="D129" t="str">
            <v>CF</v>
          </cell>
          <cell r="E129">
            <v>0</v>
          </cell>
          <cell r="F129">
            <v>0</v>
          </cell>
          <cell r="G129" t="str">
            <v>SEPTEMBER</v>
          </cell>
          <cell r="H129">
            <v>2004</v>
          </cell>
        </row>
        <row r="130">
          <cell r="A130" t="str">
            <v>1833-040-0226</v>
          </cell>
          <cell r="B130" t="str">
            <v>77A</v>
          </cell>
          <cell r="C130" t="str">
            <v>10</v>
          </cell>
          <cell r="D130" t="str">
            <v>CF</v>
          </cell>
          <cell r="E130">
            <v>0</v>
          </cell>
          <cell r="F130">
            <v>0</v>
          </cell>
          <cell r="G130" t="str">
            <v>OCTOBER</v>
          </cell>
          <cell r="H130">
            <v>2004</v>
          </cell>
        </row>
        <row r="131">
          <cell r="A131" t="str">
            <v>1838-042-0136</v>
          </cell>
          <cell r="B131" t="str">
            <v>77B</v>
          </cell>
          <cell r="C131" t="str">
            <v>60</v>
          </cell>
          <cell r="D131" t="str">
            <v>NF</v>
          </cell>
          <cell r="E131">
            <v>1063.24</v>
          </cell>
          <cell r="F131">
            <v>0</v>
          </cell>
          <cell r="G131" t="str">
            <v>JULY</v>
          </cell>
          <cell r="H131">
            <v>2004</v>
          </cell>
        </row>
        <row r="132">
          <cell r="A132" t="str">
            <v>1845-042-0136</v>
          </cell>
          <cell r="B132" t="str">
            <v>77B</v>
          </cell>
          <cell r="C132" t="str">
            <v>60</v>
          </cell>
          <cell r="D132" t="str">
            <v>NF</v>
          </cell>
          <cell r="E132">
            <v>9097.61</v>
          </cell>
          <cell r="F132">
            <v>0</v>
          </cell>
          <cell r="G132" t="str">
            <v>AUGUST</v>
          </cell>
          <cell r="H132">
            <v>2004</v>
          </cell>
        </row>
        <row r="133">
          <cell r="A133" t="str">
            <v>1891-041-0566</v>
          </cell>
          <cell r="B133" t="str">
            <v>77B</v>
          </cell>
          <cell r="C133" t="str">
            <v>20</v>
          </cell>
          <cell r="D133" t="str">
            <v>MS</v>
          </cell>
          <cell r="E133">
            <v>0</v>
          </cell>
          <cell r="F133">
            <v>0</v>
          </cell>
          <cell r="G133" t="str">
            <v>DECEMBER</v>
          </cell>
          <cell r="H133">
            <v>2004</v>
          </cell>
        </row>
        <row r="134">
          <cell r="A134" t="str">
            <v>1896-040-0482</v>
          </cell>
          <cell r="B134" t="str">
            <v>77A</v>
          </cell>
          <cell r="C134" t="str">
            <v>10</v>
          </cell>
          <cell r="D134" t="str">
            <v>TC</v>
          </cell>
          <cell r="E134">
            <v>0</v>
          </cell>
          <cell r="F134">
            <v>0</v>
          </cell>
          <cell r="G134" t="str">
            <v>DECEMBER</v>
          </cell>
          <cell r="H134">
            <v>2005</v>
          </cell>
        </row>
        <row r="135">
          <cell r="A135" t="str">
            <v>1896-044-0454</v>
          </cell>
          <cell r="B135" t="str">
            <v>77B</v>
          </cell>
          <cell r="C135" t="str">
            <v>40</v>
          </cell>
          <cell r="D135" t="str">
            <v>WB</v>
          </cell>
          <cell r="E135">
            <v>61248.92</v>
          </cell>
          <cell r="F135">
            <v>0</v>
          </cell>
          <cell r="G135" t="str">
            <v>JUNE</v>
          </cell>
          <cell r="H135">
            <v>2005</v>
          </cell>
        </row>
        <row r="136">
          <cell r="A136" t="str">
            <v>1927-040-0162</v>
          </cell>
          <cell r="B136" t="str">
            <v>77B</v>
          </cell>
          <cell r="C136" t="str">
            <v>10</v>
          </cell>
          <cell r="D136" t="str">
            <v>CF</v>
          </cell>
          <cell r="E136">
            <v>9775.02</v>
          </cell>
          <cell r="F136">
            <v>0</v>
          </cell>
          <cell r="G136" t="str">
            <v>DECEMBER</v>
          </cell>
          <cell r="H136">
            <v>2004</v>
          </cell>
        </row>
        <row r="137">
          <cell r="A137" t="str">
            <v>1946-040-0880</v>
          </cell>
          <cell r="B137" t="str">
            <v>77A</v>
          </cell>
          <cell r="C137" t="str">
            <v>40</v>
          </cell>
          <cell r="D137" t="str">
            <v>WD</v>
          </cell>
          <cell r="E137">
            <v>3956.24</v>
          </cell>
          <cell r="F137">
            <v>0</v>
          </cell>
          <cell r="G137" t="str">
            <v>DECEMBER</v>
          </cell>
          <cell r="H137">
            <v>2004</v>
          </cell>
        </row>
        <row r="138">
          <cell r="A138" t="str">
            <v>1952-044-0882</v>
          </cell>
          <cell r="B138" t="str">
            <v>77A</v>
          </cell>
          <cell r="C138" t="str">
            <v>20</v>
          </cell>
          <cell r="D138" t="str">
            <v>SD</v>
          </cell>
          <cell r="E138">
            <v>52240.75</v>
          </cell>
          <cell r="F138">
            <v>0</v>
          </cell>
          <cell r="G138" t="str">
            <v>AUGUST</v>
          </cell>
          <cell r="H138">
            <v>2004</v>
          </cell>
        </row>
        <row r="139">
          <cell r="A139" t="str">
            <v>2020-042-0875</v>
          </cell>
          <cell r="B139" t="str">
            <v>77A</v>
          </cell>
          <cell r="C139" t="str">
            <v>60</v>
          </cell>
          <cell r="D139" t="str">
            <v>ND</v>
          </cell>
          <cell r="E139">
            <v>9822.19</v>
          </cell>
          <cell r="F139">
            <v>0</v>
          </cell>
          <cell r="G139" t="str">
            <v>JULY</v>
          </cell>
          <cell r="H139">
            <v>2004</v>
          </cell>
        </row>
        <row r="140">
          <cell r="A140" t="str">
            <v>2021-042-0875</v>
          </cell>
          <cell r="B140" t="str">
            <v>77B</v>
          </cell>
          <cell r="C140" t="str">
            <v>40</v>
          </cell>
          <cell r="D140" t="str">
            <v>ND</v>
          </cell>
          <cell r="E140">
            <v>5841.39</v>
          </cell>
          <cell r="F140">
            <v>0</v>
          </cell>
          <cell r="G140" t="str">
            <v>FEBRUARY</v>
          </cell>
          <cell r="H140">
            <v>2005</v>
          </cell>
        </row>
        <row r="141">
          <cell r="A141" t="str">
            <v>2101-042-0716</v>
          </cell>
          <cell r="B141" t="str">
            <v>77A</v>
          </cell>
          <cell r="C141" t="str">
            <v>10</v>
          </cell>
          <cell r="D141" t="str">
            <v>CB</v>
          </cell>
          <cell r="E141">
            <v>3766.05</v>
          </cell>
          <cell r="F141">
            <v>0</v>
          </cell>
          <cell r="G141" t="str">
            <v>OCTOBER</v>
          </cell>
          <cell r="H141">
            <v>2004</v>
          </cell>
        </row>
        <row r="142">
          <cell r="A142" t="str">
            <v>2119-043-0716</v>
          </cell>
          <cell r="B142" t="str">
            <v>77B</v>
          </cell>
          <cell r="C142" t="str">
            <v>10</v>
          </cell>
          <cell r="D142" t="str">
            <v>CB</v>
          </cell>
          <cell r="E142">
            <v>549</v>
          </cell>
          <cell r="F142">
            <v>549</v>
          </cell>
          <cell r="G142" t="str">
            <v>OCTOBER</v>
          </cell>
          <cell r="H142">
            <v>2004</v>
          </cell>
        </row>
        <row r="143">
          <cell r="A143" t="str">
            <v>2120-041-0880</v>
          </cell>
          <cell r="B143" t="str">
            <v>77A</v>
          </cell>
          <cell r="C143" t="str">
            <v>20</v>
          </cell>
          <cell r="D143" t="str">
            <v>WD</v>
          </cell>
          <cell r="E143">
            <v>0</v>
          </cell>
          <cell r="F143">
            <v>0</v>
          </cell>
          <cell r="G143" t="str">
            <v>OCTOBER</v>
          </cell>
          <cell r="H143">
            <v>2004</v>
          </cell>
        </row>
        <row r="144">
          <cell r="A144" t="str">
            <v>2132-045-0882</v>
          </cell>
          <cell r="B144" t="str">
            <v>77B</v>
          </cell>
          <cell r="C144" t="str">
            <v>60</v>
          </cell>
          <cell r="D144" t="str">
            <v>SD</v>
          </cell>
          <cell r="E144">
            <v>3922.14</v>
          </cell>
          <cell r="F144">
            <v>0</v>
          </cell>
          <cell r="G144" t="str">
            <v>AUGUST</v>
          </cell>
          <cell r="H144">
            <v>2004</v>
          </cell>
        </row>
        <row r="145">
          <cell r="A145" t="str">
            <v>2138-040-0566</v>
          </cell>
          <cell r="B145" t="str">
            <v>77A</v>
          </cell>
          <cell r="C145" t="str">
            <v>60</v>
          </cell>
          <cell r="D145" t="str">
            <v>MS</v>
          </cell>
          <cell r="E145">
            <v>0</v>
          </cell>
          <cell r="F145">
            <v>0</v>
          </cell>
          <cell r="G145" t="str">
            <v>JULY</v>
          </cell>
          <cell r="H145">
            <v>2002</v>
          </cell>
        </row>
        <row r="146">
          <cell r="A146" t="str">
            <v>2150-040-0119</v>
          </cell>
          <cell r="B146" t="str">
            <v>77A</v>
          </cell>
          <cell r="C146" t="str">
            <v>10</v>
          </cell>
          <cell r="D146" t="str">
            <v>CF</v>
          </cell>
          <cell r="E146">
            <v>0</v>
          </cell>
          <cell r="F146">
            <v>0</v>
          </cell>
          <cell r="G146" t="str">
            <v>APRIL</v>
          </cell>
          <cell r="H146">
            <v>2005</v>
          </cell>
        </row>
        <row r="147">
          <cell r="A147" t="str">
            <v>2155-040-0119</v>
          </cell>
          <cell r="B147" t="str">
            <v>77B</v>
          </cell>
          <cell r="C147" t="str">
            <v>10</v>
          </cell>
          <cell r="D147" t="str">
            <v>CF</v>
          </cell>
          <cell r="E147">
            <v>0</v>
          </cell>
          <cell r="F147">
            <v>0</v>
          </cell>
          <cell r="G147" t="str">
            <v>APRIL</v>
          </cell>
          <cell r="H147">
            <v>2005</v>
          </cell>
        </row>
        <row r="148">
          <cell r="A148" t="str">
            <v>2159-042-0566</v>
          </cell>
          <cell r="B148" t="str">
            <v>77B</v>
          </cell>
          <cell r="C148" t="str">
            <v>20</v>
          </cell>
          <cell r="D148" t="str">
            <v>MS</v>
          </cell>
          <cell r="E148">
            <v>0</v>
          </cell>
          <cell r="F148">
            <v>0</v>
          </cell>
          <cell r="G148" t="str">
            <v>AUGUST</v>
          </cell>
          <cell r="H148">
            <v>2004</v>
          </cell>
        </row>
        <row r="149">
          <cell r="A149" t="str">
            <v>2179-042-0119</v>
          </cell>
          <cell r="B149" t="str">
            <v>77A</v>
          </cell>
          <cell r="C149" t="str">
            <v>60</v>
          </cell>
          <cell r="D149" t="str">
            <v>CF</v>
          </cell>
          <cell r="E149">
            <v>1851.2</v>
          </cell>
          <cell r="F149">
            <v>0</v>
          </cell>
          <cell r="G149" t="str">
            <v>DECEMBER</v>
          </cell>
          <cell r="H149">
            <v>2003</v>
          </cell>
        </row>
        <row r="150">
          <cell r="A150" t="str">
            <v>2190-047-0454</v>
          </cell>
          <cell r="B150" t="str">
            <v>77A</v>
          </cell>
          <cell r="C150" t="str">
            <v>20</v>
          </cell>
          <cell r="D150" t="str">
            <v>WB</v>
          </cell>
          <cell r="E150">
            <v>0</v>
          </cell>
          <cell r="F150">
            <v>0</v>
          </cell>
          <cell r="G150" t="str">
            <v>DECEMBER</v>
          </cell>
          <cell r="H150">
            <v>2005</v>
          </cell>
        </row>
        <row r="151">
          <cell r="A151" t="str">
            <v>2196-040-0441</v>
          </cell>
          <cell r="B151" t="str">
            <v>77A</v>
          </cell>
          <cell r="C151" t="str">
            <v>60</v>
          </cell>
          <cell r="D151" t="str">
            <v>TC</v>
          </cell>
          <cell r="E151">
            <v>199869.92</v>
          </cell>
          <cell r="F151">
            <v>0</v>
          </cell>
          <cell r="G151" t="str">
            <v>SEPTEMBER</v>
          </cell>
          <cell r="H151">
            <v>2004</v>
          </cell>
        </row>
        <row r="152">
          <cell r="A152" t="str">
            <v>2197-047-0454</v>
          </cell>
          <cell r="B152" t="str">
            <v>77A</v>
          </cell>
          <cell r="C152" t="str">
            <v>40</v>
          </cell>
          <cell r="D152" t="str">
            <v>WB</v>
          </cell>
          <cell r="E152">
            <v>10288.66</v>
          </cell>
          <cell r="F152">
            <v>0</v>
          </cell>
          <cell r="G152" t="str">
            <v>MARCH</v>
          </cell>
          <cell r="H152">
            <v>2005</v>
          </cell>
        </row>
        <row r="153">
          <cell r="A153" t="str">
            <v>2223-043-0716</v>
          </cell>
          <cell r="B153" t="str">
            <v>77B</v>
          </cell>
          <cell r="C153" t="str">
            <v>10</v>
          </cell>
          <cell r="D153" t="str">
            <v>CB</v>
          </cell>
          <cell r="E153">
            <v>0</v>
          </cell>
          <cell r="F153">
            <v>0</v>
          </cell>
          <cell r="G153" t="str">
            <v>SEPTEMBER</v>
          </cell>
          <cell r="H153">
            <v>2004</v>
          </cell>
        </row>
        <row r="154">
          <cell r="A154" t="str">
            <v>2230-041-0880</v>
          </cell>
          <cell r="B154" t="str">
            <v>77B</v>
          </cell>
          <cell r="C154" t="str">
            <v>20</v>
          </cell>
          <cell r="D154" t="str">
            <v>WD</v>
          </cell>
          <cell r="E154">
            <v>996.19</v>
          </cell>
          <cell r="F154">
            <v>0</v>
          </cell>
          <cell r="G154" t="str">
            <v>JULY</v>
          </cell>
          <cell r="H154">
            <v>2004</v>
          </cell>
        </row>
        <row r="155">
          <cell r="A155" t="str">
            <v>2258-043-0716</v>
          </cell>
          <cell r="B155" t="str">
            <v>77B</v>
          </cell>
          <cell r="C155" t="str">
            <v>20</v>
          </cell>
          <cell r="D155" t="str">
            <v>CB</v>
          </cell>
          <cell r="E155">
            <v>5569.37</v>
          </cell>
          <cell r="F155">
            <v>0</v>
          </cell>
          <cell r="G155" t="str">
            <v>DECEMBER</v>
          </cell>
          <cell r="H155">
            <v>2004</v>
          </cell>
        </row>
        <row r="156">
          <cell r="A156" t="str">
            <v>2270-043-0727</v>
          </cell>
          <cell r="B156" t="str">
            <v>77A</v>
          </cell>
          <cell r="C156" t="str">
            <v>20</v>
          </cell>
          <cell r="D156" t="str">
            <v>SB</v>
          </cell>
          <cell r="E156">
            <v>0</v>
          </cell>
          <cell r="F156">
            <v>0</v>
          </cell>
          <cell r="G156" t="str">
            <v>DECEMBER</v>
          </cell>
          <cell r="H156">
            <v>2004</v>
          </cell>
        </row>
        <row r="157">
          <cell r="A157" t="str">
            <v>2280-040-0119</v>
          </cell>
          <cell r="B157" t="str">
            <v>77B</v>
          </cell>
          <cell r="C157" t="str">
            <v>20</v>
          </cell>
          <cell r="D157" t="str">
            <v>CF</v>
          </cell>
          <cell r="E157">
            <v>0</v>
          </cell>
          <cell r="F157">
            <v>0</v>
          </cell>
          <cell r="G157" t="str">
            <v>MAY</v>
          </cell>
          <cell r="H157">
            <v>2005</v>
          </cell>
        </row>
        <row r="158">
          <cell r="A158" t="str">
            <v>2313-042-0419</v>
          </cell>
          <cell r="B158" t="str">
            <v>77A</v>
          </cell>
          <cell r="C158" t="str">
            <v>60</v>
          </cell>
          <cell r="D158" t="str">
            <v>TC</v>
          </cell>
          <cell r="E158">
            <v>1917.66</v>
          </cell>
          <cell r="F158">
            <v>0</v>
          </cell>
          <cell r="G158" t="str">
            <v>JULY</v>
          </cell>
          <cell r="H158">
            <v>2004</v>
          </cell>
        </row>
        <row r="159">
          <cell r="A159" t="str">
            <v>2342-041-0883</v>
          </cell>
          <cell r="B159" t="str">
            <v>77B</v>
          </cell>
          <cell r="C159" t="str">
            <v>10</v>
          </cell>
          <cell r="D159" t="str">
            <v>CD</v>
          </cell>
          <cell r="E159">
            <v>0</v>
          </cell>
          <cell r="F159">
            <v>0</v>
          </cell>
          <cell r="G159" t="str">
            <v>DECEMBER</v>
          </cell>
          <cell r="H159">
            <v>2004</v>
          </cell>
        </row>
        <row r="160">
          <cell r="A160" t="str">
            <v>2407-042-0581</v>
          </cell>
          <cell r="B160" t="str">
            <v>77B</v>
          </cell>
          <cell r="C160" t="str">
            <v>40</v>
          </cell>
          <cell r="D160" t="str">
            <v>GC</v>
          </cell>
          <cell r="E160">
            <v>911.38</v>
          </cell>
          <cell r="F160">
            <v>143</v>
          </cell>
          <cell r="G160" t="str">
            <v>AUGUST</v>
          </cell>
          <cell r="H160">
            <v>2004</v>
          </cell>
        </row>
        <row r="161">
          <cell r="A161" t="str">
            <v>2411-044-0454</v>
          </cell>
          <cell r="B161" t="str">
            <v>77A</v>
          </cell>
          <cell r="C161" t="str">
            <v>20</v>
          </cell>
          <cell r="D161" t="str">
            <v>WB</v>
          </cell>
          <cell r="E161">
            <v>0</v>
          </cell>
          <cell r="F161">
            <v>0</v>
          </cell>
          <cell r="G161" t="str">
            <v>DECEMBER</v>
          </cell>
          <cell r="H161">
            <v>2006</v>
          </cell>
        </row>
        <row r="162">
          <cell r="A162" t="str">
            <v>2418-041-0231</v>
          </cell>
          <cell r="B162" t="str">
            <v>77B</v>
          </cell>
          <cell r="C162" t="str">
            <v>20</v>
          </cell>
          <cell r="D162" t="str">
            <v>CF</v>
          </cell>
          <cell r="E162">
            <v>2249.5100000000002</v>
          </cell>
          <cell r="F162">
            <v>0</v>
          </cell>
          <cell r="G162" t="str">
            <v>DECEMBER</v>
          </cell>
          <cell r="H162">
            <v>2004</v>
          </cell>
        </row>
        <row r="163">
          <cell r="A163" t="str">
            <v>2429-040-0432</v>
          </cell>
          <cell r="B163" t="str">
            <v>77A</v>
          </cell>
          <cell r="C163" t="str">
            <v>40</v>
          </cell>
          <cell r="D163" t="str">
            <v>TC</v>
          </cell>
          <cell r="E163">
            <v>294.91000000000003</v>
          </cell>
          <cell r="F163">
            <v>0</v>
          </cell>
          <cell r="G163" t="str">
            <v>JULY</v>
          </cell>
          <cell r="H163">
            <v>2004</v>
          </cell>
        </row>
        <row r="164">
          <cell r="A164" t="str">
            <v>2475-046-0454</v>
          </cell>
          <cell r="B164" t="str">
            <v>77A</v>
          </cell>
          <cell r="C164" t="str">
            <v>40</v>
          </cell>
          <cell r="D164" t="str">
            <v>WB</v>
          </cell>
          <cell r="E164">
            <v>529.55999999999995</v>
          </cell>
          <cell r="F164">
            <v>0</v>
          </cell>
          <cell r="G164" t="str">
            <v>JANUARY</v>
          </cell>
          <cell r="H164">
            <v>2005</v>
          </cell>
        </row>
        <row r="165">
          <cell r="A165" t="str">
            <v>2502-044-0416</v>
          </cell>
          <cell r="B165" t="str">
            <v>77B</v>
          </cell>
          <cell r="C165" t="str">
            <v>40</v>
          </cell>
          <cell r="D165" t="str">
            <v>BR</v>
          </cell>
          <cell r="E165">
            <v>252.16</v>
          </cell>
          <cell r="F165">
            <v>0</v>
          </cell>
          <cell r="G165" t="str">
            <v>JANUARY</v>
          </cell>
          <cell r="H165">
            <v>2005</v>
          </cell>
        </row>
        <row r="166">
          <cell r="A166" t="str">
            <v>2504-048-0454</v>
          </cell>
          <cell r="B166" t="str">
            <v>77B</v>
          </cell>
          <cell r="C166" t="str">
            <v>60</v>
          </cell>
          <cell r="D166" t="str">
            <v>WB</v>
          </cell>
          <cell r="E166">
            <v>2989.31</v>
          </cell>
          <cell r="F166">
            <v>0</v>
          </cell>
          <cell r="G166" t="str">
            <v>AUGUST</v>
          </cell>
          <cell r="H166">
            <v>2004</v>
          </cell>
        </row>
        <row r="167">
          <cell r="A167" t="str">
            <v>2560-040-0557</v>
          </cell>
          <cell r="B167" t="str">
            <v>77B</v>
          </cell>
          <cell r="C167" t="str">
            <v>30</v>
          </cell>
          <cell r="D167" t="str">
            <v>MS</v>
          </cell>
          <cell r="E167">
            <v>3826.1</v>
          </cell>
          <cell r="F167">
            <v>786.9</v>
          </cell>
          <cell r="G167" t="str">
            <v>OCTOBER</v>
          </cell>
          <cell r="H167">
            <v>2004</v>
          </cell>
        </row>
        <row r="168">
          <cell r="A168" t="str">
            <v>2561-040-0557</v>
          </cell>
          <cell r="B168" t="str">
            <v>77A</v>
          </cell>
          <cell r="C168" t="str">
            <v>20</v>
          </cell>
          <cell r="D168" t="str">
            <v>MS</v>
          </cell>
          <cell r="E168">
            <v>0</v>
          </cell>
          <cell r="F168">
            <v>0</v>
          </cell>
          <cell r="G168" t="str">
            <v>DECEMBER</v>
          </cell>
          <cell r="H168">
            <v>2004</v>
          </cell>
        </row>
        <row r="169">
          <cell r="A169" t="str">
            <v>2578-040-0880</v>
          </cell>
          <cell r="B169" t="str">
            <v>77B</v>
          </cell>
          <cell r="C169" t="str">
            <v>10</v>
          </cell>
          <cell r="D169" t="str">
            <v>WD</v>
          </cell>
          <cell r="E169">
            <v>0</v>
          </cell>
          <cell r="F169">
            <v>0</v>
          </cell>
          <cell r="G169" t="str">
            <v>NOVEMBER</v>
          </cell>
          <cell r="H169">
            <v>2004</v>
          </cell>
        </row>
        <row r="170">
          <cell r="A170" t="str">
            <v>2604-045-0416</v>
          </cell>
          <cell r="B170" t="str">
            <v>77B</v>
          </cell>
          <cell r="C170" t="str">
            <v>60</v>
          </cell>
          <cell r="D170" t="str">
            <v>BR</v>
          </cell>
          <cell r="E170">
            <v>12207.95</v>
          </cell>
          <cell r="F170">
            <v>0</v>
          </cell>
          <cell r="G170" t="str">
            <v>JULY</v>
          </cell>
          <cell r="H170">
            <v>2004</v>
          </cell>
        </row>
        <row r="171">
          <cell r="A171" t="str">
            <v>2631-040-0557</v>
          </cell>
          <cell r="B171" t="str">
            <v>77B</v>
          </cell>
          <cell r="C171" t="str">
            <v>40</v>
          </cell>
          <cell r="D171" t="str">
            <v>MS</v>
          </cell>
          <cell r="E171">
            <v>10743.62</v>
          </cell>
          <cell r="F171">
            <v>4885.0200000000004</v>
          </cell>
          <cell r="G171" t="str">
            <v>AUGUST</v>
          </cell>
          <cell r="H171">
            <v>2004</v>
          </cell>
        </row>
        <row r="172">
          <cell r="A172" t="str">
            <v>2658-043-0716</v>
          </cell>
          <cell r="B172" t="str">
            <v>77B</v>
          </cell>
          <cell r="C172" t="str">
            <v>20</v>
          </cell>
          <cell r="D172" t="str">
            <v>CB</v>
          </cell>
          <cell r="E172">
            <v>1502.54</v>
          </cell>
          <cell r="F172">
            <v>0</v>
          </cell>
          <cell r="G172" t="str">
            <v>AUGUST</v>
          </cell>
          <cell r="H172">
            <v>2004</v>
          </cell>
        </row>
        <row r="173">
          <cell r="A173" t="str">
            <v>2668-045-0882</v>
          </cell>
          <cell r="B173" t="str">
            <v>77B</v>
          </cell>
          <cell r="C173" t="str">
            <v>20</v>
          </cell>
          <cell r="D173" t="str">
            <v>SD</v>
          </cell>
          <cell r="E173">
            <v>29815.57</v>
          </cell>
          <cell r="F173">
            <v>0</v>
          </cell>
          <cell r="G173" t="str">
            <v>SEPTEMBER</v>
          </cell>
          <cell r="H173">
            <v>2004</v>
          </cell>
        </row>
        <row r="174">
          <cell r="A174" t="str">
            <v>2669-040-0383</v>
          </cell>
          <cell r="B174" t="str">
            <v>77B</v>
          </cell>
          <cell r="C174" t="str">
            <v>50</v>
          </cell>
          <cell r="D174" t="str">
            <v>NF</v>
          </cell>
          <cell r="E174">
            <v>5608.76</v>
          </cell>
          <cell r="F174">
            <v>0</v>
          </cell>
          <cell r="G174" t="str">
            <v>OCTOBER</v>
          </cell>
          <cell r="H174">
            <v>2004</v>
          </cell>
        </row>
        <row r="175">
          <cell r="A175" t="str">
            <v>2675-041-0577</v>
          </cell>
          <cell r="B175" t="str">
            <v>77B</v>
          </cell>
          <cell r="C175" t="str">
            <v>30</v>
          </cell>
          <cell r="D175" t="str">
            <v>GC</v>
          </cell>
          <cell r="E175">
            <v>3213.34</v>
          </cell>
          <cell r="F175">
            <v>1238</v>
          </cell>
          <cell r="G175" t="str">
            <v>OCTOBER</v>
          </cell>
          <cell r="H175">
            <v>2004</v>
          </cell>
        </row>
        <row r="176">
          <cell r="A176" t="str">
            <v>2676-041-0577</v>
          </cell>
          <cell r="B176" t="str">
            <v>77B</v>
          </cell>
          <cell r="C176" t="str">
            <v>30</v>
          </cell>
          <cell r="D176" t="str">
            <v>GC</v>
          </cell>
          <cell r="E176">
            <v>9326.57</v>
          </cell>
          <cell r="F176">
            <v>5106</v>
          </cell>
          <cell r="G176" t="str">
            <v>OCTOBER</v>
          </cell>
          <cell r="H176">
            <v>2004</v>
          </cell>
        </row>
        <row r="177">
          <cell r="A177" t="str">
            <v>2679-042-0551</v>
          </cell>
          <cell r="B177" t="str">
            <v>77B</v>
          </cell>
          <cell r="C177" t="str">
            <v>60</v>
          </cell>
          <cell r="D177" t="str">
            <v>TB</v>
          </cell>
          <cell r="E177">
            <v>3034.6</v>
          </cell>
          <cell r="F177">
            <v>651</v>
          </cell>
          <cell r="G177" t="str">
            <v>AUGUST</v>
          </cell>
          <cell r="H177">
            <v>2004</v>
          </cell>
        </row>
        <row r="178">
          <cell r="A178" t="str">
            <v>2683-041-0577</v>
          </cell>
          <cell r="B178" t="str">
            <v>77B</v>
          </cell>
          <cell r="C178" t="str">
            <v>10</v>
          </cell>
          <cell r="D178" t="str">
            <v>GC</v>
          </cell>
          <cell r="E178">
            <v>11389.12</v>
          </cell>
          <cell r="F178">
            <v>4123.1000000000004</v>
          </cell>
          <cell r="G178" t="str">
            <v>OCTOBER</v>
          </cell>
          <cell r="H178">
            <v>2004</v>
          </cell>
        </row>
        <row r="179">
          <cell r="A179" t="str">
            <v>2698-042-0551</v>
          </cell>
          <cell r="B179" t="str">
            <v>77B</v>
          </cell>
          <cell r="C179" t="str">
            <v>60</v>
          </cell>
          <cell r="D179" t="str">
            <v>TB</v>
          </cell>
          <cell r="E179">
            <v>5253.05</v>
          </cell>
          <cell r="F179">
            <v>651</v>
          </cell>
          <cell r="G179" t="str">
            <v>AUGUST</v>
          </cell>
          <cell r="H179">
            <v>2004</v>
          </cell>
        </row>
        <row r="180">
          <cell r="A180" t="str">
            <v>2702-043-0216</v>
          </cell>
          <cell r="B180" t="str">
            <v>77A</v>
          </cell>
          <cell r="C180" t="str">
            <v>20</v>
          </cell>
          <cell r="D180" t="str">
            <v>BV</v>
          </cell>
          <cell r="E180">
            <v>0</v>
          </cell>
          <cell r="F180">
            <v>0</v>
          </cell>
          <cell r="G180" t="str">
            <v>DECEMBER</v>
          </cell>
          <cell r="H180">
            <v>2004</v>
          </cell>
        </row>
        <row r="181">
          <cell r="A181" t="str">
            <v>2705-040-0567</v>
          </cell>
          <cell r="B181" t="str">
            <v>77B</v>
          </cell>
          <cell r="C181" t="str">
            <v>10</v>
          </cell>
          <cell r="D181" t="str">
            <v>GC</v>
          </cell>
          <cell r="E181">
            <v>6923.38</v>
          </cell>
          <cell r="F181">
            <v>0</v>
          </cell>
          <cell r="G181" t="str">
            <v>AUGUST</v>
          </cell>
          <cell r="H181">
            <v>2004</v>
          </cell>
        </row>
        <row r="182">
          <cell r="A182" t="str">
            <v>2718-042-0551</v>
          </cell>
          <cell r="B182" t="str">
            <v>77A</v>
          </cell>
          <cell r="C182" t="str">
            <v>60</v>
          </cell>
          <cell r="D182" t="str">
            <v>TB</v>
          </cell>
          <cell r="E182">
            <v>533.82000000000005</v>
          </cell>
          <cell r="F182">
            <v>0</v>
          </cell>
          <cell r="G182" t="str">
            <v>JULY</v>
          </cell>
          <cell r="H182">
            <v>2004</v>
          </cell>
        </row>
        <row r="183">
          <cell r="A183" t="str">
            <v>2735-040-0883</v>
          </cell>
          <cell r="B183" t="str">
            <v>77B</v>
          </cell>
          <cell r="C183" t="str">
            <v>60</v>
          </cell>
          <cell r="D183" t="str">
            <v>CD</v>
          </cell>
          <cell r="E183">
            <v>30281.91</v>
          </cell>
          <cell r="F183">
            <v>0</v>
          </cell>
          <cell r="G183" t="str">
            <v>JULY</v>
          </cell>
          <cell r="H183">
            <v>2004</v>
          </cell>
        </row>
        <row r="184">
          <cell r="A184" t="str">
            <v>2743-041-0231</v>
          </cell>
          <cell r="B184" t="str">
            <v>77B</v>
          </cell>
          <cell r="C184" t="str">
            <v>40</v>
          </cell>
          <cell r="D184" t="str">
            <v>CF</v>
          </cell>
          <cell r="E184">
            <v>1619.74</v>
          </cell>
          <cell r="F184">
            <v>0</v>
          </cell>
          <cell r="G184" t="str">
            <v>SEPTEMBER</v>
          </cell>
          <cell r="H184">
            <v>2004</v>
          </cell>
        </row>
        <row r="185">
          <cell r="A185" t="str">
            <v>2765-045-0882</v>
          </cell>
          <cell r="B185" t="str">
            <v>77B</v>
          </cell>
          <cell r="C185" t="str">
            <v>20</v>
          </cell>
          <cell r="D185" t="str">
            <v>SD</v>
          </cell>
          <cell r="E185">
            <v>2055.06</v>
          </cell>
          <cell r="F185">
            <v>1027.19</v>
          </cell>
          <cell r="G185" t="str">
            <v>DECEMBER</v>
          </cell>
          <cell r="H185">
            <v>2004</v>
          </cell>
        </row>
        <row r="186">
          <cell r="A186" t="str">
            <v>2767-040-0121</v>
          </cell>
          <cell r="B186" t="str">
            <v>77A</v>
          </cell>
          <cell r="C186" t="str">
            <v>10</v>
          </cell>
          <cell r="D186" t="str">
            <v>NF</v>
          </cell>
          <cell r="E186">
            <v>855.8</v>
          </cell>
          <cell r="F186">
            <v>0</v>
          </cell>
          <cell r="G186" t="str">
            <v>NOVEMBER</v>
          </cell>
          <cell r="H186">
            <v>2005</v>
          </cell>
        </row>
        <row r="187">
          <cell r="A187" t="str">
            <v>2798-043-0416</v>
          </cell>
          <cell r="B187" t="str">
            <v>77B</v>
          </cell>
          <cell r="C187" t="str">
            <v>20</v>
          </cell>
          <cell r="D187" t="str">
            <v>BR</v>
          </cell>
          <cell r="E187">
            <v>2051.83</v>
          </cell>
          <cell r="F187">
            <v>0</v>
          </cell>
          <cell r="G187" t="str">
            <v>DECEMBER</v>
          </cell>
          <cell r="H187">
            <v>2004</v>
          </cell>
        </row>
        <row r="188">
          <cell r="A188" t="str">
            <v>2838-040-0716</v>
          </cell>
          <cell r="B188" t="str">
            <v>77A</v>
          </cell>
          <cell r="C188" t="str">
            <v>20</v>
          </cell>
          <cell r="D188" t="str">
            <v>CB</v>
          </cell>
          <cell r="E188">
            <v>0</v>
          </cell>
          <cell r="F188">
            <v>0</v>
          </cell>
          <cell r="G188" t="str">
            <v>DECEMBER</v>
          </cell>
          <cell r="H188">
            <v>2004</v>
          </cell>
        </row>
        <row r="189">
          <cell r="A189" t="str">
            <v>2904-045-0882</v>
          </cell>
          <cell r="B189" t="str">
            <v>77A</v>
          </cell>
          <cell r="C189" t="str">
            <v>50</v>
          </cell>
          <cell r="D189" t="str">
            <v>SD</v>
          </cell>
          <cell r="E189">
            <v>2009.54</v>
          </cell>
          <cell r="F189">
            <v>0</v>
          </cell>
          <cell r="G189" t="str">
            <v>AUGUST</v>
          </cell>
          <cell r="H189">
            <v>2004</v>
          </cell>
        </row>
        <row r="190">
          <cell r="A190" t="str">
            <v>2906-045-0882</v>
          </cell>
          <cell r="B190" t="str">
            <v>77A</v>
          </cell>
          <cell r="C190" t="str">
            <v>20</v>
          </cell>
          <cell r="D190" t="str">
            <v>SD</v>
          </cell>
          <cell r="E190">
            <v>614.17999999999995</v>
          </cell>
          <cell r="F190">
            <v>0</v>
          </cell>
          <cell r="G190" t="str">
            <v>SEPTEMBER</v>
          </cell>
          <cell r="H190">
            <v>2004</v>
          </cell>
        </row>
        <row r="191">
          <cell r="A191" t="str">
            <v>2916-042-0566</v>
          </cell>
          <cell r="B191" t="str">
            <v>77A</v>
          </cell>
          <cell r="C191" t="str">
            <v>20</v>
          </cell>
          <cell r="D191" t="str">
            <v>MS</v>
          </cell>
          <cell r="E191">
            <v>0</v>
          </cell>
          <cell r="F191">
            <v>0</v>
          </cell>
          <cell r="G191" t="str">
            <v>AUGUST</v>
          </cell>
          <cell r="H191">
            <v>2004</v>
          </cell>
        </row>
        <row r="192">
          <cell r="A192" t="str">
            <v>2928-041-0581</v>
          </cell>
          <cell r="B192" t="str">
            <v>77B</v>
          </cell>
          <cell r="C192" t="str">
            <v>10</v>
          </cell>
          <cell r="D192" t="str">
            <v>GC</v>
          </cell>
          <cell r="E192">
            <v>0</v>
          </cell>
          <cell r="F192">
            <v>0</v>
          </cell>
          <cell r="G192" t="str">
            <v>DECEMBER</v>
          </cell>
          <cell r="H192">
            <v>2004</v>
          </cell>
        </row>
        <row r="193">
          <cell r="A193" t="str">
            <v>2932-042-0875</v>
          </cell>
          <cell r="B193" t="str">
            <v>77B</v>
          </cell>
          <cell r="C193" t="str">
            <v>60</v>
          </cell>
          <cell r="D193" t="str">
            <v>ND</v>
          </cell>
          <cell r="E193">
            <v>6583.41</v>
          </cell>
          <cell r="F193">
            <v>0</v>
          </cell>
          <cell r="G193" t="str">
            <v>JUNE</v>
          </cell>
          <cell r="H193">
            <v>2004</v>
          </cell>
        </row>
        <row r="194">
          <cell r="A194" t="str">
            <v>2948-042-0161</v>
          </cell>
          <cell r="B194" t="str">
            <v>77B</v>
          </cell>
          <cell r="C194" t="str">
            <v>60</v>
          </cell>
          <cell r="D194" t="str">
            <v>CF</v>
          </cell>
          <cell r="E194">
            <v>15511.41</v>
          </cell>
          <cell r="F194">
            <v>870</v>
          </cell>
          <cell r="G194" t="str">
            <v>JULY</v>
          </cell>
          <cell r="H194">
            <v>2004</v>
          </cell>
        </row>
        <row r="195">
          <cell r="A195" t="str">
            <v>2954-042-0731</v>
          </cell>
          <cell r="B195" t="str">
            <v>77B</v>
          </cell>
          <cell r="C195" t="str">
            <v>10</v>
          </cell>
          <cell r="D195" t="str">
            <v>NB</v>
          </cell>
          <cell r="E195">
            <v>10944.05</v>
          </cell>
          <cell r="F195">
            <v>0</v>
          </cell>
          <cell r="G195" t="str">
            <v>SEPTEMBER</v>
          </cell>
          <cell r="H195">
            <v>2004</v>
          </cell>
        </row>
        <row r="196">
          <cell r="A196" t="str">
            <v>2956-042-0551</v>
          </cell>
          <cell r="B196" t="str">
            <v>77B</v>
          </cell>
          <cell r="C196" t="str">
            <v>60</v>
          </cell>
          <cell r="D196" t="str">
            <v>TB</v>
          </cell>
          <cell r="E196">
            <v>7997.31</v>
          </cell>
          <cell r="F196">
            <v>0</v>
          </cell>
          <cell r="G196" t="str">
            <v>AUGUST</v>
          </cell>
          <cell r="H196">
            <v>2004</v>
          </cell>
        </row>
        <row r="197">
          <cell r="A197" t="str">
            <v>3066-041-0883</v>
          </cell>
          <cell r="B197" t="str">
            <v>77A</v>
          </cell>
          <cell r="C197" t="str">
            <v>40</v>
          </cell>
          <cell r="D197" t="str">
            <v>CD</v>
          </cell>
          <cell r="E197">
            <v>9532.1299999999992</v>
          </cell>
          <cell r="F197">
            <v>0</v>
          </cell>
          <cell r="G197" t="str">
            <v>JANUARY</v>
          </cell>
          <cell r="H197">
            <v>2005</v>
          </cell>
        </row>
        <row r="198">
          <cell r="A198" t="str">
            <v>3079-040-0121</v>
          </cell>
          <cell r="B198" t="str">
            <v>77A</v>
          </cell>
          <cell r="C198" t="str">
            <v>10</v>
          </cell>
          <cell r="D198" t="str">
            <v>NF</v>
          </cell>
          <cell r="E198">
            <v>0</v>
          </cell>
          <cell r="F198">
            <v>0</v>
          </cell>
          <cell r="G198" t="str">
            <v>DECEMBER</v>
          </cell>
          <cell r="H198">
            <v>2005</v>
          </cell>
        </row>
        <row r="199">
          <cell r="A199" t="str">
            <v>3115-042-0875</v>
          </cell>
          <cell r="B199" t="str">
            <v>77A</v>
          </cell>
          <cell r="C199" t="str">
            <v>20</v>
          </cell>
          <cell r="D199" t="str">
            <v>ND</v>
          </cell>
          <cell r="E199">
            <v>1395.1</v>
          </cell>
          <cell r="F199">
            <v>0</v>
          </cell>
          <cell r="G199" t="str">
            <v>OCTOBER</v>
          </cell>
          <cell r="H199">
            <v>2004</v>
          </cell>
        </row>
        <row r="200">
          <cell r="A200" t="str">
            <v>3124-041-0731</v>
          </cell>
          <cell r="B200" t="str">
            <v>77B</v>
          </cell>
          <cell r="C200" t="str">
            <v>20</v>
          </cell>
          <cell r="D200" t="str">
            <v>NB</v>
          </cell>
          <cell r="E200">
            <v>0</v>
          </cell>
          <cell r="F200">
            <v>0</v>
          </cell>
          <cell r="G200" t="str">
            <v>MARCH</v>
          </cell>
          <cell r="H200">
            <v>2005</v>
          </cell>
        </row>
        <row r="201">
          <cell r="A201" t="str">
            <v>3141-041-0716</v>
          </cell>
          <cell r="B201" t="str">
            <v>77A</v>
          </cell>
          <cell r="C201" t="str">
            <v>10</v>
          </cell>
          <cell r="D201" t="str">
            <v>CB</v>
          </cell>
          <cell r="E201">
            <v>10777.26</v>
          </cell>
          <cell r="F201">
            <v>5388.63</v>
          </cell>
          <cell r="G201" t="str">
            <v>SEPTEMBER</v>
          </cell>
          <cell r="H201">
            <v>2005</v>
          </cell>
        </row>
        <row r="202">
          <cell r="A202" t="str">
            <v>3181-045-0882</v>
          </cell>
          <cell r="B202" t="str">
            <v>77A</v>
          </cell>
          <cell r="C202" t="str">
            <v>60</v>
          </cell>
          <cell r="D202" t="str">
            <v>SD</v>
          </cell>
          <cell r="E202">
            <v>2384.1799999999998</v>
          </cell>
          <cell r="F202">
            <v>0</v>
          </cell>
          <cell r="G202" t="str">
            <v>AUGUST</v>
          </cell>
          <cell r="H202">
            <v>2004</v>
          </cell>
        </row>
        <row r="203">
          <cell r="A203" t="str">
            <v>3186-041-0731</v>
          </cell>
          <cell r="B203" t="str">
            <v>77B</v>
          </cell>
          <cell r="C203" t="str">
            <v>20</v>
          </cell>
          <cell r="D203" t="str">
            <v>NB</v>
          </cell>
          <cell r="E203">
            <v>5422.31</v>
          </cell>
          <cell r="F203">
            <v>0</v>
          </cell>
          <cell r="G203" t="str">
            <v>SEPTEMBER</v>
          </cell>
          <cell r="H203">
            <v>2004</v>
          </cell>
        </row>
        <row r="204">
          <cell r="A204" t="str">
            <v>3201-041-0581</v>
          </cell>
          <cell r="B204" t="str">
            <v>77A</v>
          </cell>
          <cell r="C204" t="str">
            <v>10</v>
          </cell>
          <cell r="D204" t="str">
            <v>GC</v>
          </cell>
          <cell r="E204">
            <v>0</v>
          </cell>
          <cell r="F204">
            <v>0</v>
          </cell>
          <cell r="G204" t="str">
            <v>DECEMBER</v>
          </cell>
          <cell r="H204">
            <v>2005</v>
          </cell>
        </row>
        <row r="205">
          <cell r="A205" t="str">
            <v>3201-041-0880</v>
          </cell>
          <cell r="B205" t="str">
            <v>77B</v>
          </cell>
          <cell r="C205" t="str">
            <v>10</v>
          </cell>
          <cell r="D205" t="str">
            <v>WD</v>
          </cell>
          <cell r="E205">
            <v>28015.39</v>
          </cell>
          <cell r="F205">
            <v>0</v>
          </cell>
          <cell r="G205" t="str">
            <v>OCTOBER</v>
          </cell>
          <cell r="H205">
            <v>2004</v>
          </cell>
        </row>
        <row r="206">
          <cell r="A206" t="str">
            <v>3216-042-0731</v>
          </cell>
          <cell r="B206" t="str">
            <v>77B</v>
          </cell>
          <cell r="C206" t="str">
            <v>30</v>
          </cell>
          <cell r="D206" t="str">
            <v>NB</v>
          </cell>
          <cell r="E206">
            <v>21633.8</v>
          </cell>
          <cell r="F206">
            <v>0</v>
          </cell>
          <cell r="G206" t="str">
            <v>OCTOBER</v>
          </cell>
          <cell r="H206">
            <v>2004</v>
          </cell>
        </row>
        <row r="207">
          <cell r="A207" t="str">
            <v>3228-041-0231</v>
          </cell>
          <cell r="B207" t="str">
            <v>77B</v>
          </cell>
          <cell r="C207" t="str">
            <v>30</v>
          </cell>
          <cell r="D207" t="str">
            <v>CF</v>
          </cell>
          <cell r="E207">
            <v>2553.1799999999998</v>
          </cell>
          <cell r="F207">
            <v>0</v>
          </cell>
          <cell r="G207" t="str">
            <v>JANUARY</v>
          </cell>
          <cell r="H207">
            <v>2005</v>
          </cell>
        </row>
        <row r="208">
          <cell r="A208" t="str">
            <v>3235-046-0216</v>
          </cell>
          <cell r="B208" t="str">
            <v>77A</v>
          </cell>
          <cell r="C208" t="str">
            <v>20</v>
          </cell>
          <cell r="D208" t="str">
            <v>BV</v>
          </cell>
          <cell r="E208">
            <v>0</v>
          </cell>
          <cell r="F208">
            <v>0</v>
          </cell>
          <cell r="G208" t="str">
            <v>AUGUST</v>
          </cell>
          <cell r="H208">
            <v>2004</v>
          </cell>
        </row>
        <row r="209">
          <cell r="A209" t="str">
            <v>3241-042-0419</v>
          </cell>
          <cell r="B209" t="str">
            <v>77A</v>
          </cell>
          <cell r="C209" t="str">
            <v>60</v>
          </cell>
          <cell r="D209" t="str">
            <v>TC</v>
          </cell>
          <cell r="E209">
            <v>1377.83</v>
          </cell>
          <cell r="F209">
            <v>0</v>
          </cell>
          <cell r="G209" t="str">
            <v>JULY</v>
          </cell>
          <cell r="H209">
            <v>2004</v>
          </cell>
        </row>
        <row r="210">
          <cell r="A210" t="str">
            <v>3248-040-0557</v>
          </cell>
          <cell r="B210" t="str">
            <v>77B</v>
          </cell>
          <cell r="C210" t="str">
            <v>10</v>
          </cell>
          <cell r="D210" t="str">
            <v>MS</v>
          </cell>
          <cell r="E210">
            <v>0</v>
          </cell>
          <cell r="F210">
            <v>0</v>
          </cell>
          <cell r="G210" t="str">
            <v>SEPTEMBER</v>
          </cell>
          <cell r="H210">
            <v>2004</v>
          </cell>
        </row>
        <row r="211">
          <cell r="A211" t="str">
            <v>3248-041-0231</v>
          </cell>
          <cell r="B211" t="str">
            <v>77B</v>
          </cell>
          <cell r="C211" t="str">
            <v>10</v>
          </cell>
          <cell r="D211" t="str">
            <v>CF</v>
          </cell>
          <cell r="E211">
            <v>7022.15</v>
          </cell>
          <cell r="F211">
            <v>0</v>
          </cell>
          <cell r="G211" t="str">
            <v>JANUARY</v>
          </cell>
          <cell r="H211">
            <v>2005</v>
          </cell>
        </row>
        <row r="212">
          <cell r="A212" t="str">
            <v>3288-042-0419</v>
          </cell>
          <cell r="B212" t="str">
            <v>77B</v>
          </cell>
          <cell r="C212" t="str">
            <v>60</v>
          </cell>
          <cell r="D212" t="str">
            <v>TC</v>
          </cell>
          <cell r="E212">
            <v>6371.36</v>
          </cell>
          <cell r="F212">
            <v>0</v>
          </cell>
          <cell r="G212" t="str">
            <v>JULY</v>
          </cell>
          <cell r="H212">
            <v>2004</v>
          </cell>
        </row>
        <row r="213">
          <cell r="A213" t="str">
            <v>3399-042-0727</v>
          </cell>
          <cell r="B213" t="str">
            <v>77B</v>
          </cell>
          <cell r="C213" t="str">
            <v>10</v>
          </cell>
          <cell r="D213" t="str">
            <v>SB</v>
          </cell>
          <cell r="E213">
            <v>0</v>
          </cell>
          <cell r="F213">
            <v>0</v>
          </cell>
          <cell r="G213" t="str">
            <v>JANUARY</v>
          </cell>
          <cell r="H213">
            <v>2005</v>
          </cell>
        </row>
        <row r="214">
          <cell r="A214" t="str">
            <v>3402-042-0547</v>
          </cell>
          <cell r="B214" t="str">
            <v>77A</v>
          </cell>
          <cell r="C214" t="str">
            <v>60</v>
          </cell>
          <cell r="D214" t="str">
            <v>GC</v>
          </cell>
          <cell r="E214">
            <v>506.55</v>
          </cell>
          <cell r="F214">
            <v>0</v>
          </cell>
          <cell r="G214" t="str">
            <v>AUGUST</v>
          </cell>
          <cell r="H214">
            <v>2004</v>
          </cell>
        </row>
        <row r="215">
          <cell r="A215" t="str">
            <v>3404-045-0882</v>
          </cell>
          <cell r="B215" t="str">
            <v>77A</v>
          </cell>
          <cell r="C215" t="str">
            <v>60</v>
          </cell>
          <cell r="D215" t="str">
            <v>SD</v>
          </cell>
          <cell r="E215">
            <v>1947.33</v>
          </cell>
          <cell r="F215">
            <v>0</v>
          </cell>
          <cell r="G215" t="str">
            <v>JULY</v>
          </cell>
          <cell r="H215">
            <v>2004</v>
          </cell>
        </row>
        <row r="216">
          <cell r="A216" t="str">
            <v>3409-042-0566</v>
          </cell>
          <cell r="B216" t="str">
            <v>77B</v>
          </cell>
          <cell r="C216" t="str">
            <v>20</v>
          </cell>
          <cell r="D216" t="str">
            <v>MS</v>
          </cell>
          <cell r="E216">
            <v>0</v>
          </cell>
          <cell r="F216">
            <v>0</v>
          </cell>
          <cell r="G216" t="str">
            <v>OCTOBER</v>
          </cell>
          <cell r="H216">
            <v>2004</v>
          </cell>
        </row>
        <row r="217">
          <cell r="A217" t="str">
            <v>3418-042-0875</v>
          </cell>
          <cell r="B217" t="str">
            <v>77A</v>
          </cell>
          <cell r="C217" t="str">
            <v>60</v>
          </cell>
          <cell r="D217" t="str">
            <v>ND</v>
          </cell>
          <cell r="E217">
            <v>3254.21</v>
          </cell>
          <cell r="F217">
            <v>0</v>
          </cell>
          <cell r="G217" t="str">
            <v>JULY</v>
          </cell>
          <cell r="H217">
            <v>2004</v>
          </cell>
        </row>
        <row r="218">
          <cell r="A218" t="str">
            <v>3419-042-0883</v>
          </cell>
          <cell r="B218" t="str">
            <v>77B</v>
          </cell>
          <cell r="C218" t="str">
            <v>20</v>
          </cell>
          <cell r="D218" t="str">
            <v>CD</v>
          </cell>
          <cell r="E218">
            <v>5880.07</v>
          </cell>
          <cell r="F218">
            <v>0</v>
          </cell>
          <cell r="G218" t="str">
            <v>OCTOBER</v>
          </cell>
          <cell r="H218">
            <v>2004</v>
          </cell>
        </row>
        <row r="219">
          <cell r="A219" t="str">
            <v>3421-043-0716</v>
          </cell>
          <cell r="B219" t="str">
            <v>77B</v>
          </cell>
          <cell r="C219" t="str">
            <v>30</v>
          </cell>
          <cell r="D219" t="str">
            <v>CB</v>
          </cell>
          <cell r="E219">
            <v>6755.66</v>
          </cell>
          <cell r="F219">
            <v>0</v>
          </cell>
          <cell r="G219" t="str">
            <v>DECEMBER</v>
          </cell>
          <cell r="H219">
            <v>2005</v>
          </cell>
        </row>
        <row r="220">
          <cell r="A220" t="str">
            <v>3433-042-0547</v>
          </cell>
          <cell r="B220" t="str">
            <v>77B</v>
          </cell>
          <cell r="C220" t="str">
            <v>30</v>
          </cell>
          <cell r="D220" t="str">
            <v>GC</v>
          </cell>
          <cell r="E220">
            <v>6554.73</v>
          </cell>
          <cell r="F220">
            <v>0</v>
          </cell>
          <cell r="G220" t="str">
            <v>OCTOBER</v>
          </cell>
          <cell r="H220">
            <v>2004</v>
          </cell>
        </row>
        <row r="221">
          <cell r="A221" t="str">
            <v>3439-042-0216</v>
          </cell>
          <cell r="B221" t="str">
            <v>77B</v>
          </cell>
          <cell r="C221" t="str">
            <v>20</v>
          </cell>
          <cell r="D221" t="str">
            <v>BV</v>
          </cell>
          <cell r="E221">
            <v>0</v>
          </cell>
          <cell r="F221">
            <v>0</v>
          </cell>
          <cell r="G221" t="str">
            <v>OCTOBER</v>
          </cell>
          <cell r="H221">
            <v>2004</v>
          </cell>
        </row>
        <row r="222">
          <cell r="A222" t="str">
            <v>3459-046-0454</v>
          </cell>
          <cell r="B222" t="str">
            <v>77B</v>
          </cell>
          <cell r="C222" t="str">
            <v>30</v>
          </cell>
          <cell r="D222" t="str">
            <v>WB</v>
          </cell>
          <cell r="E222">
            <v>16139.91</v>
          </cell>
          <cell r="F222">
            <v>0</v>
          </cell>
          <cell r="G222" t="str">
            <v>JANUARY</v>
          </cell>
          <cell r="H222">
            <v>2005</v>
          </cell>
        </row>
        <row r="223">
          <cell r="A223" t="str">
            <v>3483-042-0716</v>
          </cell>
          <cell r="B223" t="str">
            <v>77A</v>
          </cell>
          <cell r="C223" t="str">
            <v>10</v>
          </cell>
          <cell r="D223" t="str">
            <v>CB</v>
          </cell>
          <cell r="E223">
            <v>2140.88</v>
          </cell>
          <cell r="F223">
            <v>0</v>
          </cell>
          <cell r="G223" t="str">
            <v>OCTOBER</v>
          </cell>
          <cell r="H223">
            <v>2004</v>
          </cell>
        </row>
        <row r="224">
          <cell r="A224" t="str">
            <v>3488-045-0216</v>
          </cell>
          <cell r="B224" t="str">
            <v>77B</v>
          </cell>
          <cell r="C224" t="str">
            <v>40</v>
          </cell>
          <cell r="D224" t="str">
            <v>BV</v>
          </cell>
          <cell r="E224">
            <v>44325.19</v>
          </cell>
          <cell r="F224">
            <v>21670</v>
          </cell>
          <cell r="G224" t="str">
            <v>AUGUST</v>
          </cell>
          <cell r="H224">
            <v>2004</v>
          </cell>
        </row>
        <row r="225">
          <cell r="A225" t="str">
            <v>3489-045-0882</v>
          </cell>
          <cell r="B225" t="str">
            <v>77B</v>
          </cell>
          <cell r="C225" t="str">
            <v>60</v>
          </cell>
          <cell r="D225" t="str">
            <v>SD</v>
          </cell>
          <cell r="E225">
            <v>20818.009999999998</v>
          </cell>
          <cell r="F225">
            <v>0</v>
          </cell>
          <cell r="G225" t="str">
            <v>OCTOBER</v>
          </cell>
          <cell r="H225">
            <v>2004</v>
          </cell>
        </row>
        <row r="226">
          <cell r="A226" t="str">
            <v>3498-041-0577</v>
          </cell>
          <cell r="B226" t="str">
            <v>77B</v>
          </cell>
          <cell r="C226" t="str">
            <v>60</v>
          </cell>
          <cell r="D226" t="str">
            <v>GC</v>
          </cell>
          <cell r="E226">
            <v>2428.79</v>
          </cell>
          <cell r="F226">
            <v>0</v>
          </cell>
          <cell r="G226" t="str">
            <v>JULY</v>
          </cell>
          <cell r="H226">
            <v>2004</v>
          </cell>
        </row>
        <row r="227">
          <cell r="A227" t="str">
            <v>3515-041-0231</v>
          </cell>
          <cell r="B227" t="str">
            <v>77A</v>
          </cell>
          <cell r="C227" t="str">
            <v>20</v>
          </cell>
          <cell r="D227" t="str">
            <v>CF</v>
          </cell>
          <cell r="E227">
            <v>2882.33</v>
          </cell>
          <cell r="F227">
            <v>1614</v>
          </cell>
          <cell r="G227" t="str">
            <v>DECEMBER</v>
          </cell>
          <cell r="H227">
            <v>2004</v>
          </cell>
        </row>
        <row r="228">
          <cell r="A228" t="str">
            <v>3521-042-0551</v>
          </cell>
          <cell r="B228" t="str">
            <v>77B</v>
          </cell>
          <cell r="C228" t="str">
            <v>30</v>
          </cell>
          <cell r="D228" t="str">
            <v>TB</v>
          </cell>
          <cell r="E228">
            <v>17245.03</v>
          </cell>
          <cell r="F228">
            <v>0</v>
          </cell>
          <cell r="G228" t="str">
            <v>AUGUST</v>
          </cell>
          <cell r="H228">
            <v>2004</v>
          </cell>
        </row>
        <row r="229">
          <cell r="A229" t="str">
            <v>3563-042-0547</v>
          </cell>
          <cell r="B229" t="str">
            <v>77B</v>
          </cell>
          <cell r="C229" t="str">
            <v>20</v>
          </cell>
          <cell r="D229" t="str">
            <v>GC</v>
          </cell>
          <cell r="E229">
            <v>7070.7</v>
          </cell>
          <cell r="F229">
            <v>2189.83</v>
          </cell>
          <cell r="G229" t="str">
            <v>SEPTEMBER</v>
          </cell>
          <cell r="H229">
            <v>2004</v>
          </cell>
        </row>
        <row r="230">
          <cell r="A230" t="str">
            <v>3564-040-0567</v>
          </cell>
          <cell r="B230" t="str">
            <v>77B</v>
          </cell>
          <cell r="C230" t="str">
            <v>60</v>
          </cell>
          <cell r="D230" t="str">
            <v>GC</v>
          </cell>
          <cell r="E230">
            <v>1569.69</v>
          </cell>
          <cell r="F230">
            <v>0</v>
          </cell>
          <cell r="G230" t="str">
            <v>AUGUST</v>
          </cell>
          <cell r="H230">
            <v>2004</v>
          </cell>
        </row>
        <row r="231">
          <cell r="A231" t="str">
            <v>3577-040-0880</v>
          </cell>
          <cell r="B231" t="str">
            <v>77A</v>
          </cell>
          <cell r="C231" t="str">
            <v>10</v>
          </cell>
          <cell r="D231" t="str">
            <v>WD</v>
          </cell>
          <cell r="E231">
            <v>0</v>
          </cell>
          <cell r="F231">
            <v>0</v>
          </cell>
          <cell r="G231" t="str">
            <v>JANUARY</v>
          </cell>
          <cell r="H231">
            <v>2005</v>
          </cell>
        </row>
        <row r="232">
          <cell r="A232" t="str">
            <v>3588-045-0882</v>
          </cell>
          <cell r="B232" t="str">
            <v>77A</v>
          </cell>
          <cell r="C232" t="str">
            <v>60</v>
          </cell>
          <cell r="D232" t="str">
            <v>SD</v>
          </cell>
          <cell r="E232">
            <v>2380.06</v>
          </cell>
          <cell r="F232">
            <v>0</v>
          </cell>
          <cell r="G232" t="str">
            <v>AUGUST</v>
          </cell>
          <cell r="H232">
            <v>2004</v>
          </cell>
        </row>
        <row r="233">
          <cell r="A233" t="str">
            <v>3634-041-0577</v>
          </cell>
          <cell r="B233" t="str">
            <v>77A</v>
          </cell>
          <cell r="C233" t="str">
            <v>20</v>
          </cell>
          <cell r="D233" t="str">
            <v>GC</v>
          </cell>
          <cell r="E233">
            <v>249.05</v>
          </cell>
          <cell r="F233">
            <v>0</v>
          </cell>
          <cell r="G233" t="str">
            <v>OCTOBER</v>
          </cell>
          <cell r="H233">
            <v>2004</v>
          </cell>
        </row>
        <row r="234">
          <cell r="A234" t="str">
            <v>3641-042-0883</v>
          </cell>
          <cell r="B234" t="str">
            <v>77B</v>
          </cell>
          <cell r="C234" t="str">
            <v>20</v>
          </cell>
          <cell r="D234" t="str">
            <v>CD</v>
          </cell>
          <cell r="E234">
            <v>120.72</v>
          </cell>
          <cell r="F234">
            <v>0</v>
          </cell>
          <cell r="G234" t="str">
            <v>OCTOBER</v>
          </cell>
          <cell r="H234">
            <v>2004</v>
          </cell>
        </row>
        <row r="235">
          <cell r="A235" t="str">
            <v>3676-043-0716</v>
          </cell>
          <cell r="B235" t="str">
            <v>77B</v>
          </cell>
          <cell r="C235" t="str">
            <v>60</v>
          </cell>
          <cell r="D235" t="str">
            <v>CB</v>
          </cell>
          <cell r="E235">
            <v>1059.6600000000001</v>
          </cell>
          <cell r="F235">
            <v>0</v>
          </cell>
          <cell r="G235" t="str">
            <v>JULY</v>
          </cell>
          <cell r="H235">
            <v>2004</v>
          </cell>
        </row>
        <row r="236">
          <cell r="A236" t="str">
            <v>3738-040-0438</v>
          </cell>
          <cell r="B236" t="str">
            <v>77B</v>
          </cell>
          <cell r="C236" t="str">
            <v>20</v>
          </cell>
          <cell r="D236" t="str">
            <v>TC</v>
          </cell>
          <cell r="E236">
            <v>0</v>
          </cell>
          <cell r="F236">
            <v>0</v>
          </cell>
          <cell r="G236" t="str">
            <v>DECEMBER</v>
          </cell>
          <cell r="H236">
            <v>2004</v>
          </cell>
        </row>
        <row r="237">
          <cell r="A237" t="str">
            <v>3741-043-0716</v>
          </cell>
          <cell r="B237" t="str">
            <v>77A</v>
          </cell>
          <cell r="C237" t="str">
            <v>20</v>
          </cell>
          <cell r="D237" t="str">
            <v>CB</v>
          </cell>
          <cell r="E237">
            <v>46514.36</v>
          </cell>
          <cell r="F237">
            <v>12791</v>
          </cell>
          <cell r="G237" t="str">
            <v>SEPTEMBER</v>
          </cell>
          <cell r="H237">
            <v>2004</v>
          </cell>
        </row>
        <row r="238">
          <cell r="A238" t="str">
            <v>3756-041-0880</v>
          </cell>
          <cell r="B238" t="str">
            <v>77B</v>
          </cell>
          <cell r="C238" t="str">
            <v>20</v>
          </cell>
          <cell r="D238" t="str">
            <v>WD</v>
          </cell>
          <cell r="E238">
            <v>6773.46</v>
          </cell>
          <cell r="F238">
            <v>0</v>
          </cell>
          <cell r="G238" t="str">
            <v>NOVEMBER</v>
          </cell>
          <cell r="H238">
            <v>2004</v>
          </cell>
        </row>
        <row r="239">
          <cell r="A239" t="str">
            <v>3824-040-0482</v>
          </cell>
          <cell r="B239" t="str">
            <v>77A</v>
          </cell>
          <cell r="C239" t="str">
            <v>20</v>
          </cell>
          <cell r="D239" t="str">
            <v>TC</v>
          </cell>
          <cell r="E239">
            <v>2323.79</v>
          </cell>
          <cell r="F239">
            <v>0</v>
          </cell>
          <cell r="G239" t="str">
            <v>JANUARY</v>
          </cell>
          <cell r="H239">
            <v>2005</v>
          </cell>
        </row>
        <row r="240">
          <cell r="A240" t="str">
            <v>3832-042-0419</v>
          </cell>
          <cell r="B240" t="str">
            <v>77B</v>
          </cell>
          <cell r="C240" t="str">
            <v>60</v>
          </cell>
          <cell r="D240" t="str">
            <v>TC</v>
          </cell>
          <cell r="E240">
            <v>4738.6899999999996</v>
          </cell>
          <cell r="F240">
            <v>0</v>
          </cell>
          <cell r="G240" t="str">
            <v>AUGUST</v>
          </cell>
          <cell r="H240">
            <v>2004</v>
          </cell>
        </row>
        <row r="241">
          <cell r="A241" t="str">
            <v>3838-041-0577</v>
          </cell>
          <cell r="B241" t="str">
            <v>77A</v>
          </cell>
          <cell r="C241" t="str">
            <v>10</v>
          </cell>
          <cell r="D241" t="str">
            <v>GC</v>
          </cell>
          <cell r="E241">
            <v>882.86</v>
          </cell>
          <cell r="F241">
            <v>0</v>
          </cell>
          <cell r="G241" t="str">
            <v>OCTOBER</v>
          </cell>
          <cell r="H241">
            <v>2004</v>
          </cell>
        </row>
        <row r="242">
          <cell r="A242" t="str">
            <v>3863-042-0547</v>
          </cell>
          <cell r="B242" t="str">
            <v>77B</v>
          </cell>
          <cell r="C242" t="str">
            <v>60</v>
          </cell>
          <cell r="D242" t="str">
            <v>GC</v>
          </cell>
          <cell r="E242">
            <v>6604.74</v>
          </cell>
          <cell r="F242">
            <v>0</v>
          </cell>
          <cell r="G242" t="str">
            <v>JULY</v>
          </cell>
          <cell r="H242">
            <v>2004</v>
          </cell>
        </row>
        <row r="243">
          <cell r="A243" t="str">
            <v>3923-045-0882</v>
          </cell>
          <cell r="B243" t="str">
            <v>77A</v>
          </cell>
          <cell r="C243" t="str">
            <v>60</v>
          </cell>
          <cell r="D243" t="str">
            <v>SD</v>
          </cell>
          <cell r="E243">
            <v>36373.69</v>
          </cell>
          <cell r="F243">
            <v>0</v>
          </cell>
          <cell r="G243" t="str">
            <v>AUGUST</v>
          </cell>
          <cell r="H243">
            <v>2004</v>
          </cell>
        </row>
        <row r="244">
          <cell r="A244" t="str">
            <v>3925-042-0875</v>
          </cell>
          <cell r="B244" t="str">
            <v>77A</v>
          </cell>
          <cell r="C244" t="str">
            <v>20</v>
          </cell>
          <cell r="D244" t="str">
            <v>ND</v>
          </cell>
          <cell r="E244">
            <v>0</v>
          </cell>
          <cell r="F244">
            <v>0</v>
          </cell>
          <cell r="G244" t="str">
            <v>NOVEMBER</v>
          </cell>
          <cell r="H244">
            <v>2004</v>
          </cell>
        </row>
        <row r="245">
          <cell r="A245" t="str">
            <v>3931-045-0416</v>
          </cell>
          <cell r="B245" t="str">
            <v>77A</v>
          </cell>
          <cell r="C245" t="str">
            <v>60</v>
          </cell>
          <cell r="D245" t="str">
            <v>BR</v>
          </cell>
          <cell r="E245">
            <v>4672.3999999999996</v>
          </cell>
          <cell r="F245">
            <v>2336.1999999999998</v>
          </cell>
          <cell r="G245" t="str">
            <v>MAY</v>
          </cell>
          <cell r="H245">
            <v>2004</v>
          </cell>
        </row>
        <row r="246">
          <cell r="A246" t="str">
            <v>3941-042-0875</v>
          </cell>
          <cell r="B246" t="str">
            <v>77B</v>
          </cell>
          <cell r="C246" t="str">
            <v>20</v>
          </cell>
          <cell r="D246" t="str">
            <v>ND</v>
          </cell>
          <cell r="E246">
            <v>0</v>
          </cell>
          <cell r="F246">
            <v>0</v>
          </cell>
          <cell r="G246" t="str">
            <v>DECEMBER</v>
          </cell>
          <cell r="H246">
            <v>2004</v>
          </cell>
        </row>
        <row r="247">
          <cell r="A247" t="str">
            <v>3942-042-0875</v>
          </cell>
          <cell r="B247" t="str">
            <v>77B</v>
          </cell>
          <cell r="C247" t="str">
            <v>20</v>
          </cell>
          <cell r="D247" t="str">
            <v>ND</v>
          </cell>
          <cell r="E247">
            <v>0</v>
          </cell>
          <cell r="F247">
            <v>0</v>
          </cell>
          <cell r="G247" t="str">
            <v>DECEMBER</v>
          </cell>
          <cell r="H247">
            <v>2004</v>
          </cell>
        </row>
        <row r="248">
          <cell r="A248" t="str">
            <v>3943-042-0875</v>
          </cell>
          <cell r="B248" t="str">
            <v>77B</v>
          </cell>
          <cell r="C248" t="str">
            <v>20</v>
          </cell>
          <cell r="D248" t="str">
            <v>ND</v>
          </cell>
          <cell r="E248">
            <v>0</v>
          </cell>
          <cell r="F248">
            <v>0</v>
          </cell>
          <cell r="G248" t="str">
            <v>DECEMBER</v>
          </cell>
          <cell r="H248">
            <v>2004</v>
          </cell>
        </row>
        <row r="249">
          <cell r="A249" t="str">
            <v>3944-042-0875</v>
          </cell>
          <cell r="B249" t="str">
            <v>77B</v>
          </cell>
          <cell r="C249" t="str">
            <v>20</v>
          </cell>
          <cell r="D249" t="str">
            <v>ND</v>
          </cell>
          <cell r="E249">
            <v>0</v>
          </cell>
          <cell r="F249">
            <v>0</v>
          </cell>
          <cell r="G249" t="str">
            <v>DECEMBER</v>
          </cell>
          <cell r="H249">
            <v>2004</v>
          </cell>
        </row>
        <row r="250">
          <cell r="A250" t="str">
            <v>3945-042-0875</v>
          </cell>
          <cell r="B250" t="str">
            <v>77B</v>
          </cell>
          <cell r="C250" t="str">
            <v>20</v>
          </cell>
          <cell r="D250" t="str">
            <v>ND</v>
          </cell>
          <cell r="E250">
            <v>0</v>
          </cell>
          <cell r="F250">
            <v>0</v>
          </cell>
          <cell r="G250" t="str">
            <v>DECEMBER</v>
          </cell>
          <cell r="H250">
            <v>2004</v>
          </cell>
        </row>
        <row r="251">
          <cell r="A251" t="str">
            <v>3946-042-0875</v>
          </cell>
          <cell r="B251" t="str">
            <v>77B</v>
          </cell>
          <cell r="C251" t="str">
            <v>20</v>
          </cell>
          <cell r="D251" t="str">
            <v>ND</v>
          </cell>
          <cell r="E251">
            <v>0</v>
          </cell>
          <cell r="F251">
            <v>0</v>
          </cell>
          <cell r="G251" t="str">
            <v>DECEMBER</v>
          </cell>
          <cell r="H251">
            <v>2004</v>
          </cell>
        </row>
        <row r="252">
          <cell r="A252" t="str">
            <v>3948-042-0875</v>
          </cell>
          <cell r="B252" t="str">
            <v>77B</v>
          </cell>
          <cell r="C252" t="str">
            <v>20</v>
          </cell>
          <cell r="D252" t="str">
            <v>ND</v>
          </cell>
          <cell r="E252">
            <v>33805.21</v>
          </cell>
          <cell r="F252">
            <v>0</v>
          </cell>
          <cell r="G252" t="str">
            <v>DECEMBER</v>
          </cell>
          <cell r="H252">
            <v>2004</v>
          </cell>
        </row>
        <row r="253">
          <cell r="A253" t="str">
            <v>3949-042-0875</v>
          </cell>
          <cell r="B253" t="str">
            <v>77B</v>
          </cell>
          <cell r="C253" t="str">
            <v>20</v>
          </cell>
          <cell r="D253" t="str">
            <v>ND</v>
          </cell>
          <cell r="E253">
            <v>48162.75</v>
          </cell>
          <cell r="F253">
            <v>0</v>
          </cell>
          <cell r="G253" t="str">
            <v>DECEMBER</v>
          </cell>
          <cell r="H253">
            <v>2004</v>
          </cell>
        </row>
        <row r="254">
          <cell r="A254" t="str">
            <v>3951-042-0875</v>
          </cell>
          <cell r="B254" t="str">
            <v>77B</v>
          </cell>
          <cell r="C254" t="str">
            <v>20</v>
          </cell>
          <cell r="D254" t="str">
            <v>ND</v>
          </cell>
          <cell r="E254">
            <v>33805.21</v>
          </cell>
          <cell r="F254">
            <v>0</v>
          </cell>
          <cell r="G254" t="str">
            <v>DECEMBER</v>
          </cell>
          <cell r="H254">
            <v>2004</v>
          </cell>
        </row>
        <row r="255">
          <cell r="A255" t="str">
            <v>3970-042-0216</v>
          </cell>
          <cell r="B255" t="str">
            <v>77A</v>
          </cell>
          <cell r="C255" t="str">
            <v>10</v>
          </cell>
          <cell r="D255" t="str">
            <v>BV</v>
          </cell>
          <cell r="E255">
            <v>0</v>
          </cell>
          <cell r="F255">
            <v>0</v>
          </cell>
          <cell r="G255" t="str">
            <v>DECEMBER</v>
          </cell>
          <cell r="H255">
            <v>2004</v>
          </cell>
        </row>
        <row r="256">
          <cell r="A256" t="str">
            <v>3995-047-0216</v>
          </cell>
          <cell r="B256" t="str">
            <v>77B</v>
          </cell>
          <cell r="C256" t="str">
            <v>20</v>
          </cell>
          <cell r="D256" t="str">
            <v>BV</v>
          </cell>
          <cell r="E256">
            <v>1595.92</v>
          </cell>
          <cell r="F256">
            <v>715</v>
          </cell>
          <cell r="G256" t="str">
            <v>AUGUST</v>
          </cell>
          <cell r="H256">
            <v>2004</v>
          </cell>
        </row>
        <row r="257">
          <cell r="A257" t="str">
            <v>4003-044-0882</v>
          </cell>
          <cell r="B257" t="str">
            <v>77B</v>
          </cell>
          <cell r="C257" t="str">
            <v>20</v>
          </cell>
          <cell r="D257" t="str">
            <v>SD</v>
          </cell>
          <cell r="E257">
            <v>6189.32</v>
          </cell>
          <cell r="F257">
            <v>722</v>
          </cell>
          <cell r="G257" t="str">
            <v>SEPTEMBER</v>
          </cell>
          <cell r="H257">
            <v>2004</v>
          </cell>
        </row>
        <row r="258">
          <cell r="A258" t="str">
            <v>4037-041-0441</v>
          </cell>
          <cell r="B258" t="str">
            <v>77A</v>
          </cell>
          <cell r="C258" t="str">
            <v>60</v>
          </cell>
          <cell r="D258" t="str">
            <v>TC</v>
          </cell>
          <cell r="E258">
            <v>64900.38</v>
          </cell>
          <cell r="F258">
            <v>10241</v>
          </cell>
          <cell r="G258" t="str">
            <v>AUGUST</v>
          </cell>
          <cell r="H258">
            <v>2004</v>
          </cell>
        </row>
        <row r="259">
          <cell r="A259" t="str">
            <v>4040-044-0727</v>
          </cell>
          <cell r="B259" t="str">
            <v>77A</v>
          </cell>
          <cell r="C259" t="str">
            <v>10</v>
          </cell>
          <cell r="D259" t="str">
            <v>SB</v>
          </cell>
          <cell r="E259">
            <v>0</v>
          </cell>
          <cell r="F259">
            <v>0</v>
          </cell>
          <cell r="G259" t="str">
            <v>SEPTEMBER</v>
          </cell>
          <cell r="H259">
            <v>2004</v>
          </cell>
        </row>
        <row r="260">
          <cell r="A260" t="str">
            <v>4047-041-0441</v>
          </cell>
          <cell r="B260" t="str">
            <v>77A</v>
          </cell>
          <cell r="C260" t="str">
            <v>10</v>
          </cell>
          <cell r="D260" t="str">
            <v>TC</v>
          </cell>
          <cell r="E260">
            <v>399424.59</v>
          </cell>
          <cell r="F260">
            <v>101807</v>
          </cell>
          <cell r="G260" t="str">
            <v>NOVEMBER</v>
          </cell>
          <cell r="H260">
            <v>2004</v>
          </cell>
        </row>
        <row r="261">
          <cell r="A261" t="str">
            <v>4075-041-0577</v>
          </cell>
          <cell r="B261" t="str">
            <v>77B</v>
          </cell>
          <cell r="C261" t="str">
            <v>10</v>
          </cell>
          <cell r="D261" t="str">
            <v>GC</v>
          </cell>
          <cell r="E261">
            <v>254.43</v>
          </cell>
          <cell r="F261">
            <v>0</v>
          </cell>
          <cell r="G261" t="str">
            <v>DECEMBER</v>
          </cell>
          <cell r="H261">
            <v>2004</v>
          </cell>
        </row>
        <row r="262">
          <cell r="A262" t="str">
            <v>4087-042-0875</v>
          </cell>
          <cell r="B262" t="str">
            <v>77A</v>
          </cell>
          <cell r="C262" t="str">
            <v>30</v>
          </cell>
          <cell r="D262" t="str">
            <v>ND</v>
          </cell>
          <cell r="E262">
            <v>8181.75</v>
          </cell>
          <cell r="F262">
            <v>0</v>
          </cell>
          <cell r="G262" t="str">
            <v>NOVEMBER</v>
          </cell>
          <cell r="H262">
            <v>2004</v>
          </cell>
        </row>
        <row r="263">
          <cell r="A263" t="str">
            <v>4109-042-0566</v>
          </cell>
          <cell r="B263" t="str">
            <v>77B</v>
          </cell>
          <cell r="C263" t="str">
            <v>20</v>
          </cell>
          <cell r="D263" t="str">
            <v>MS</v>
          </cell>
          <cell r="E263">
            <v>0</v>
          </cell>
          <cell r="F263">
            <v>0</v>
          </cell>
          <cell r="G263" t="str">
            <v>JUNE</v>
          </cell>
          <cell r="H263">
            <v>2005</v>
          </cell>
        </row>
        <row r="264">
          <cell r="A264" t="str">
            <v>4118-041-0441</v>
          </cell>
          <cell r="B264" t="str">
            <v>77B</v>
          </cell>
          <cell r="C264" t="str">
            <v>60</v>
          </cell>
          <cell r="D264" t="str">
            <v>TC</v>
          </cell>
          <cell r="E264">
            <v>13692.26</v>
          </cell>
          <cell r="F264">
            <v>0</v>
          </cell>
          <cell r="G264" t="str">
            <v>AUGUST</v>
          </cell>
          <cell r="H264">
            <v>2004</v>
          </cell>
        </row>
        <row r="265">
          <cell r="A265" t="str">
            <v>4122-040-0426</v>
          </cell>
          <cell r="B265" t="str">
            <v>77A</v>
          </cell>
          <cell r="C265" t="str">
            <v>60</v>
          </cell>
          <cell r="D265" t="str">
            <v>TC</v>
          </cell>
          <cell r="E265">
            <v>5179.8999999999996</v>
          </cell>
          <cell r="F265">
            <v>0</v>
          </cell>
          <cell r="G265" t="str">
            <v>JULY</v>
          </cell>
          <cell r="H265">
            <v>2004</v>
          </cell>
        </row>
        <row r="266">
          <cell r="A266" t="str">
            <v>4142-041-0441</v>
          </cell>
          <cell r="B266" t="str">
            <v>77B</v>
          </cell>
          <cell r="C266" t="str">
            <v>60</v>
          </cell>
          <cell r="D266" t="str">
            <v>TC</v>
          </cell>
          <cell r="E266">
            <v>697.2</v>
          </cell>
          <cell r="F266">
            <v>0</v>
          </cell>
          <cell r="G266" t="str">
            <v>AUGUST</v>
          </cell>
          <cell r="H266">
            <v>2004</v>
          </cell>
        </row>
        <row r="267">
          <cell r="A267" t="str">
            <v>4148-041-0716</v>
          </cell>
          <cell r="B267" t="str">
            <v>77B</v>
          </cell>
          <cell r="C267" t="str">
            <v>30</v>
          </cell>
          <cell r="D267" t="str">
            <v>CB</v>
          </cell>
          <cell r="E267">
            <v>7225.24</v>
          </cell>
          <cell r="F267">
            <v>6037</v>
          </cell>
          <cell r="G267" t="str">
            <v>MAY</v>
          </cell>
          <cell r="H267">
            <v>2005</v>
          </cell>
        </row>
        <row r="268">
          <cell r="A268" t="str">
            <v>4257-043-0882</v>
          </cell>
          <cell r="B268" t="str">
            <v>77A</v>
          </cell>
          <cell r="C268" t="str">
            <v>60</v>
          </cell>
          <cell r="D268" t="str">
            <v>SD</v>
          </cell>
          <cell r="E268">
            <v>5985.71</v>
          </cell>
          <cell r="F268">
            <v>0</v>
          </cell>
          <cell r="G268" t="str">
            <v>AUGUST</v>
          </cell>
          <cell r="H268">
            <v>2004</v>
          </cell>
        </row>
        <row r="269">
          <cell r="A269" t="str">
            <v>4258-040-0432</v>
          </cell>
          <cell r="B269" t="str">
            <v>77A</v>
          </cell>
          <cell r="C269" t="str">
            <v>20</v>
          </cell>
          <cell r="D269" t="str">
            <v>TC</v>
          </cell>
          <cell r="E269">
            <v>0</v>
          </cell>
          <cell r="F269">
            <v>0</v>
          </cell>
          <cell r="G269" t="str">
            <v>JULY</v>
          </cell>
          <cell r="H269">
            <v>2005</v>
          </cell>
        </row>
        <row r="270">
          <cell r="A270" t="str">
            <v>4267-042-0716</v>
          </cell>
          <cell r="B270" t="str">
            <v>77B</v>
          </cell>
          <cell r="C270" t="str">
            <v>20</v>
          </cell>
          <cell r="D270" t="str">
            <v>CB</v>
          </cell>
          <cell r="E270">
            <v>1961.85</v>
          </cell>
          <cell r="F270">
            <v>0</v>
          </cell>
          <cell r="G270" t="str">
            <v>JANUARY</v>
          </cell>
          <cell r="H270">
            <v>2005</v>
          </cell>
        </row>
        <row r="271">
          <cell r="A271" t="str">
            <v>4290-042-0875</v>
          </cell>
          <cell r="B271" t="str">
            <v>77B</v>
          </cell>
          <cell r="C271" t="str">
            <v>20</v>
          </cell>
          <cell r="D271" t="str">
            <v>ND</v>
          </cell>
          <cell r="E271">
            <v>12183.01</v>
          </cell>
          <cell r="F271">
            <v>0</v>
          </cell>
          <cell r="G271" t="str">
            <v>AUGUST</v>
          </cell>
          <cell r="H271">
            <v>2004</v>
          </cell>
        </row>
        <row r="272">
          <cell r="A272" t="str">
            <v>4306-044-0882</v>
          </cell>
          <cell r="B272" t="str">
            <v>77B</v>
          </cell>
          <cell r="C272" t="str">
            <v>10</v>
          </cell>
          <cell r="D272" t="str">
            <v>SD</v>
          </cell>
          <cell r="E272">
            <v>0</v>
          </cell>
          <cell r="F272">
            <v>0</v>
          </cell>
          <cell r="G272" t="str">
            <v>NOVEMBER</v>
          </cell>
          <cell r="H272">
            <v>2005</v>
          </cell>
        </row>
        <row r="273">
          <cell r="A273" t="str">
            <v>4319-040-0426</v>
          </cell>
          <cell r="B273" t="str">
            <v>77B</v>
          </cell>
          <cell r="C273" t="str">
            <v>60</v>
          </cell>
          <cell r="D273" t="str">
            <v>TC</v>
          </cell>
          <cell r="E273">
            <v>22247.5</v>
          </cell>
          <cell r="F273">
            <v>9422</v>
          </cell>
          <cell r="G273" t="str">
            <v>JULY</v>
          </cell>
          <cell r="H273">
            <v>2004</v>
          </cell>
        </row>
        <row r="274">
          <cell r="A274" t="str">
            <v>4374-042-0883</v>
          </cell>
          <cell r="B274" t="str">
            <v>77A</v>
          </cell>
          <cell r="C274" t="str">
            <v>40</v>
          </cell>
          <cell r="D274" t="str">
            <v>CD</v>
          </cell>
          <cell r="E274">
            <v>948.9</v>
          </cell>
          <cell r="F274">
            <v>0</v>
          </cell>
          <cell r="G274" t="str">
            <v>JULY</v>
          </cell>
          <cell r="H274">
            <v>2004</v>
          </cell>
        </row>
        <row r="275">
          <cell r="A275" t="str">
            <v>4401-040-0426</v>
          </cell>
          <cell r="B275" t="str">
            <v>77A</v>
          </cell>
          <cell r="C275" t="str">
            <v>60</v>
          </cell>
          <cell r="D275" t="str">
            <v>TC</v>
          </cell>
          <cell r="E275">
            <v>1423.21</v>
          </cell>
          <cell r="F275">
            <v>0</v>
          </cell>
          <cell r="G275" t="str">
            <v>JULY</v>
          </cell>
          <cell r="H275">
            <v>2004</v>
          </cell>
        </row>
        <row r="276">
          <cell r="A276" t="str">
            <v>4408-042-0547</v>
          </cell>
          <cell r="B276" t="str">
            <v>77B</v>
          </cell>
          <cell r="C276" t="str">
            <v>20</v>
          </cell>
          <cell r="D276" t="str">
            <v>GC</v>
          </cell>
          <cell r="E276">
            <v>2111.08</v>
          </cell>
          <cell r="F276">
            <v>0</v>
          </cell>
          <cell r="G276" t="str">
            <v>AUGUST</v>
          </cell>
          <cell r="H276">
            <v>2004</v>
          </cell>
        </row>
        <row r="277">
          <cell r="A277" t="str">
            <v>4414-040-0426</v>
          </cell>
          <cell r="B277" t="str">
            <v>77A</v>
          </cell>
          <cell r="C277" t="str">
            <v>50</v>
          </cell>
          <cell r="D277" t="str">
            <v>TC</v>
          </cell>
          <cell r="E277">
            <v>837.85</v>
          </cell>
          <cell r="F277">
            <v>0</v>
          </cell>
          <cell r="G277" t="str">
            <v>SEPTEMBER</v>
          </cell>
          <cell r="H277">
            <v>2005</v>
          </cell>
        </row>
        <row r="278">
          <cell r="A278" t="str">
            <v>4427-041-0119</v>
          </cell>
          <cell r="B278" t="str">
            <v>77B</v>
          </cell>
          <cell r="C278" t="str">
            <v>20</v>
          </cell>
          <cell r="D278" t="str">
            <v>CF</v>
          </cell>
          <cell r="E278">
            <v>5148.6499999999996</v>
          </cell>
          <cell r="F278">
            <v>0</v>
          </cell>
          <cell r="G278" t="str">
            <v>DECEMBER</v>
          </cell>
          <cell r="H278">
            <v>2004</v>
          </cell>
        </row>
        <row r="279">
          <cell r="A279" t="str">
            <v>4428-041-0119</v>
          </cell>
          <cell r="B279" t="str">
            <v>77B</v>
          </cell>
          <cell r="C279" t="str">
            <v>20</v>
          </cell>
          <cell r="D279" t="str">
            <v>CF</v>
          </cell>
          <cell r="E279">
            <v>396.43</v>
          </cell>
          <cell r="F279">
            <v>0</v>
          </cell>
          <cell r="G279" t="str">
            <v>DECEMBER</v>
          </cell>
          <cell r="H279">
            <v>2004</v>
          </cell>
        </row>
        <row r="280">
          <cell r="A280" t="str">
            <v>4431-045-0882</v>
          </cell>
          <cell r="B280" t="str">
            <v>77A</v>
          </cell>
          <cell r="C280" t="str">
            <v>50</v>
          </cell>
          <cell r="D280" t="str">
            <v>SD</v>
          </cell>
          <cell r="E280">
            <v>2925.57</v>
          </cell>
          <cell r="F280">
            <v>0</v>
          </cell>
          <cell r="G280" t="str">
            <v>OCTOBER</v>
          </cell>
          <cell r="H280">
            <v>2004</v>
          </cell>
        </row>
        <row r="281">
          <cell r="A281" t="str">
            <v>4475-045-0454</v>
          </cell>
          <cell r="B281" t="str">
            <v>77B</v>
          </cell>
          <cell r="C281" t="str">
            <v>40</v>
          </cell>
          <cell r="D281" t="str">
            <v>WB</v>
          </cell>
          <cell r="E281">
            <v>138782.69</v>
          </cell>
          <cell r="F281">
            <v>0</v>
          </cell>
          <cell r="G281" t="str">
            <v>JANUARY</v>
          </cell>
          <cell r="H281">
            <v>2005</v>
          </cell>
        </row>
        <row r="282">
          <cell r="A282" t="str">
            <v>4478-042-0566</v>
          </cell>
          <cell r="B282" t="str">
            <v>77B</v>
          </cell>
          <cell r="C282" t="str">
            <v>50</v>
          </cell>
          <cell r="D282" t="str">
            <v>MS</v>
          </cell>
          <cell r="E282">
            <v>23977.53</v>
          </cell>
          <cell r="F282">
            <v>0</v>
          </cell>
          <cell r="G282" t="str">
            <v>OCTOBER</v>
          </cell>
          <cell r="H282">
            <v>2004</v>
          </cell>
        </row>
        <row r="283">
          <cell r="A283" t="str">
            <v>4488-040-0426</v>
          </cell>
          <cell r="B283" t="str">
            <v>77B</v>
          </cell>
          <cell r="C283" t="str">
            <v>60</v>
          </cell>
          <cell r="D283" t="str">
            <v>TC</v>
          </cell>
          <cell r="E283">
            <v>6055.6</v>
          </cell>
          <cell r="F283">
            <v>0</v>
          </cell>
          <cell r="G283" t="str">
            <v>JULY</v>
          </cell>
          <cell r="H283">
            <v>2004</v>
          </cell>
        </row>
        <row r="284">
          <cell r="A284" t="str">
            <v>4490-040-0426</v>
          </cell>
          <cell r="B284" t="str">
            <v>77B</v>
          </cell>
          <cell r="C284" t="str">
            <v>60</v>
          </cell>
          <cell r="D284" t="str">
            <v>TC</v>
          </cell>
          <cell r="E284">
            <v>710.47</v>
          </cell>
          <cell r="F284">
            <v>0</v>
          </cell>
          <cell r="G284" t="str">
            <v>JULY</v>
          </cell>
          <cell r="H284">
            <v>2004</v>
          </cell>
        </row>
        <row r="285">
          <cell r="A285" t="str">
            <v>4496-040-0216</v>
          </cell>
          <cell r="B285" t="str">
            <v>77A</v>
          </cell>
          <cell r="C285" t="str">
            <v>40</v>
          </cell>
          <cell r="D285" t="str">
            <v>BV</v>
          </cell>
          <cell r="E285">
            <v>1075.58</v>
          </cell>
          <cell r="F285">
            <v>0</v>
          </cell>
          <cell r="G285" t="str">
            <v>DECEMBER</v>
          </cell>
          <cell r="H285">
            <v>2004</v>
          </cell>
        </row>
        <row r="286">
          <cell r="A286" t="str">
            <v>4532-040-0883</v>
          </cell>
          <cell r="B286" t="str">
            <v>77B</v>
          </cell>
          <cell r="C286" t="str">
            <v>20</v>
          </cell>
          <cell r="D286" t="str">
            <v>CD</v>
          </cell>
          <cell r="E286">
            <v>4308.8900000000003</v>
          </cell>
          <cell r="F286">
            <v>0</v>
          </cell>
          <cell r="G286" t="str">
            <v>JANUARY</v>
          </cell>
          <cell r="H286">
            <v>2005</v>
          </cell>
        </row>
        <row r="287">
          <cell r="A287" t="str">
            <v>4533-040-0121</v>
          </cell>
          <cell r="B287" t="str">
            <v>77B</v>
          </cell>
          <cell r="C287" t="str">
            <v>60</v>
          </cell>
          <cell r="D287" t="str">
            <v>NF</v>
          </cell>
          <cell r="E287">
            <v>1073.98</v>
          </cell>
          <cell r="F287">
            <v>0</v>
          </cell>
          <cell r="G287" t="str">
            <v>JULY</v>
          </cell>
          <cell r="H287">
            <v>2004</v>
          </cell>
        </row>
        <row r="288">
          <cell r="A288" t="str">
            <v>4536-041-0119</v>
          </cell>
          <cell r="B288" t="str">
            <v>77A</v>
          </cell>
          <cell r="C288" t="str">
            <v>20</v>
          </cell>
          <cell r="D288" t="str">
            <v>CF</v>
          </cell>
          <cell r="E288">
            <v>1550.53</v>
          </cell>
          <cell r="F288">
            <v>157.15</v>
          </cell>
          <cell r="G288" t="str">
            <v>DECEMBER</v>
          </cell>
          <cell r="H288">
            <v>2005</v>
          </cell>
        </row>
        <row r="289">
          <cell r="A289" t="str">
            <v>4537-041-0119</v>
          </cell>
          <cell r="B289" t="str">
            <v>77A</v>
          </cell>
          <cell r="C289" t="str">
            <v>20</v>
          </cell>
          <cell r="D289" t="str">
            <v>CF</v>
          </cell>
          <cell r="E289">
            <v>2609.04</v>
          </cell>
          <cell r="F289">
            <v>736.29</v>
          </cell>
          <cell r="G289" t="str">
            <v>DECEMBER</v>
          </cell>
          <cell r="H289">
            <v>2005</v>
          </cell>
        </row>
        <row r="290">
          <cell r="A290" t="str">
            <v>4541-040-0119</v>
          </cell>
          <cell r="B290" t="str">
            <v>77A</v>
          </cell>
          <cell r="C290" t="str">
            <v>20</v>
          </cell>
          <cell r="D290" t="str">
            <v>CF</v>
          </cell>
          <cell r="E290">
            <v>1201.8399999999999</v>
          </cell>
          <cell r="F290">
            <v>0</v>
          </cell>
          <cell r="G290" t="str">
            <v>DECEMBER</v>
          </cell>
          <cell r="H290">
            <v>2004</v>
          </cell>
        </row>
        <row r="291">
          <cell r="A291" t="str">
            <v>4560-040-0426</v>
          </cell>
          <cell r="B291" t="str">
            <v>77B</v>
          </cell>
          <cell r="C291" t="str">
            <v>40</v>
          </cell>
          <cell r="D291" t="str">
            <v>TC</v>
          </cell>
          <cell r="E291">
            <v>1073.68</v>
          </cell>
          <cell r="F291">
            <v>0</v>
          </cell>
          <cell r="G291" t="str">
            <v>JULY</v>
          </cell>
          <cell r="H291">
            <v>2004</v>
          </cell>
        </row>
        <row r="292">
          <cell r="A292" t="str">
            <v>4570-042-0875</v>
          </cell>
          <cell r="B292" t="str">
            <v>77B</v>
          </cell>
          <cell r="C292" t="str">
            <v>20</v>
          </cell>
          <cell r="D292" t="str">
            <v>ND</v>
          </cell>
          <cell r="E292">
            <v>0</v>
          </cell>
          <cell r="F292">
            <v>0</v>
          </cell>
          <cell r="G292" t="str">
            <v>OCTOBER</v>
          </cell>
          <cell r="H292">
            <v>2004</v>
          </cell>
        </row>
        <row r="293">
          <cell r="A293" t="str">
            <v>4577-041-0231</v>
          </cell>
          <cell r="B293" t="str">
            <v>77B</v>
          </cell>
          <cell r="C293" t="str">
            <v>60</v>
          </cell>
          <cell r="D293" t="str">
            <v>CF</v>
          </cell>
          <cell r="E293">
            <v>3569.68</v>
          </cell>
          <cell r="F293">
            <v>0</v>
          </cell>
          <cell r="G293" t="str">
            <v>JUNE</v>
          </cell>
          <cell r="H293">
            <v>2004</v>
          </cell>
        </row>
        <row r="294">
          <cell r="A294" t="str">
            <v>4580-044-0882</v>
          </cell>
          <cell r="B294" t="str">
            <v>77A</v>
          </cell>
          <cell r="C294" t="str">
            <v>60</v>
          </cell>
          <cell r="D294" t="str">
            <v>SD</v>
          </cell>
          <cell r="E294">
            <v>792.19</v>
          </cell>
          <cell r="F294">
            <v>0</v>
          </cell>
          <cell r="G294" t="str">
            <v>JUNE</v>
          </cell>
          <cell r="H294">
            <v>2004</v>
          </cell>
        </row>
        <row r="295">
          <cell r="A295" t="str">
            <v>4596-041-0216</v>
          </cell>
          <cell r="B295" t="str">
            <v>77B</v>
          </cell>
          <cell r="C295" t="str">
            <v>10</v>
          </cell>
          <cell r="D295" t="str">
            <v>BV</v>
          </cell>
          <cell r="E295">
            <v>0</v>
          </cell>
          <cell r="F295">
            <v>0</v>
          </cell>
          <cell r="G295" t="str">
            <v>AUGUST</v>
          </cell>
          <cell r="H295">
            <v>2004</v>
          </cell>
        </row>
        <row r="296">
          <cell r="A296" t="str">
            <v>4607-041-0216</v>
          </cell>
          <cell r="B296" t="str">
            <v>77B</v>
          </cell>
          <cell r="C296" t="str">
            <v>10</v>
          </cell>
          <cell r="D296" t="str">
            <v>BV</v>
          </cell>
          <cell r="E296">
            <v>0</v>
          </cell>
          <cell r="F296">
            <v>0</v>
          </cell>
          <cell r="G296" t="str">
            <v>OCTOBER</v>
          </cell>
          <cell r="H296">
            <v>2004</v>
          </cell>
        </row>
        <row r="297">
          <cell r="A297" t="str">
            <v>4608-041-0441</v>
          </cell>
          <cell r="B297" t="str">
            <v>77B</v>
          </cell>
          <cell r="C297" t="str">
            <v>40</v>
          </cell>
          <cell r="D297" t="str">
            <v>TC</v>
          </cell>
          <cell r="E297">
            <v>2286.62</v>
          </cell>
          <cell r="F297">
            <v>0</v>
          </cell>
          <cell r="G297" t="str">
            <v>JANUARY</v>
          </cell>
          <cell r="H297">
            <v>2005</v>
          </cell>
        </row>
        <row r="298">
          <cell r="A298" t="str">
            <v>4661-042-0880</v>
          </cell>
          <cell r="B298" t="str">
            <v>77A</v>
          </cell>
          <cell r="C298" t="str">
            <v>60</v>
          </cell>
          <cell r="D298" t="str">
            <v>WD</v>
          </cell>
          <cell r="E298">
            <v>15.86</v>
          </cell>
          <cell r="F298">
            <v>0</v>
          </cell>
          <cell r="G298" t="str">
            <v>MARCH</v>
          </cell>
          <cell r="H298">
            <v>2004</v>
          </cell>
        </row>
        <row r="299">
          <cell r="A299" t="str">
            <v>4680-045-0416</v>
          </cell>
          <cell r="B299" t="str">
            <v>77B</v>
          </cell>
          <cell r="C299" t="str">
            <v>60</v>
          </cell>
          <cell r="D299" t="str">
            <v>BR</v>
          </cell>
          <cell r="E299">
            <v>753.91</v>
          </cell>
          <cell r="F299">
            <v>0</v>
          </cell>
          <cell r="G299" t="str">
            <v>AUGUST</v>
          </cell>
          <cell r="H299">
            <v>2004</v>
          </cell>
        </row>
        <row r="300">
          <cell r="A300" t="str">
            <v>4693-040-0426</v>
          </cell>
          <cell r="B300" t="str">
            <v>77B</v>
          </cell>
          <cell r="C300" t="str">
            <v>60</v>
          </cell>
          <cell r="D300" t="str">
            <v>TC</v>
          </cell>
          <cell r="E300">
            <v>2172.27</v>
          </cell>
          <cell r="F300">
            <v>0</v>
          </cell>
          <cell r="G300" t="str">
            <v>AUGUST</v>
          </cell>
          <cell r="H300">
            <v>2004</v>
          </cell>
        </row>
        <row r="301">
          <cell r="A301" t="str">
            <v>4693-044-0882</v>
          </cell>
          <cell r="B301" t="str">
            <v>77B</v>
          </cell>
          <cell r="C301" t="str">
            <v>30</v>
          </cell>
          <cell r="D301" t="str">
            <v>SD</v>
          </cell>
          <cell r="E301">
            <v>66003.149999999994</v>
          </cell>
          <cell r="F301">
            <v>0</v>
          </cell>
          <cell r="G301" t="str">
            <v>AUGUST</v>
          </cell>
          <cell r="H301">
            <v>2004</v>
          </cell>
        </row>
        <row r="302">
          <cell r="A302" t="str">
            <v>4716-047-0216</v>
          </cell>
          <cell r="B302" t="str">
            <v>77B</v>
          </cell>
          <cell r="C302" t="str">
            <v>20</v>
          </cell>
          <cell r="D302" t="str">
            <v>BV</v>
          </cell>
          <cell r="E302">
            <v>0</v>
          </cell>
          <cell r="F302">
            <v>0</v>
          </cell>
          <cell r="G302" t="str">
            <v>SEPTEMBER</v>
          </cell>
          <cell r="H302">
            <v>2004</v>
          </cell>
        </row>
        <row r="303">
          <cell r="A303" t="str">
            <v>4718-045-0882</v>
          </cell>
          <cell r="B303" t="str">
            <v>77B</v>
          </cell>
          <cell r="C303" t="str">
            <v>50</v>
          </cell>
          <cell r="D303" t="str">
            <v>SD</v>
          </cell>
          <cell r="E303">
            <v>6765.26</v>
          </cell>
          <cell r="F303">
            <v>0</v>
          </cell>
          <cell r="G303" t="str">
            <v>SEPTEMBER</v>
          </cell>
          <cell r="H303">
            <v>2004</v>
          </cell>
        </row>
        <row r="304">
          <cell r="A304" t="str">
            <v>4763-042-0547</v>
          </cell>
          <cell r="B304" t="str">
            <v>77B</v>
          </cell>
          <cell r="C304" t="str">
            <v>60</v>
          </cell>
          <cell r="D304" t="str">
            <v>GC</v>
          </cell>
          <cell r="E304">
            <v>4937.16</v>
          </cell>
          <cell r="F304">
            <v>2468.6</v>
          </cell>
          <cell r="G304" t="str">
            <v>JULY</v>
          </cell>
          <cell r="H304">
            <v>2004</v>
          </cell>
        </row>
        <row r="305">
          <cell r="A305" t="str">
            <v>4769-040-0121</v>
          </cell>
          <cell r="B305" t="str">
            <v>77B</v>
          </cell>
          <cell r="C305" t="str">
            <v>20</v>
          </cell>
          <cell r="D305" t="str">
            <v>NF</v>
          </cell>
          <cell r="E305">
            <v>8653.76</v>
          </cell>
          <cell r="F305">
            <v>0</v>
          </cell>
          <cell r="G305" t="str">
            <v>DECEMBER</v>
          </cell>
          <cell r="H305">
            <v>2005</v>
          </cell>
        </row>
        <row r="306">
          <cell r="A306" t="str">
            <v>4783-045-0882</v>
          </cell>
          <cell r="B306" t="str">
            <v>77A</v>
          </cell>
          <cell r="C306" t="str">
            <v>20</v>
          </cell>
          <cell r="D306" t="str">
            <v>SD</v>
          </cell>
          <cell r="E306">
            <v>37335.769999999997</v>
          </cell>
          <cell r="F306">
            <v>0</v>
          </cell>
          <cell r="G306" t="str">
            <v>AUGUST</v>
          </cell>
          <cell r="H306">
            <v>2004</v>
          </cell>
        </row>
        <row r="307">
          <cell r="A307" t="str">
            <v>4805-042-0875</v>
          </cell>
          <cell r="B307" t="str">
            <v>77A</v>
          </cell>
          <cell r="C307" t="str">
            <v>20</v>
          </cell>
          <cell r="D307" t="str">
            <v>ND</v>
          </cell>
          <cell r="E307">
            <v>0</v>
          </cell>
          <cell r="F307">
            <v>0</v>
          </cell>
          <cell r="G307" t="str">
            <v>OCTOBER</v>
          </cell>
          <cell r="H307">
            <v>2004</v>
          </cell>
        </row>
        <row r="308">
          <cell r="A308" t="str">
            <v>4806-042-0880</v>
          </cell>
          <cell r="B308" t="str">
            <v>77B</v>
          </cell>
          <cell r="C308" t="str">
            <v>20</v>
          </cell>
          <cell r="D308" t="str">
            <v>WD</v>
          </cell>
          <cell r="E308">
            <v>0</v>
          </cell>
          <cell r="F308">
            <v>0</v>
          </cell>
          <cell r="G308" t="str">
            <v>SEPTEMBER</v>
          </cell>
          <cell r="H308">
            <v>2004</v>
          </cell>
        </row>
        <row r="309">
          <cell r="A309" t="str">
            <v>4816-042-0875</v>
          </cell>
          <cell r="B309" t="str">
            <v>77A</v>
          </cell>
          <cell r="C309" t="str">
            <v>20</v>
          </cell>
          <cell r="D309" t="str">
            <v>ND</v>
          </cell>
          <cell r="E309">
            <v>2262.5700000000002</v>
          </cell>
          <cell r="F309">
            <v>0</v>
          </cell>
          <cell r="G309" t="str">
            <v>AUGUST</v>
          </cell>
          <cell r="H309">
            <v>2004</v>
          </cell>
        </row>
        <row r="310">
          <cell r="A310" t="str">
            <v>4824-042-0880</v>
          </cell>
          <cell r="B310" t="str">
            <v>77B</v>
          </cell>
          <cell r="C310" t="str">
            <v>20</v>
          </cell>
          <cell r="D310" t="str">
            <v>WD</v>
          </cell>
          <cell r="E310">
            <v>0</v>
          </cell>
          <cell r="F310">
            <v>0</v>
          </cell>
          <cell r="G310" t="str">
            <v>SEPTEMBER</v>
          </cell>
          <cell r="H310">
            <v>2004</v>
          </cell>
        </row>
        <row r="311">
          <cell r="A311" t="str">
            <v>4841-042-0880</v>
          </cell>
          <cell r="B311" t="str">
            <v>77B</v>
          </cell>
          <cell r="C311" t="str">
            <v>20</v>
          </cell>
          <cell r="D311" t="str">
            <v>WD</v>
          </cell>
          <cell r="E311">
            <v>0</v>
          </cell>
          <cell r="F311">
            <v>0</v>
          </cell>
          <cell r="G311" t="str">
            <v>DECEMBER</v>
          </cell>
          <cell r="H311">
            <v>2004</v>
          </cell>
        </row>
        <row r="312">
          <cell r="A312" t="str">
            <v>4863-040-0121</v>
          </cell>
          <cell r="B312" t="str">
            <v>77B</v>
          </cell>
          <cell r="C312" t="str">
            <v>60</v>
          </cell>
          <cell r="D312" t="str">
            <v>NF</v>
          </cell>
          <cell r="E312">
            <v>6977.54</v>
          </cell>
          <cell r="F312">
            <v>0</v>
          </cell>
          <cell r="G312" t="str">
            <v>AUGUST</v>
          </cell>
          <cell r="H312">
            <v>2004</v>
          </cell>
        </row>
        <row r="313">
          <cell r="A313" t="str">
            <v>4869-041-0716</v>
          </cell>
          <cell r="B313" t="str">
            <v>77A</v>
          </cell>
          <cell r="C313" t="str">
            <v>30</v>
          </cell>
          <cell r="D313" t="str">
            <v>CB</v>
          </cell>
          <cell r="E313">
            <v>3642.86</v>
          </cell>
          <cell r="F313">
            <v>1691.44</v>
          </cell>
          <cell r="G313" t="str">
            <v>DECEMBER</v>
          </cell>
          <cell r="H313">
            <v>2004</v>
          </cell>
        </row>
        <row r="314">
          <cell r="A314" t="str">
            <v>4906-047-0216</v>
          </cell>
          <cell r="B314" t="str">
            <v>77A</v>
          </cell>
          <cell r="C314" t="str">
            <v>50</v>
          </cell>
          <cell r="D314" t="str">
            <v>BV</v>
          </cell>
          <cell r="E314">
            <v>1959.08</v>
          </cell>
          <cell r="F314">
            <v>0</v>
          </cell>
          <cell r="G314" t="str">
            <v>AUGUST</v>
          </cell>
          <cell r="H314">
            <v>2004</v>
          </cell>
        </row>
        <row r="315">
          <cell r="A315" t="str">
            <v>4918-041-0882</v>
          </cell>
          <cell r="B315" t="str">
            <v>77A</v>
          </cell>
          <cell r="C315" t="str">
            <v>10</v>
          </cell>
          <cell r="D315" t="str">
            <v>SD</v>
          </cell>
          <cell r="E315">
            <v>0</v>
          </cell>
          <cell r="F315">
            <v>0</v>
          </cell>
          <cell r="G315" t="str">
            <v>NOVEMBER</v>
          </cell>
          <cell r="H315">
            <v>2009</v>
          </cell>
        </row>
        <row r="316">
          <cell r="A316" t="str">
            <v>4920-041-0883</v>
          </cell>
          <cell r="B316" t="str">
            <v>77B</v>
          </cell>
          <cell r="C316" t="str">
            <v>20</v>
          </cell>
          <cell r="D316" t="str">
            <v>CD</v>
          </cell>
          <cell r="E316">
            <v>49185.64</v>
          </cell>
          <cell r="F316">
            <v>0</v>
          </cell>
          <cell r="G316" t="str">
            <v>APRIL</v>
          </cell>
          <cell r="H316">
            <v>2005</v>
          </cell>
        </row>
        <row r="317">
          <cell r="A317" t="str">
            <v>4931-042-0875</v>
          </cell>
          <cell r="B317" t="str">
            <v>77A</v>
          </cell>
          <cell r="C317" t="str">
            <v>20</v>
          </cell>
          <cell r="D317" t="str">
            <v>ND</v>
          </cell>
          <cell r="E317">
            <v>0</v>
          </cell>
          <cell r="F317">
            <v>0</v>
          </cell>
          <cell r="G317" t="str">
            <v>DECEMBER</v>
          </cell>
          <cell r="H317">
            <v>2004</v>
          </cell>
        </row>
        <row r="318">
          <cell r="A318" t="str">
            <v>4950-041-0880</v>
          </cell>
          <cell r="B318" t="str">
            <v>77A</v>
          </cell>
          <cell r="C318" t="str">
            <v>40</v>
          </cell>
          <cell r="D318" t="str">
            <v>WD</v>
          </cell>
          <cell r="E318">
            <v>981.04</v>
          </cell>
          <cell r="F318">
            <v>0</v>
          </cell>
          <cell r="G318" t="str">
            <v>AUGUST</v>
          </cell>
          <cell r="H318">
            <v>2004</v>
          </cell>
        </row>
        <row r="319">
          <cell r="A319" t="str">
            <v>4951-040-0883</v>
          </cell>
          <cell r="B319" t="str">
            <v>77B</v>
          </cell>
          <cell r="C319" t="str">
            <v>20</v>
          </cell>
          <cell r="D319" t="str">
            <v>CD</v>
          </cell>
          <cell r="E319">
            <v>0</v>
          </cell>
          <cell r="F319">
            <v>0</v>
          </cell>
          <cell r="G319" t="str">
            <v>DECEMBER</v>
          </cell>
          <cell r="H319">
            <v>2004</v>
          </cell>
        </row>
        <row r="320">
          <cell r="A320" t="str">
            <v>4969-042-0882</v>
          </cell>
          <cell r="B320" t="str">
            <v>77A</v>
          </cell>
          <cell r="C320" t="str">
            <v>30</v>
          </cell>
          <cell r="D320" t="str">
            <v>SD</v>
          </cell>
          <cell r="E320">
            <v>3003.28</v>
          </cell>
          <cell r="F320">
            <v>0</v>
          </cell>
          <cell r="G320" t="str">
            <v>DECEMBER</v>
          </cell>
          <cell r="H320">
            <v>2004</v>
          </cell>
        </row>
        <row r="321">
          <cell r="A321" t="str">
            <v>4970-042-0882</v>
          </cell>
          <cell r="B321" t="str">
            <v>77A</v>
          </cell>
          <cell r="C321" t="str">
            <v>30</v>
          </cell>
          <cell r="D321" t="str">
            <v>SD</v>
          </cell>
          <cell r="E321">
            <v>13339.64</v>
          </cell>
          <cell r="F321">
            <v>0</v>
          </cell>
          <cell r="G321" t="str">
            <v>DECEMBER</v>
          </cell>
          <cell r="H321">
            <v>2004</v>
          </cell>
        </row>
        <row r="322">
          <cell r="A322" t="str">
            <v>4975-040-0121</v>
          </cell>
          <cell r="B322" t="str">
            <v>77B</v>
          </cell>
          <cell r="C322" t="str">
            <v>20</v>
          </cell>
          <cell r="D322" t="str">
            <v>NF</v>
          </cell>
          <cell r="E322">
            <v>0</v>
          </cell>
          <cell r="F322">
            <v>0</v>
          </cell>
          <cell r="G322" t="str">
            <v>DECEMBER</v>
          </cell>
          <cell r="H322">
            <v>2004</v>
          </cell>
        </row>
        <row r="323">
          <cell r="A323" t="str">
            <v>5061-042-0875</v>
          </cell>
          <cell r="B323" t="str">
            <v>77B</v>
          </cell>
          <cell r="C323" t="str">
            <v>50</v>
          </cell>
          <cell r="D323" t="str">
            <v>ND</v>
          </cell>
          <cell r="E323">
            <v>2717.78</v>
          </cell>
          <cell r="F323">
            <v>0</v>
          </cell>
          <cell r="G323" t="str">
            <v>AUGUST</v>
          </cell>
          <cell r="H323">
            <v>2004</v>
          </cell>
        </row>
        <row r="324">
          <cell r="A324" t="str">
            <v>5069-041-0527</v>
          </cell>
          <cell r="B324" t="str">
            <v>77A</v>
          </cell>
          <cell r="C324" t="str">
            <v>60</v>
          </cell>
          <cell r="D324" t="str">
            <v>MS</v>
          </cell>
          <cell r="E324">
            <v>894.03</v>
          </cell>
          <cell r="F324">
            <v>0</v>
          </cell>
          <cell r="G324" t="str">
            <v>JUNE</v>
          </cell>
          <cell r="H324">
            <v>2004</v>
          </cell>
        </row>
        <row r="325">
          <cell r="A325" t="str">
            <v>5095-041-0577</v>
          </cell>
          <cell r="B325" t="str">
            <v>77B</v>
          </cell>
          <cell r="C325" t="str">
            <v>10</v>
          </cell>
          <cell r="D325" t="str">
            <v>GC</v>
          </cell>
          <cell r="E325">
            <v>0</v>
          </cell>
          <cell r="F325">
            <v>0</v>
          </cell>
          <cell r="G325" t="str">
            <v>NOVEMBER</v>
          </cell>
          <cell r="H325">
            <v>2004</v>
          </cell>
        </row>
        <row r="326">
          <cell r="A326" t="str">
            <v>5134-041-0547</v>
          </cell>
          <cell r="B326" t="str">
            <v>77B</v>
          </cell>
          <cell r="C326" t="str">
            <v>10</v>
          </cell>
          <cell r="D326" t="str">
            <v>GC</v>
          </cell>
          <cell r="E326">
            <v>124214.54</v>
          </cell>
          <cell r="F326">
            <v>0</v>
          </cell>
          <cell r="G326" t="str">
            <v>OCTOBER</v>
          </cell>
          <cell r="H326">
            <v>2004</v>
          </cell>
        </row>
        <row r="327">
          <cell r="A327" t="str">
            <v>5144-045-0216</v>
          </cell>
          <cell r="B327" t="str">
            <v>77A</v>
          </cell>
          <cell r="C327" t="str">
            <v>20</v>
          </cell>
          <cell r="D327" t="str">
            <v>BV</v>
          </cell>
          <cell r="E327">
            <v>0</v>
          </cell>
          <cell r="F327">
            <v>0</v>
          </cell>
          <cell r="G327" t="str">
            <v>JULY</v>
          </cell>
          <cell r="H327">
            <v>2005</v>
          </cell>
        </row>
        <row r="328">
          <cell r="A328" t="str">
            <v>5151-040-0121</v>
          </cell>
          <cell r="B328" t="str">
            <v>77B</v>
          </cell>
          <cell r="C328" t="str">
            <v>60</v>
          </cell>
          <cell r="D328" t="str">
            <v>NF</v>
          </cell>
          <cell r="E328">
            <v>1446.05</v>
          </cell>
          <cell r="F328">
            <v>0</v>
          </cell>
          <cell r="G328" t="str">
            <v>JULY</v>
          </cell>
          <cell r="H328">
            <v>2004</v>
          </cell>
        </row>
        <row r="329">
          <cell r="A329" t="str">
            <v>5155-040-0121</v>
          </cell>
          <cell r="B329" t="str">
            <v>77B</v>
          </cell>
          <cell r="C329" t="str">
            <v>60</v>
          </cell>
          <cell r="D329" t="str">
            <v>NF</v>
          </cell>
          <cell r="E329">
            <v>6607.14</v>
          </cell>
          <cell r="F329">
            <v>0</v>
          </cell>
          <cell r="G329" t="str">
            <v>JULY</v>
          </cell>
          <cell r="H329">
            <v>2004</v>
          </cell>
        </row>
        <row r="330">
          <cell r="A330" t="str">
            <v>5168-040-0121</v>
          </cell>
          <cell r="B330" t="str">
            <v>77A</v>
          </cell>
          <cell r="C330" t="str">
            <v>60</v>
          </cell>
          <cell r="D330" t="str">
            <v>NF</v>
          </cell>
          <cell r="E330">
            <v>2100.15</v>
          </cell>
          <cell r="F330">
            <v>1050</v>
          </cell>
          <cell r="G330" t="str">
            <v>AUGUST</v>
          </cell>
          <cell r="H330">
            <v>2004</v>
          </cell>
        </row>
        <row r="331">
          <cell r="A331" t="str">
            <v>5215-043-0216</v>
          </cell>
          <cell r="B331" t="str">
            <v>77A</v>
          </cell>
          <cell r="C331" t="str">
            <v>20</v>
          </cell>
          <cell r="D331" t="str">
            <v>BV</v>
          </cell>
          <cell r="E331">
            <v>288.41000000000003</v>
          </cell>
          <cell r="F331">
            <v>0</v>
          </cell>
          <cell r="G331" t="str">
            <v>AUGUST</v>
          </cell>
          <cell r="H331">
            <v>2004</v>
          </cell>
        </row>
        <row r="332">
          <cell r="A332" t="str">
            <v>5249-046-0216</v>
          </cell>
          <cell r="B332" t="str">
            <v>77A</v>
          </cell>
          <cell r="C332" t="str">
            <v>50</v>
          </cell>
          <cell r="D332" t="str">
            <v>BV</v>
          </cell>
          <cell r="E332">
            <v>3372.3</v>
          </cell>
          <cell r="F332">
            <v>0</v>
          </cell>
          <cell r="G332" t="str">
            <v>AUGUST</v>
          </cell>
          <cell r="H332">
            <v>2004</v>
          </cell>
        </row>
        <row r="333">
          <cell r="A333" t="str">
            <v>5289-043-0716</v>
          </cell>
          <cell r="B333" t="str">
            <v>77A</v>
          </cell>
          <cell r="C333" t="str">
            <v>20</v>
          </cell>
          <cell r="D333" t="str">
            <v>CB</v>
          </cell>
          <cell r="E333">
            <v>0</v>
          </cell>
          <cell r="F333">
            <v>0</v>
          </cell>
          <cell r="G333" t="str">
            <v>OCTOBER</v>
          </cell>
          <cell r="H333">
            <v>2004</v>
          </cell>
        </row>
        <row r="334">
          <cell r="A334" t="str">
            <v>5298-041-0716</v>
          </cell>
          <cell r="B334" t="str">
            <v>77B</v>
          </cell>
          <cell r="C334" t="str">
            <v>10</v>
          </cell>
          <cell r="D334" t="str">
            <v>CB</v>
          </cell>
          <cell r="E334">
            <v>6393.28</v>
          </cell>
          <cell r="F334">
            <v>0</v>
          </cell>
          <cell r="G334" t="str">
            <v>APRIL</v>
          </cell>
          <cell r="H334">
            <v>2006</v>
          </cell>
        </row>
        <row r="335">
          <cell r="A335" t="str">
            <v>5321-041-0136</v>
          </cell>
          <cell r="B335" t="str">
            <v>77A</v>
          </cell>
          <cell r="C335" t="str">
            <v>60</v>
          </cell>
          <cell r="D335" t="str">
            <v>NF</v>
          </cell>
          <cell r="E335">
            <v>4444.76</v>
          </cell>
          <cell r="F335">
            <v>0</v>
          </cell>
          <cell r="G335" t="str">
            <v>AUGUST</v>
          </cell>
          <cell r="H335">
            <v>2004</v>
          </cell>
        </row>
        <row r="336">
          <cell r="A336" t="str">
            <v>5337-045-0882</v>
          </cell>
          <cell r="B336" t="str">
            <v>77A</v>
          </cell>
          <cell r="C336" t="str">
            <v>20</v>
          </cell>
          <cell r="D336" t="str">
            <v>SD</v>
          </cell>
          <cell r="E336">
            <v>8703.3799999999992</v>
          </cell>
          <cell r="F336">
            <v>0</v>
          </cell>
          <cell r="G336" t="str">
            <v>SEPTEMBER</v>
          </cell>
          <cell r="H336">
            <v>2004</v>
          </cell>
        </row>
        <row r="337">
          <cell r="A337" t="str">
            <v>5359-041-0441</v>
          </cell>
          <cell r="B337" t="str">
            <v>77A</v>
          </cell>
          <cell r="C337" t="str">
            <v>40</v>
          </cell>
          <cell r="D337" t="str">
            <v>TC</v>
          </cell>
          <cell r="E337">
            <v>5825.67</v>
          </cell>
          <cell r="F337">
            <v>0</v>
          </cell>
          <cell r="G337" t="str">
            <v>JULY</v>
          </cell>
          <cell r="H337">
            <v>2004</v>
          </cell>
        </row>
        <row r="338">
          <cell r="A338" t="str">
            <v>5365-045-0416</v>
          </cell>
          <cell r="B338" t="str">
            <v>77B</v>
          </cell>
          <cell r="C338" t="str">
            <v>30</v>
          </cell>
          <cell r="D338" t="str">
            <v>BR</v>
          </cell>
          <cell r="E338">
            <v>11182.67</v>
          </cell>
          <cell r="F338">
            <v>0</v>
          </cell>
          <cell r="G338" t="str">
            <v>SEPTEMBER</v>
          </cell>
          <cell r="H338">
            <v>2004</v>
          </cell>
        </row>
        <row r="339">
          <cell r="A339" t="str">
            <v>5428-046-0216</v>
          </cell>
          <cell r="B339" t="str">
            <v>77A</v>
          </cell>
          <cell r="C339" t="str">
            <v>10</v>
          </cell>
          <cell r="D339" t="str">
            <v>BV</v>
          </cell>
          <cell r="E339">
            <v>1576.54</v>
          </cell>
          <cell r="F339">
            <v>0</v>
          </cell>
          <cell r="G339" t="str">
            <v>AUGUST</v>
          </cell>
          <cell r="H339">
            <v>2004</v>
          </cell>
        </row>
        <row r="340">
          <cell r="A340" t="str">
            <v>5437-040-0121</v>
          </cell>
          <cell r="B340" t="str">
            <v>77A</v>
          </cell>
          <cell r="C340" t="str">
            <v>20</v>
          </cell>
          <cell r="D340" t="str">
            <v>NF</v>
          </cell>
          <cell r="E340">
            <v>2591.4299999999998</v>
          </cell>
          <cell r="F340">
            <v>0</v>
          </cell>
          <cell r="G340" t="str">
            <v>DECEMBER</v>
          </cell>
          <cell r="H340">
            <v>2005</v>
          </cell>
        </row>
        <row r="341">
          <cell r="A341" t="str">
            <v>5437-042-0716</v>
          </cell>
          <cell r="B341" t="str">
            <v>77A</v>
          </cell>
          <cell r="C341" t="str">
            <v>20</v>
          </cell>
          <cell r="D341" t="str">
            <v>CB</v>
          </cell>
          <cell r="E341">
            <v>3566.73</v>
          </cell>
          <cell r="F341">
            <v>0</v>
          </cell>
          <cell r="G341" t="str">
            <v>JUNE</v>
          </cell>
          <cell r="H341">
            <v>2005</v>
          </cell>
        </row>
        <row r="342">
          <cell r="A342" t="str">
            <v>5442-042-0547</v>
          </cell>
          <cell r="B342" t="str">
            <v>77A</v>
          </cell>
          <cell r="C342" t="str">
            <v>20</v>
          </cell>
          <cell r="D342" t="str">
            <v>GC</v>
          </cell>
          <cell r="E342">
            <v>1817.27</v>
          </cell>
          <cell r="F342">
            <v>0</v>
          </cell>
          <cell r="G342" t="str">
            <v>OCTOBER</v>
          </cell>
          <cell r="H342">
            <v>2004</v>
          </cell>
        </row>
        <row r="343">
          <cell r="A343" t="str">
            <v>5458-041-0527</v>
          </cell>
          <cell r="B343" t="str">
            <v>77B</v>
          </cell>
          <cell r="C343" t="str">
            <v>60</v>
          </cell>
          <cell r="D343" t="str">
            <v>MS</v>
          </cell>
          <cell r="E343">
            <v>7033.99</v>
          </cell>
          <cell r="F343">
            <v>737</v>
          </cell>
          <cell r="G343" t="str">
            <v>JULY</v>
          </cell>
          <cell r="H343">
            <v>2004</v>
          </cell>
        </row>
        <row r="344">
          <cell r="A344" t="str">
            <v>5502-046-0216</v>
          </cell>
          <cell r="B344" t="str">
            <v>77A</v>
          </cell>
          <cell r="C344" t="str">
            <v>50</v>
          </cell>
          <cell r="D344" t="str">
            <v>BV</v>
          </cell>
          <cell r="E344">
            <v>3155.94</v>
          </cell>
          <cell r="F344">
            <v>0</v>
          </cell>
          <cell r="G344" t="str">
            <v>AUGUST</v>
          </cell>
          <cell r="H344">
            <v>2004</v>
          </cell>
        </row>
        <row r="345">
          <cell r="A345" t="str">
            <v>5515-041-0527</v>
          </cell>
          <cell r="B345" t="str">
            <v>77A</v>
          </cell>
          <cell r="C345" t="str">
            <v>60</v>
          </cell>
          <cell r="D345" t="str">
            <v>MS</v>
          </cell>
          <cell r="E345">
            <v>1129.48</v>
          </cell>
          <cell r="F345">
            <v>0</v>
          </cell>
          <cell r="G345" t="str">
            <v>AUGUST</v>
          </cell>
          <cell r="H345">
            <v>2004</v>
          </cell>
        </row>
        <row r="346">
          <cell r="A346" t="str">
            <v>5530-043-0716</v>
          </cell>
          <cell r="B346" t="str">
            <v>77A</v>
          </cell>
          <cell r="C346" t="str">
            <v>10</v>
          </cell>
          <cell r="D346" t="str">
            <v>CB</v>
          </cell>
          <cell r="E346">
            <v>5541.89</v>
          </cell>
          <cell r="F346">
            <v>0</v>
          </cell>
          <cell r="G346" t="str">
            <v>OCTOBER</v>
          </cell>
          <cell r="H346">
            <v>2004</v>
          </cell>
        </row>
        <row r="347">
          <cell r="A347" t="str">
            <v>5540-043-0883</v>
          </cell>
          <cell r="B347" t="str">
            <v>77A</v>
          </cell>
          <cell r="C347" t="str">
            <v>20</v>
          </cell>
          <cell r="D347" t="str">
            <v>CD</v>
          </cell>
          <cell r="E347">
            <v>23819.97</v>
          </cell>
          <cell r="F347">
            <v>0</v>
          </cell>
          <cell r="G347" t="str">
            <v>OCTOBER</v>
          </cell>
          <cell r="H347">
            <v>2004</v>
          </cell>
        </row>
        <row r="348">
          <cell r="A348" t="str">
            <v>5542-042-0547</v>
          </cell>
          <cell r="B348" t="str">
            <v>77B</v>
          </cell>
          <cell r="C348" t="str">
            <v>50</v>
          </cell>
          <cell r="D348" t="str">
            <v>GC</v>
          </cell>
          <cell r="E348">
            <v>4919.42</v>
          </cell>
          <cell r="F348">
            <v>0</v>
          </cell>
          <cell r="G348" t="str">
            <v>AUGUST</v>
          </cell>
          <cell r="H348">
            <v>2004</v>
          </cell>
        </row>
        <row r="349">
          <cell r="A349" t="str">
            <v>5563-040-0557</v>
          </cell>
          <cell r="B349" t="str">
            <v>77B</v>
          </cell>
          <cell r="C349" t="str">
            <v>30</v>
          </cell>
          <cell r="D349" t="str">
            <v>MS</v>
          </cell>
          <cell r="E349">
            <v>21227.69</v>
          </cell>
          <cell r="F349">
            <v>0</v>
          </cell>
          <cell r="G349" t="str">
            <v>NOVEMBER</v>
          </cell>
          <cell r="H349">
            <v>2004</v>
          </cell>
        </row>
        <row r="350">
          <cell r="A350" t="str">
            <v>5569-044-0882</v>
          </cell>
          <cell r="B350" t="str">
            <v>77A</v>
          </cell>
          <cell r="C350" t="str">
            <v>60</v>
          </cell>
          <cell r="D350" t="str">
            <v>SD</v>
          </cell>
          <cell r="E350">
            <v>5649.74</v>
          </cell>
          <cell r="F350">
            <v>0</v>
          </cell>
          <cell r="G350" t="str">
            <v>JULY</v>
          </cell>
          <cell r="H350">
            <v>2004</v>
          </cell>
        </row>
        <row r="351">
          <cell r="A351" t="str">
            <v>5573-041-0441</v>
          </cell>
          <cell r="B351" t="str">
            <v>77A</v>
          </cell>
          <cell r="C351" t="str">
            <v>20</v>
          </cell>
          <cell r="D351" t="str">
            <v>TC</v>
          </cell>
          <cell r="E351">
            <v>0</v>
          </cell>
          <cell r="F351">
            <v>0</v>
          </cell>
          <cell r="G351" t="str">
            <v>AUGUST</v>
          </cell>
          <cell r="H351">
            <v>2004</v>
          </cell>
        </row>
        <row r="352">
          <cell r="A352" t="str">
            <v>5619-040-0482</v>
          </cell>
          <cell r="B352" t="str">
            <v>77B</v>
          </cell>
          <cell r="C352" t="str">
            <v>60</v>
          </cell>
          <cell r="D352" t="str">
            <v>TC</v>
          </cell>
          <cell r="E352">
            <v>17601.91</v>
          </cell>
          <cell r="F352">
            <v>0</v>
          </cell>
          <cell r="G352" t="str">
            <v>JULY</v>
          </cell>
          <cell r="H352">
            <v>2004</v>
          </cell>
        </row>
        <row r="353">
          <cell r="A353" t="str">
            <v>5624-041-0566</v>
          </cell>
          <cell r="B353" t="str">
            <v>77A</v>
          </cell>
          <cell r="C353" t="str">
            <v>10</v>
          </cell>
          <cell r="D353" t="str">
            <v>MS</v>
          </cell>
          <cell r="E353">
            <v>0</v>
          </cell>
          <cell r="F353">
            <v>0</v>
          </cell>
          <cell r="G353" t="str">
            <v>SEPTEMBER</v>
          </cell>
          <cell r="H353">
            <v>2004</v>
          </cell>
        </row>
        <row r="354">
          <cell r="A354" t="str">
            <v>5641-047-0454</v>
          </cell>
          <cell r="B354" t="str">
            <v>77B</v>
          </cell>
          <cell r="C354" t="str">
            <v>60</v>
          </cell>
          <cell r="D354" t="str">
            <v>WB</v>
          </cell>
          <cell r="E354">
            <v>5488.09</v>
          </cell>
          <cell r="F354">
            <v>0</v>
          </cell>
          <cell r="G354" t="str">
            <v>AUGUST</v>
          </cell>
          <cell r="H354">
            <v>2004</v>
          </cell>
        </row>
        <row r="355">
          <cell r="A355" t="str">
            <v>5659-040-0482</v>
          </cell>
          <cell r="B355" t="str">
            <v>77A</v>
          </cell>
          <cell r="C355" t="str">
            <v>60</v>
          </cell>
          <cell r="D355" t="str">
            <v>TC</v>
          </cell>
          <cell r="E355">
            <v>2935.9</v>
          </cell>
          <cell r="F355">
            <v>0</v>
          </cell>
          <cell r="G355" t="str">
            <v>JULY</v>
          </cell>
          <cell r="H355">
            <v>2004</v>
          </cell>
        </row>
        <row r="356">
          <cell r="A356" t="str">
            <v>5734-043-0716</v>
          </cell>
          <cell r="B356" t="str">
            <v>77A</v>
          </cell>
          <cell r="C356" t="str">
            <v>60</v>
          </cell>
          <cell r="D356" t="str">
            <v>CB</v>
          </cell>
          <cell r="E356">
            <v>1694.72</v>
          </cell>
          <cell r="F356">
            <v>0</v>
          </cell>
          <cell r="G356" t="str">
            <v>AUGUST</v>
          </cell>
          <cell r="H356">
            <v>2004</v>
          </cell>
        </row>
        <row r="357">
          <cell r="A357" t="str">
            <v>5763-041-0527</v>
          </cell>
          <cell r="B357" t="str">
            <v>77A</v>
          </cell>
          <cell r="C357" t="str">
            <v>60</v>
          </cell>
          <cell r="D357" t="str">
            <v>MS</v>
          </cell>
          <cell r="E357">
            <v>785.87</v>
          </cell>
          <cell r="F357">
            <v>0</v>
          </cell>
          <cell r="G357" t="str">
            <v>JULY</v>
          </cell>
          <cell r="H357">
            <v>2004</v>
          </cell>
        </row>
        <row r="358">
          <cell r="A358" t="str">
            <v>5794-041-0581</v>
          </cell>
          <cell r="B358" t="str">
            <v>77B</v>
          </cell>
          <cell r="C358" t="str">
            <v>60</v>
          </cell>
          <cell r="D358" t="str">
            <v>GC</v>
          </cell>
          <cell r="E358">
            <v>8874.7900000000009</v>
          </cell>
          <cell r="F358">
            <v>0</v>
          </cell>
          <cell r="G358" t="str">
            <v>MAY</v>
          </cell>
          <cell r="H358">
            <v>2004</v>
          </cell>
        </row>
        <row r="359">
          <cell r="A359" t="str">
            <v>5818-046-0216</v>
          </cell>
          <cell r="B359" t="str">
            <v>77B</v>
          </cell>
          <cell r="C359" t="str">
            <v>60</v>
          </cell>
          <cell r="D359" t="str">
            <v>BV</v>
          </cell>
          <cell r="E359">
            <v>19042.939999999999</v>
          </cell>
          <cell r="F359">
            <v>8403</v>
          </cell>
          <cell r="G359" t="str">
            <v>JULY</v>
          </cell>
          <cell r="H359">
            <v>2004</v>
          </cell>
        </row>
        <row r="360">
          <cell r="A360" t="str">
            <v>5862-040-0419</v>
          </cell>
          <cell r="B360" t="str">
            <v>77B</v>
          </cell>
          <cell r="C360" t="str">
            <v>10</v>
          </cell>
          <cell r="D360" t="str">
            <v>TC</v>
          </cell>
          <cell r="E360">
            <v>-250.04</v>
          </cell>
          <cell r="F360">
            <v>0</v>
          </cell>
          <cell r="G360" t="str">
            <v>NOVEMBER</v>
          </cell>
          <cell r="H360">
            <v>2004</v>
          </cell>
        </row>
        <row r="361">
          <cell r="A361" t="str">
            <v>5870-042-0883</v>
          </cell>
          <cell r="B361" t="str">
            <v>77B</v>
          </cell>
          <cell r="C361" t="str">
            <v>20</v>
          </cell>
          <cell r="D361" t="str">
            <v>CD</v>
          </cell>
          <cell r="E361">
            <v>10280.42</v>
          </cell>
          <cell r="F361">
            <v>0</v>
          </cell>
          <cell r="G361" t="str">
            <v>AUGUST</v>
          </cell>
          <cell r="H361">
            <v>2004</v>
          </cell>
        </row>
        <row r="362">
          <cell r="A362" t="str">
            <v>5872-041-0527</v>
          </cell>
          <cell r="B362" t="str">
            <v>77B</v>
          </cell>
          <cell r="C362" t="str">
            <v>30</v>
          </cell>
          <cell r="D362" t="str">
            <v>MS</v>
          </cell>
          <cell r="E362">
            <v>7140.89</v>
          </cell>
          <cell r="F362">
            <v>1149</v>
          </cell>
          <cell r="G362" t="str">
            <v>SEPTEMBER</v>
          </cell>
          <cell r="H362">
            <v>2004</v>
          </cell>
        </row>
        <row r="363">
          <cell r="A363" t="str">
            <v>5906-044-0882</v>
          </cell>
          <cell r="B363" t="str">
            <v>77A</v>
          </cell>
          <cell r="C363" t="str">
            <v>20</v>
          </cell>
          <cell r="D363" t="str">
            <v>SD</v>
          </cell>
          <cell r="E363">
            <v>0</v>
          </cell>
          <cell r="F363">
            <v>0</v>
          </cell>
          <cell r="G363" t="str">
            <v>DECEMBER</v>
          </cell>
          <cell r="H363">
            <v>2004</v>
          </cell>
        </row>
        <row r="364">
          <cell r="A364" t="str">
            <v>5927-044-0882</v>
          </cell>
          <cell r="B364" t="str">
            <v>77A</v>
          </cell>
          <cell r="C364" t="str">
            <v>20</v>
          </cell>
          <cell r="D364" t="str">
            <v>SD</v>
          </cell>
          <cell r="E364">
            <v>0</v>
          </cell>
          <cell r="F364">
            <v>0</v>
          </cell>
          <cell r="G364" t="str">
            <v>DECEMBER</v>
          </cell>
          <cell r="H364">
            <v>2004</v>
          </cell>
        </row>
        <row r="365">
          <cell r="A365" t="str">
            <v>5929-042-0581</v>
          </cell>
          <cell r="B365" t="str">
            <v>77B</v>
          </cell>
          <cell r="C365" t="str">
            <v>10</v>
          </cell>
          <cell r="D365" t="str">
            <v>GC</v>
          </cell>
          <cell r="E365">
            <v>0</v>
          </cell>
          <cell r="F365">
            <v>0</v>
          </cell>
          <cell r="G365" t="str">
            <v>SEPTEMBER</v>
          </cell>
          <cell r="H365">
            <v>2004</v>
          </cell>
        </row>
        <row r="366">
          <cell r="A366" t="str">
            <v>5959-040-0716</v>
          </cell>
          <cell r="B366" t="str">
            <v>77B</v>
          </cell>
          <cell r="C366" t="str">
            <v>10</v>
          </cell>
          <cell r="D366" t="str">
            <v>CB</v>
          </cell>
          <cell r="E366">
            <v>0</v>
          </cell>
          <cell r="F366">
            <v>0</v>
          </cell>
          <cell r="G366" t="str">
            <v>DECEMBER</v>
          </cell>
          <cell r="H366">
            <v>2005</v>
          </cell>
        </row>
        <row r="367">
          <cell r="A367" t="str">
            <v>5961-048-0454</v>
          </cell>
          <cell r="B367" t="str">
            <v>77A</v>
          </cell>
          <cell r="C367" t="str">
            <v>60</v>
          </cell>
          <cell r="D367" t="str">
            <v>WB</v>
          </cell>
          <cell r="E367">
            <v>2879.34</v>
          </cell>
          <cell r="F367">
            <v>0</v>
          </cell>
          <cell r="G367" t="str">
            <v>JULY</v>
          </cell>
          <cell r="H367">
            <v>2004</v>
          </cell>
        </row>
        <row r="368">
          <cell r="A368" t="str">
            <v>5963-040-0482</v>
          </cell>
          <cell r="B368" t="str">
            <v>77B</v>
          </cell>
          <cell r="C368" t="str">
            <v>20</v>
          </cell>
          <cell r="D368" t="str">
            <v>TC</v>
          </cell>
          <cell r="E368">
            <v>0</v>
          </cell>
          <cell r="F368">
            <v>0</v>
          </cell>
          <cell r="G368" t="str">
            <v>AUGUST</v>
          </cell>
          <cell r="H368">
            <v>2004</v>
          </cell>
        </row>
        <row r="369">
          <cell r="A369" t="str">
            <v>5979-041-0441</v>
          </cell>
          <cell r="B369" t="str">
            <v>77A</v>
          </cell>
          <cell r="C369" t="str">
            <v>20</v>
          </cell>
          <cell r="D369" t="str">
            <v>TC</v>
          </cell>
          <cell r="E369">
            <v>6932.86</v>
          </cell>
          <cell r="F369">
            <v>0</v>
          </cell>
          <cell r="G369" t="str">
            <v>JULY</v>
          </cell>
          <cell r="H369">
            <v>2004</v>
          </cell>
        </row>
        <row r="370">
          <cell r="A370" t="str">
            <v>5989-042-0566</v>
          </cell>
          <cell r="B370" t="str">
            <v>77A</v>
          </cell>
          <cell r="C370" t="str">
            <v>60</v>
          </cell>
          <cell r="D370" t="str">
            <v>MS</v>
          </cell>
          <cell r="E370">
            <v>4286.84</v>
          </cell>
          <cell r="F370">
            <v>0</v>
          </cell>
          <cell r="G370" t="str">
            <v>AUGUST</v>
          </cell>
          <cell r="H370">
            <v>2004</v>
          </cell>
        </row>
        <row r="371">
          <cell r="A371" t="str">
            <v>6006-041-0441</v>
          </cell>
          <cell r="B371" t="str">
            <v>77A</v>
          </cell>
          <cell r="C371" t="str">
            <v>20</v>
          </cell>
          <cell r="D371" t="str">
            <v>TC</v>
          </cell>
          <cell r="E371">
            <v>10675.75</v>
          </cell>
          <cell r="F371">
            <v>0</v>
          </cell>
          <cell r="G371" t="str">
            <v>AUGUST</v>
          </cell>
          <cell r="H371">
            <v>2004</v>
          </cell>
        </row>
        <row r="372">
          <cell r="A372" t="str">
            <v>6009-041-0441</v>
          </cell>
          <cell r="B372" t="str">
            <v>77A</v>
          </cell>
          <cell r="C372" t="str">
            <v>20</v>
          </cell>
          <cell r="D372" t="str">
            <v>TC</v>
          </cell>
          <cell r="E372">
            <v>7215.85</v>
          </cell>
          <cell r="F372">
            <v>0</v>
          </cell>
          <cell r="G372" t="str">
            <v>JULY</v>
          </cell>
          <cell r="H372">
            <v>2004</v>
          </cell>
        </row>
        <row r="373">
          <cell r="A373" t="str">
            <v>6028-046-0216</v>
          </cell>
          <cell r="B373" t="str">
            <v>77A</v>
          </cell>
          <cell r="C373" t="str">
            <v>50</v>
          </cell>
          <cell r="D373" t="str">
            <v>BV</v>
          </cell>
          <cell r="E373">
            <v>2382.7199999999998</v>
          </cell>
          <cell r="F373">
            <v>0</v>
          </cell>
          <cell r="G373" t="str">
            <v>AUGUST</v>
          </cell>
          <cell r="H373">
            <v>2004</v>
          </cell>
        </row>
        <row r="374">
          <cell r="A374" t="str">
            <v>6047-043-0727</v>
          </cell>
          <cell r="B374" t="str">
            <v>77B</v>
          </cell>
          <cell r="C374" t="str">
            <v>60</v>
          </cell>
          <cell r="D374" t="str">
            <v>SB</v>
          </cell>
          <cell r="E374">
            <v>34093.120000000003</v>
          </cell>
          <cell r="F374">
            <v>0</v>
          </cell>
          <cell r="G374" t="str">
            <v>OCTOBER</v>
          </cell>
          <cell r="H374">
            <v>2003</v>
          </cell>
        </row>
        <row r="375">
          <cell r="A375" t="str">
            <v>6059-042-0875</v>
          </cell>
          <cell r="B375" t="str">
            <v>77A</v>
          </cell>
          <cell r="C375" t="str">
            <v>10</v>
          </cell>
          <cell r="D375" t="str">
            <v>ND</v>
          </cell>
          <cell r="E375">
            <v>0</v>
          </cell>
          <cell r="F375">
            <v>0</v>
          </cell>
          <cell r="G375" t="str">
            <v>OCTOBER</v>
          </cell>
          <cell r="H375">
            <v>2004</v>
          </cell>
        </row>
        <row r="376">
          <cell r="A376" t="str">
            <v>6100-043-0882</v>
          </cell>
          <cell r="B376" t="str">
            <v>77B</v>
          </cell>
          <cell r="C376" t="str">
            <v>40</v>
          </cell>
          <cell r="D376" t="str">
            <v>SD</v>
          </cell>
          <cell r="E376">
            <v>4205.82</v>
          </cell>
          <cell r="F376">
            <v>0</v>
          </cell>
          <cell r="G376" t="str">
            <v>OCTOBER</v>
          </cell>
          <cell r="H376">
            <v>2003</v>
          </cell>
        </row>
        <row r="377">
          <cell r="A377" t="str">
            <v>6110-045-0416</v>
          </cell>
          <cell r="B377" t="str">
            <v>77B</v>
          </cell>
          <cell r="C377" t="str">
            <v>40</v>
          </cell>
          <cell r="D377" t="str">
            <v>BR</v>
          </cell>
          <cell r="E377">
            <v>6681.82</v>
          </cell>
          <cell r="F377">
            <v>0</v>
          </cell>
          <cell r="G377" t="str">
            <v>JULY</v>
          </cell>
          <cell r="H377">
            <v>2005</v>
          </cell>
        </row>
        <row r="378">
          <cell r="A378" t="str">
            <v>6111-041-0441</v>
          </cell>
          <cell r="B378" t="str">
            <v>77A</v>
          </cell>
          <cell r="C378" t="str">
            <v>60</v>
          </cell>
          <cell r="D378" t="str">
            <v>TC</v>
          </cell>
          <cell r="E378">
            <v>3493.27</v>
          </cell>
          <cell r="F378">
            <v>0</v>
          </cell>
          <cell r="G378" t="str">
            <v>JULY</v>
          </cell>
          <cell r="H378">
            <v>2004</v>
          </cell>
        </row>
        <row r="379">
          <cell r="A379" t="str">
            <v>6149-044-0882</v>
          </cell>
          <cell r="B379" t="str">
            <v>77A</v>
          </cell>
          <cell r="C379" t="str">
            <v>20</v>
          </cell>
          <cell r="D379" t="str">
            <v>SD</v>
          </cell>
          <cell r="E379">
            <v>0</v>
          </cell>
          <cell r="F379">
            <v>0</v>
          </cell>
          <cell r="G379" t="str">
            <v>AUGUST</v>
          </cell>
          <cell r="H379">
            <v>2004</v>
          </cell>
        </row>
        <row r="380">
          <cell r="A380" t="str">
            <v>6184-044-0416</v>
          </cell>
          <cell r="B380" t="str">
            <v>77A</v>
          </cell>
          <cell r="C380" t="str">
            <v>60</v>
          </cell>
          <cell r="D380" t="str">
            <v>BR</v>
          </cell>
          <cell r="E380">
            <v>4668.32</v>
          </cell>
          <cell r="F380">
            <v>2203</v>
          </cell>
          <cell r="G380" t="str">
            <v>JULY</v>
          </cell>
          <cell r="H380">
            <v>2004</v>
          </cell>
        </row>
        <row r="381">
          <cell r="A381" t="str">
            <v>6219-042-0416</v>
          </cell>
          <cell r="B381" t="str">
            <v>77B</v>
          </cell>
          <cell r="C381" t="str">
            <v>40</v>
          </cell>
          <cell r="D381" t="str">
            <v>BR</v>
          </cell>
          <cell r="E381">
            <v>8085.25</v>
          </cell>
          <cell r="F381">
            <v>1137</v>
          </cell>
          <cell r="G381" t="str">
            <v>JUNE</v>
          </cell>
          <cell r="H381">
            <v>2005</v>
          </cell>
        </row>
        <row r="382">
          <cell r="A382" t="str">
            <v>6230-048-0454</v>
          </cell>
          <cell r="B382" t="str">
            <v>77B</v>
          </cell>
          <cell r="C382" t="str">
            <v>40</v>
          </cell>
          <cell r="D382" t="str">
            <v>WB</v>
          </cell>
          <cell r="E382">
            <v>2691.54</v>
          </cell>
          <cell r="F382">
            <v>1345.77</v>
          </cell>
          <cell r="G382" t="str">
            <v>NOVEMBER</v>
          </cell>
          <cell r="H382">
            <v>2004</v>
          </cell>
        </row>
        <row r="383">
          <cell r="A383" t="str">
            <v>6244-040-0432</v>
          </cell>
          <cell r="B383" t="str">
            <v>77A</v>
          </cell>
          <cell r="C383" t="str">
            <v>60</v>
          </cell>
          <cell r="D383" t="str">
            <v>TC</v>
          </cell>
          <cell r="E383">
            <v>20032.34</v>
          </cell>
          <cell r="F383">
            <v>3147</v>
          </cell>
          <cell r="G383" t="str">
            <v>AUGUST</v>
          </cell>
          <cell r="H383">
            <v>2004</v>
          </cell>
        </row>
        <row r="384">
          <cell r="A384" t="str">
            <v>6263-040-0216</v>
          </cell>
          <cell r="B384" t="str">
            <v>77B</v>
          </cell>
          <cell r="C384" t="str">
            <v>20</v>
          </cell>
          <cell r="D384" t="str">
            <v>BV</v>
          </cell>
          <cell r="E384">
            <v>2856.66</v>
          </cell>
          <cell r="F384">
            <v>0</v>
          </cell>
          <cell r="G384" t="str">
            <v>FEBRUARY</v>
          </cell>
          <cell r="H384">
            <v>2005</v>
          </cell>
        </row>
        <row r="385">
          <cell r="A385" t="str">
            <v>6303-042-0731</v>
          </cell>
          <cell r="B385" t="str">
            <v>77A</v>
          </cell>
          <cell r="C385" t="str">
            <v>20</v>
          </cell>
          <cell r="D385" t="str">
            <v>NB</v>
          </cell>
          <cell r="E385">
            <v>0</v>
          </cell>
          <cell r="F385">
            <v>0</v>
          </cell>
          <cell r="G385" t="str">
            <v>OCTOBER</v>
          </cell>
          <cell r="H385">
            <v>2004</v>
          </cell>
        </row>
        <row r="386">
          <cell r="A386" t="str">
            <v>6305-043-0883</v>
          </cell>
          <cell r="B386" t="str">
            <v>77B</v>
          </cell>
          <cell r="C386" t="str">
            <v>20</v>
          </cell>
          <cell r="D386" t="str">
            <v>CD</v>
          </cell>
          <cell r="E386">
            <v>8379.68</v>
          </cell>
          <cell r="F386">
            <v>4190</v>
          </cell>
          <cell r="G386" t="str">
            <v>DECEMBER</v>
          </cell>
          <cell r="H386">
            <v>2004</v>
          </cell>
        </row>
        <row r="387">
          <cell r="A387" t="str">
            <v>6328-042-0716</v>
          </cell>
          <cell r="B387" t="str">
            <v>77A</v>
          </cell>
          <cell r="C387" t="str">
            <v>10</v>
          </cell>
          <cell r="D387" t="str">
            <v>CB</v>
          </cell>
          <cell r="E387">
            <v>0</v>
          </cell>
          <cell r="F387">
            <v>0</v>
          </cell>
          <cell r="G387" t="str">
            <v>DECEMBER</v>
          </cell>
          <cell r="H387">
            <v>2005</v>
          </cell>
        </row>
        <row r="388">
          <cell r="A388" t="str">
            <v>6336-041-0527</v>
          </cell>
          <cell r="B388" t="str">
            <v>77A</v>
          </cell>
          <cell r="C388" t="str">
            <v>60</v>
          </cell>
          <cell r="D388" t="str">
            <v>MS</v>
          </cell>
          <cell r="E388">
            <v>3052.94</v>
          </cell>
          <cell r="F388">
            <v>0</v>
          </cell>
          <cell r="G388" t="str">
            <v>AUGUST</v>
          </cell>
          <cell r="H388">
            <v>2004</v>
          </cell>
        </row>
        <row r="389">
          <cell r="A389" t="str">
            <v>6343-041-0547</v>
          </cell>
          <cell r="B389" t="str">
            <v>77A</v>
          </cell>
          <cell r="C389" t="str">
            <v>60</v>
          </cell>
          <cell r="D389" t="str">
            <v>GC</v>
          </cell>
          <cell r="E389">
            <v>5993.43</v>
          </cell>
          <cell r="F389">
            <v>2165</v>
          </cell>
          <cell r="G389" t="str">
            <v>SEPTEMBER</v>
          </cell>
          <cell r="H389">
            <v>2004</v>
          </cell>
        </row>
        <row r="390">
          <cell r="A390" t="str">
            <v>6348-042-0731</v>
          </cell>
          <cell r="B390" t="str">
            <v>77B</v>
          </cell>
          <cell r="C390" t="str">
            <v>20</v>
          </cell>
          <cell r="D390" t="str">
            <v>NB</v>
          </cell>
          <cell r="E390">
            <v>663.68</v>
          </cell>
          <cell r="F390">
            <v>0</v>
          </cell>
          <cell r="G390" t="str">
            <v>OCTOBER</v>
          </cell>
          <cell r="H390">
            <v>2004</v>
          </cell>
        </row>
        <row r="391">
          <cell r="A391" t="str">
            <v>6362-041-0416</v>
          </cell>
          <cell r="B391" t="str">
            <v>77B</v>
          </cell>
          <cell r="C391" t="str">
            <v>20</v>
          </cell>
          <cell r="D391" t="str">
            <v>BR</v>
          </cell>
          <cell r="E391">
            <v>1534.28</v>
          </cell>
          <cell r="F391">
            <v>0</v>
          </cell>
          <cell r="G391" t="str">
            <v>NOVEMBER</v>
          </cell>
          <cell r="H391">
            <v>2004</v>
          </cell>
        </row>
        <row r="392">
          <cell r="A392" t="str">
            <v>6370-042-0566</v>
          </cell>
          <cell r="B392" t="str">
            <v>77B</v>
          </cell>
          <cell r="C392" t="str">
            <v>60</v>
          </cell>
          <cell r="D392" t="str">
            <v>MS</v>
          </cell>
          <cell r="E392">
            <v>2492.87</v>
          </cell>
          <cell r="F392">
            <v>0</v>
          </cell>
          <cell r="G392" t="str">
            <v>JUNE</v>
          </cell>
          <cell r="H392">
            <v>2004</v>
          </cell>
        </row>
        <row r="393">
          <cell r="A393" t="str">
            <v>6400-042-0875</v>
          </cell>
          <cell r="B393" t="str">
            <v>77A</v>
          </cell>
          <cell r="C393" t="str">
            <v>50</v>
          </cell>
          <cell r="D393" t="str">
            <v>ND</v>
          </cell>
          <cell r="E393">
            <v>1915.46</v>
          </cell>
          <cell r="F393">
            <v>0</v>
          </cell>
          <cell r="G393" t="str">
            <v>AUGUST</v>
          </cell>
          <cell r="H393">
            <v>2004</v>
          </cell>
        </row>
        <row r="394">
          <cell r="A394" t="str">
            <v>6401-041-0716</v>
          </cell>
          <cell r="B394" t="str">
            <v>77B</v>
          </cell>
          <cell r="C394" t="str">
            <v>10</v>
          </cell>
          <cell r="D394" t="str">
            <v>CB</v>
          </cell>
          <cell r="E394">
            <v>0</v>
          </cell>
          <cell r="F394">
            <v>0</v>
          </cell>
          <cell r="G394" t="str">
            <v>DECEMBER</v>
          </cell>
          <cell r="H394">
            <v>2005</v>
          </cell>
        </row>
        <row r="395">
          <cell r="A395" t="str">
            <v>6414-042-0731</v>
          </cell>
          <cell r="B395" t="str">
            <v>77B</v>
          </cell>
          <cell r="C395" t="str">
            <v>30</v>
          </cell>
          <cell r="D395" t="str">
            <v>NB</v>
          </cell>
          <cell r="E395">
            <v>733.24</v>
          </cell>
          <cell r="F395">
            <v>0</v>
          </cell>
          <cell r="G395" t="str">
            <v>OCTOBER</v>
          </cell>
          <cell r="H395">
            <v>2004</v>
          </cell>
        </row>
        <row r="396">
          <cell r="A396" t="str">
            <v>6425-041-0441</v>
          </cell>
          <cell r="B396" t="str">
            <v>77B</v>
          </cell>
          <cell r="C396" t="str">
            <v>20</v>
          </cell>
          <cell r="D396" t="str">
            <v>TC</v>
          </cell>
          <cell r="E396">
            <v>606</v>
          </cell>
          <cell r="F396">
            <v>606</v>
          </cell>
          <cell r="G396" t="str">
            <v>DECEMBER</v>
          </cell>
          <cell r="H396">
            <v>2004</v>
          </cell>
        </row>
        <row r="397">
          <cell r="A397" t="str">
            <v>6427-043-0216</v>
          </cell>
          <cell r="B397" t="str">
            <v>77A</v>
          </cell>
          <cell r="C397" t="str">
            <v>20</v>
          </cell>
          <cell r="D397" t="str">
            <v>BV</v>
          </cell>
          <cell r="E397">
            <v>295.23</v>
          </cell>
          <cell r="F397">
            <v>0</v>
          </cell>
          <cell r="G397" t="str">
            <v>DECEMBER</v>
          </cell>
          <cell r="H397">
            <v>2004</v>
          </cell>
        </row>
        <row r="398">
          <cell r="A398" t="str">
            <v>6467-042-0581</v>
          </cell>
          <cell r="B398" t="str">
            <v>77B</v>
          </cell>
          <cell r="C398" t="str">
            <v>60</v>
          </cell>
          <cell r="D398" t="str">
            <v>GC</v>
          </cell>
          <cell r="E398">
            <v>1777.3</v>
          </cell>
          <cell r="F398">
            <v>549</v>
          </cell>
          <cell r="G398" t="str">
            <v>JULY</v>
          </cell>
          <cell r="H398">
            <v>2004</v>
          </cell>
        </row>
        <row r="399">
          <cell r="A399" t="str">
            <v>6469-041-0441</v>
          </cell>
          <cell r="B399" t="str">
            <v>77B</v>
          </cell>
          <cell r="C399" t="str">
            <v>60</v>
          </cell>
          <cell r="D399" t="str">
            <v>TC</v>
          </cell>
          <cell r="E399">
            <v>4567.2700000000004</v>
          </cell>
          <cell r="F399">
            <v>0</v>
          </cell>
          <cell r="G399" t="str">
            <v>JULY</v>
          </cell>
          <cell r="H399">
            <v>2004</v>
          </cell>
        </row>
        <row r="400">
          <cell r="A400" t="str">
            <v>6488-041-0880</v>
          </cell>
          <cell r="B400" t="str">
            <v>77B</v>
          </cell>
          <cell r="C400" t="str">
            <v>40</v>
          </cell>
          <cell r="D400" t="str">
            <v>WD</v>
          </cell>
          <cell r="E400">
            <v>5065.18</v>
          </cell>
          <cell r="F400">
            <v>0</v>
          </cell>
          <cell r="G400" t="str">
            <v>DECEMBER</v>
          </cell>
          <cell r="H400">
            <v>2004</v>
          </cell>
        </row>
        <row r="401">
          <cell r="A401" t="str">
            <v>6490-043-0883</v>
          </cell>
          <cell r="B401" t="str">
            <v>77A</v>
          </cell>
          <cell r="C401" t="str">
            <v>60</v>
          </cell>
          <cell r="D401" t="str">
            <v>CD</v>
          </cell>
          <cell r="E401">
            <v>7013.77</v>
          </cell>
          <cell r="F401">
            <v>0</v>
          </cell>
          <cell r="G401" t="str">
            <v>JULY</v>
          </cell>
          <cell r="H401">
            <v>2004</v>
          </cell>
        </row>
        <row r="402">
          <cell r="A402" t="str">
            <v>6495-046-0216</v>
          </cell>
          <cell r="B402" t="str">
            <v>77B</v>
          </cell>
          <cell r="C402" t="str">
            <v>10</v>
          </cell>
          <cell r="D402" t="str">
            <v>BV</v>
          </cell>
          <cell r="E402">
            <v>3279.7</v>
          </cell>
          <cell r="F402">
            <v>0</v>
          </cell>
          <cell r="G402" t="str">
            <v>SEPTEMBER</v>
          </cell>
          <cell r="H402">
            <v>2004</v>
          </cell>
        </row>
        <row r="403">
          <cell r="A403" t="str">
            <v>6500-040-0547</v>
          </cell>
          <cell r="B403" t="str">
            <v>77A</v>
          </cell>
          <cell r="C403" t="str">
            <v>30</v>
          </cell>
          <cell r="D403" t="str">
            <v>GC</v>
          </cell>
          <cell r="E403">
            <v>10868.23</v>
          </cell>
          <cell r="F403">
            <v>0</v>
          </cell>
          <cell r="G403" t="str">
            <v>DECEMBER</v>
          </cell>
          <cell r="H403">
            <v>2004</v>
          </cell>
        </row>
        <row r="404">
          <cell r="A404" t="str">
            <v>6509-042-0581</v>
          </cell>
          <cell r="B404" t="str">
            <v>77B</v>
          </cell>
          <cell r="C404" t="str">
            <v>60</v>
          </cell>
          <cell r="D404" t="str">
            <v>GC</v>
          </cell>
          <cell r="E404">
            <v>4625.07</v>
          </cell>
          <cell r="F404">
            <v>0</v>
          </cell>
          <cell r="G404" t="str">
            <v>AUGUST</v>
          </cell>
          <cell r="H404">
            <v>2004</v>
          </cell>
        </row>
        <row r="405">
          <cell r="A405" t="str">
            <v>6510-041-0441</v>
          </cell>
          <cell r="B405" t="str">
            <v>77A</v>
          </cell>
          <cell r="C405" t="str">
            <v>60</v>
          </cell>
          <cell r="D405" t="str">
            <v>TC</v>
          </cell>
          <cell r="E405">
            <v>619.66999999999996</v>
          </cell>
          <cell r="F405">
            <v>0</v>
          </cell>
          <cell r="G405" t="str">
            <v>JULY</v>
          </cell>
          <cell r="H405">
            <v>2004</v>
          </cell>
        </row>
        <row r="406">
          <cell r="A406" t="str">
            <v>6541-041-0441</v>
          </cell>
          <cell r="B406" t="str">
            <v>77A</v>
          </cell>
          <cell r="C406" t="str">
            <v>60</v>
          </cell>
          <cell r="D406" t="str">
            <v>TC</v>
          </cell>
          <cell r="E406">
            <v>1690.63</v>
          </cell>
          <cell r="F406">
            <v>0</v>
          </cell>
          <cell r="G406" t="str">
            <v>AUGUST</v>
          </cell>
          <cell r="H406">
            <v>2004</v>
          </cell>
        </row>
        <row r="407">
          <cell r="A407" t="str">
            <v>6545-042-0731</v>
          </cell>
          <cell r="B407" t="str">
            <v>77B</v>
          </cell>
          <cell r="C407" t="str">
            <v>20</v>
          </cell>
          <cell r="D407" t="str">
            <v>NB</v>
          </cell>
          <cell r="E407">
            <v>8911.08</v>
          </cell>
          <cell r="F407">
            <v>0</v>
          </cell>
          <cell r="G407" t="str">
            <v>DECEMBER</v>
          </cell>
          <cell r="H407">
            <v>2004</v>
          </cell>
        </row>
        <row r="408">
          <cell r="A408" t="str">
            <v>6633-042-0880</v>
          </cell>
          <cell r="B408" t="str">
            <v>77B</v>
          </cell>
          <cell r="C408" t="str">
            <v>60</v>
          </cell>
          <cell r="D408" t="str">
            <v>WD</v>
          </cell>
          <cell r="E408">
            <v>2256.87</v>
          </cell>
          <cell r="F408">
            <v>0</v>
          </cell>
          <cell r="G408" t="str">
            <v>MAY</v>
          </cell>
          <cell r="H408">
            <v>2004</v>
          </cell>
        </row>
        <row r="409">
          <cell r="A409" t="str">
            <v>6633-042-0880</v>
          </cell>
          <cell r="B409" t="str">
            <v>77B</v>
          </cell>
          <cell r="C409" t="str">
            <v>60</v>
          </cell>
          <cell r="D409" t="str">
            <v>WD</v>
          </cell>
          <cell r="E409">
            <v>17863.27</v>
          </cell>
          <cell r="F409">
            <v>0</v>
          </cell>
          <cell r="G409" t="str">
            <v>JUNE</v>
          </cell>
          <cell r="H409">
            <v>2004</v>
          </cell>
        </row>
        <row r="410">
          <cell r="A410" t="str">
            <v>6654-041-0527</v>
          </cell>
          <cell r="B410" t="str">
            <v>77A</v>
          </cell>
          <cell r="C410" t="str">
            <v>60</v>
          </cell>
          <cell r="D410" t="str">
            <v>MS</v>
          </cell>
          <cell r="E410">
            <v>6812.24</v>
          </cell>
          <cell r="F410">
            <v>0</v>
          </cell>
          <cell r="G410" t="str">
            <v>AUGUST</v>
          </cell>
          <cell r="H410">
            <v>2004</v>
          </cell>
        </row>
        <row r="411">
          <cell r="A411" t="str">
            <v>6702-041-0880</v>
          </cell>
          <cell r="B411" t="str">
            <v>77B</v>
          </cell>
          <cell r="C411" t="str">
            <v>50</v>
          </cell>
          <cell r="D411" t="str">
            <v>WD</v>
          </cell>
          <cell r="E411">
            <v>522.37</v>
          </cell>
          <cell r="F411">
            <v>0</v>
          </cell>
          <cell r="G411" t="str">
            <v>JUNE</v>
          </cell>
          <cell r="H411">
            <v>2004</v>
          </cell>
        </row>
        <row r="412">
          <cell r="A412" t="str">
            <v>6772-040-0557</v>
          </cell>
          <cell r="B412" t="str">
            <v>77A</v>
          </cell>
          <cell r="C412" t="str">
            <v>60</v>
          </cell>
          <cell r="D412" t="str">
            <v>MS</v>
          </cell>
          <cell r="E412">
            <v>7225.65</v>
          </cell>
          <cell r="F412">
            <v>0</v>
          </cell>
          <cell r="G412" t="str">
            <v>AUGUST</v>
          </cell>
          <cell r="H412">
            <v>2004</v>
          </cell>
        </row>
        <row r="413">
          <cell r="A413" t="str">
            <v>6807-043-0882</v>
          </cell>
          <cell r="B413" t="str">
            <v>77A</v>
          </cell>
          <cell r="C413" t="str">
            <v>20</v>
          </cell>
          <cell r="D413" t="str">
            <v>SD</v>
          </cell>
          <cell r="E413">
            <v>19536.54</v>
          </cell>
          <cell r="F413">
            <v>0</v>
          </cell>
          <cell r="G413" t="str">
            <v>OCTOBER</v>
          </cell>
          <cell r="H413">
            <v>2004</v>
          </cell>
        </row>
        <row r="414">
          <cell r="A414" t="str">
            <v>6833-043-0882</v>
          </cell>
          <cell r="B414" t="str">
            <v>77A</v>
          </cell>
          <cell r="C414" t="str">
            <v>20</v>
          </cell>
          <cell r="D414" t="str">
            <v>SD</v>
          </cell>
          <cell r="E414">
            <v>18231.25</v>
          </cell>
          <cell r="F414">
            <v>0</v>
          </cell>
          <cell r="G414" t="str">
            <v>OCTOBER</v>
          </cell>
          <cell r="H414">
            <v>2004</v>
          </cell>
        </row>
        <row r="415">
          <cell r="A415" t="str">
            <v>6846-041-0716</v>
          </cell>
          <cell r="B415" t="str">
            <v>77A</v>
          </cell>
          <cell r="C415" t="str">
            <v>20</v>
          </cell>
          <cell r="D415" t="str">
            <v>CB</v>
          </cell>
          <cell r="E415">
            <v>0</v>
          </cell>
          <cell r="F415">
            <v>0</v>
          </cell>
          <cell r="G415" t="str">
            <v>SEPTEMBER</v>
          </cell>
          <cell r="H415">
            <v>2004</v>
          </cell>
        </row>
        <row r="416">
          <cell r="A416" t="str">
            <v>6850-042-0716</v>
          </cell>
          <cell r="B416" t="str">
            <v>77A</v>
          </cell>
          <cell r="C416" t="str">
            <v>10</v>
          </cell>
          <cell r="D416" t="str">
            <v>CB</v>
          </cell>
          <cell r="E416">
            <v>0</v>
          </cell>
          <cell r="F416">
            <v>0</v>
          </cell>
          <cell r="G416" t="str">
            <v>MARCH</v>
          </cell>
          <cell r="H416">
            <v>2006</v>
          </cell>
        </row>
        <row r="417">
          <cell r="A417" t="str">
            <v>6854-040-0875</v>
          </cell>
          <cell r="B417" t="str">
            <v>77A</v>
          </cell>
          <cell r="C417" t="str">
            <v>20</v>
          </cell>
          <cell r="D417" t="str">
            <v>ND</v>
          </cell>
          <cell r="E417">
            <v>2547.69</v>
          </cell>
          <cell r="F417">
            <v>0</v>
          </cell>
          <cell r="G417" t="str">
            <v>OCTOBER</v>
          </cell>
          <cell r="H417">
            <v>2004</v>
          </cell>
        </row>
        <row r="418">
          <cell r="A418" t="str">
            <v>6896-044-0416</v>
          </cell>
          <cell r="B418" t="str">
            <v>77A</v>
          </cell>
          <cell r="C418" t="str">
            <v>20</v>
          </cell>
          <cell r="D418" t="str">
            <v>BR</v>
          </cell>
          <cell r="E418">
            <v>0</v>
          </cell>
          <cell r="F418">
            <v>0</v>
          </cell>
          <cell r="G418" t="str">
            <v>JANUARY</v>
          </cell>
          <cell r="H418">
            <v>2005</v>
          </cell>
        </row>
        <row r="419">
          <cell r="A419" t="str">
            <v>6901-042-0883</v>
          </cell>
          <cell r="B419" t="str">
            <v>77A</v>
          </cell>
          <cell r="C419" t="str">
            <v>20</v>
          </cell>
          <cell r="D419" t="str">
            <v>CD</v>
          </cell>
          <cell r="E419">
            <v>0</v>
          </cell>
          <cell r="F419">
            <v>0</v>
          </cell>
          <cell r="G419" t="str">
            <v>DECEMBER</v>
          </cell>
          <cell r="H419">
            <v>2004</v>
          </cell>
        </row>
        <row r="420">
          <cell r="A420" t="str">
            <v>6914-040-0883</v>
          </cell>
          <cell r="B420" t="str">
            <v>77A</v>
          </cell>
          <cell r="C420" t="str">
            <v>40</v>
          </cell>
          <cell r="D420" t="str">
            <v>CD</v>
          </cell>
          <cell r="E420">
            <v>2983.06</v>
          </cell>
          <cell r="F420">
            <v>0</v>
          </cell>
          <cell r="G420" t="str">
            <v>JUNE</v>
          </cell>
          <cell r="H420">
            <v>2005</v>
          </cell>
        </row>
        <row r="421">
          <cell r="A421" t="str">
            <v>6926-042-0731</v>
          </cell>
          <cell r="B421" t="str">
            <v>77B</v>
          </cell>
          <cell r="C421" t="str">
            <v>30</v>
          </cell>
          <cell r="D421" t="str">
            <v>NB</v>
          </cell>
          <cell r="E421">
            <v>2945.28</v>
          </cell>
          <cell r="F421">
            <v>0</v>
          </cell>
          <cell r="G421" t="str">
            <v>OCTOBER</v>
          </cell>
          <cell r="H421">
            <v>2004</v>
          </cell>
        </row>
        <row r="422">
          <cell r="A422" t="str">
            <v>6941-041-0880</v>
          </cell>
          <cell r="B422" t="str">
            <v>77B</v>
          </cell>
          <cell r="C422" t="str">
            <v>10</v>
          </cell>
          <cell r="D422" t="str">
            <v>WD</v>
          </cell>
          <cell r="E422">
            <v>10265.219999999999</v>
          </cell>
          <cell r="F422">
            <v>574</v>
          </cell>
          <cell r="G422" t="str">
            <v>OCTOBER</v>
          </cell>
          <cell r="H422">
            <v>2004</v>
          </cell>
        </row>
        <row r="423">
          <cell r="A423" t="str">
            <v>6947-042-0731</v>
          </cell>
          <cell r="B423" t="str">
            <v>77B</v>
          </cell>
          <cell r="C423" t="str">
            <v>40</v>
          </cell>
          <cell r="D423" t="str">
            <v>NB</v>
          </cell>
          <cell r="E423">
            <v>7207.72</v>
          </cell>
          <cell r="F423">
            <v>0</v>
          </cell>
          <cell r="G423" t="str">
            <v>DECEMBER</v>
          </cell>
          <cell r="H423">
            <v>2004</v>
          </cell>
        </row>
        <row r="424">
          <cell r="A424" t="str">
            <v>6949-043-0882</v>
          </cell>
          <cell r="B424" t="str">
            <v>77B</v>
          </cell>
          <cell r="C424" t="str">
            <v>20</v>
          </cell>
          <cell r="D424" t="str">
            <v>SD</v>
          </cell>
          <cell r="E424">
            <v>26263.22</v>
          </cell>
          <cell r="F424">
            <v>0</v>
          </cell>
          <cell r="G424" t="str">
            <v>SEPTEMBER</v>
          </cell>
          <cell r="H424">
            <v>2004</v>
          </cell>
        </row>
        <row r="425">
          <cell r="A425" t="str">
            <v>6984-048-0454</v>
          </cell>
          <cell r="B425" t="str">
            <v>77A</v>
          </cell>
          <cell r="C425" t="str">
            <v>60</v>
          </cell>
          <cell r="D425" t="str">
            <v>WB</v>
          </cell>
          <cell r="E425">
            <v>680.19</v>
          </cell>
          <cell r="F425">
            <v>0</v>
          </cell>
          <cell r="G425" t="str">
            <v>JULY</v>
          </cell>
          <cell r="H425">
            <v>2004</v>
          </cell>
        </row>
        <row r="426">
          <cell r="A426" t="str">
            <v>7042-041-0716</v>
          </cell>
          <cell r="B426" t="str">
            <v>77A</v>
          </cell>
          <cell r="C426" t="str">
            <v>10</v>
          </cell>
          <cell r="D426" t="str">
            <v>CB</v>
          </cell>
          <cell r="E426">
            <v>771.13</v>
          </cell>
          <cell r="F426">
            <v>0</v>
          </cell>
          <cell r="G426" t="str">
            <v>JANUARY</v>
          </cell>
          <cell r="H426">
            <v>2006</v>
          </cell>
        </row>
        <row r="427">
          <cell r="A427" t="str">
            <v>7089-045-0416</v>
          </cell>
          <cell r="B427" t="str">
            <v>77A</v>
          </cell>
          <cell r="C427" t="str">
            <v>60</v>
          </cell>
          <cell r="D427" t="str">
            <v>BR</v>
          </cell>
          <cell r="E427">
            <v>18080.38</v>
          </cell>
          <cell r="F427">
            <v>0</v>
          </cell>
          <cell r="G427" t="str">
            <v>JULY</v>
          </cell>
          <cell r="H427">
            <v>2004</v>
          </cell>
        </row>
        <row r="428">
          <cell r="A428" t="str">
            <v>7098-040-0419</v>
          </cell>
          <cell r="B428" t="str">
            <v>77B</v>
          </cell>
          <cell r="C428" t="str">
            <v>60</v>
          </cell>
          <cell r="D428" t="str">
            <v>TC</v>
          </cell>
          <cell r="E428">
            <v>2906.81</v>
          </cell>
          <cell r="F428">
            <v>0</v>
          </cell>
          <cell r="G428" t="str">
            <v>JUNE</v>
          </cell>
          <cell r="H428">
            <v>2004</v>
          </cell>
        </row>
        <row r="429">
          <cell r="A429" t="str">
            <v>7122-043-0883</v>
          </cell>
          <cell r="B429" t="str">
            <v>77A</v>
          </cell>
          <cell r="C429" t="str">
            <v>60</v>
          </cell>
          <cell r="D429" t="str">
            <v>CD</v>
          </cell>
          <cell r="E429">
            <v>518.99</v>
          </cell>
          <cell r="F429">
            <v>0</v>
          </cell>
          <cell r="G429" t="str">
            <v>AUGUST</v>
          </cell>
          <cell r="H429">
            <v>2004</v>
          </cell>
        </row>
        <row r="430">
          <cell r="A430" t="str">
            <v>7167-040-0119</v>
          </cell>
          <cell r="B430" t="str">
            <v>77B</v>
          </cell>
          <cell r="C430" t="str">
            <v>60</v>
          </cell>
          <cell r="D430" t="str">
            <v>CF</v>
          </cell>
          <cell r="E430">
            <v>94690.16</v>
          </cell>
          <cell r="F430">
            <v>12750</v>
          </cell>
          <cell r="G430" t="str">
            <v>JULY</v>
          </cell>
          <cell r="H430">
            <v>2004</v>
          </cell>
        </row>
        <row r="431">
          <cell r="A431" t="str">
            <v>7200-041-0231</v>
          </cell>
          <cell r="B431" t="str">
            <v>77A</v>
          </cell>
          <cell r="C431" t="str">
            <v>20</v>
          </cell>
          <cell r="D431" t="str">
            <v>CF</v>
          </cell>
          <cell r="E431">
            <v>0</v>
          </cell>
          <cell r="F431">
            <v>0</v>
          </cell>
          <cell r="G431" t="str">
            <v>DECEMBER</v>
          </cell>
          <cell r="H431">
            <v>2004</v>
          </cell>
        </row>
        <row r="432">
          <cell r="A432" t="str">
            <v>7251-042-0731</v>
          </cell>
          <cell r="B432" t="str">
            <v>77B</v>
          </cell>
          <cell r="C432" t="str">
            <v>60</v>
          </cell>
          <cell r="D432" t="str">
            <v>NB</v>
          </cell>
          <cell r="E432">
            <v>10085.44</v>
          </cell>
          <cell r="F432">
            <v>2848</v>
          </cell>
          <cell r="G432" t="str">
            <v>AUGUST</v>
          </cell>
          <cell r="H432">
            <v>2004</v>
          </cell>
        </row>
        <row r="433">
          <cell r="A433" t="str">
            <v>7270-043-0416</v>
          </cell>
          <cell r="B433" t="str">
            <v>77B</v>
          </cell>
          <cell r="C433" t="str">
            <v>20</v>
          </cell>
          <cell r="D433" t="str">
            <v>BR</v>
          </cell>
          <cell r="E433">
            <v>0</v>
          </cell>
          <cell r="F433">
            <v>0</v>
          </cell>
          <cell r="G433" t="str">
            <v>DECEMBER</v>
          </cell>
          <cell r="H433">
            <v>2004</v>
          </cell>
        </row>
        <row r="434">
          <cell r="A434" t="str">
            <v>7277-042-0731</v>
          </cell>
          <cell r="B434" t="str">
            <v>77B</v>
          </cell>
          <cell r="C434" t="str">
            <v>10</v>
          </cell>
          <cell r="D434" t="str">
            <v>NB</v>
          </cell>
          <cell r="E434">
            <v>16857.59</v>
          </cell>
          <cell r="F434">
            <v>0</v>
          </cell>
          <cell r="G434" t="str">
            <v>DECEMBER</v>
          </cell>
          <cell r="H434">
            <v>2004</v>
          </cell>
        </row>
        <row r="435">
          <cell r="A435" t="str">
            <v>7280-040-0441</v>
          </cell>
          <cell r="B435" t="str">
            <v>77A</v>
          </cell>
          <cell r="C435" t="str">
            <v>20</v>
          </cell>
          <cell r="D435" t="str">
            <v>TC</v>
          </cell>
          <cell r="E435">
            <v>0</v>
          </cell>
          <cell r="F435">
            <v>0</v>
          </cell>
          <cell r="G435" t="str">
            <v>JUNE</v>
          </cell>
          <cell r="H435">
            <v>2003</v>
          </cell>
        </row>
        <row r="436">
          <cell r="A436" t="str">
            <v>7291-040-0731</v>
          </cell>
          <cell r="B436" t="str">
            <v>77B</v>
          </cell>
          <cell r="C436" t="str">
            <v>10</v>
          </cell>
          <cell r="D436" t="str">
            <v>NB</v>
          </cell>
          <cell r="E436">
            <v>1829</v>
          </cell>
          <cell r="F436">
            <v>0</v>
          </cell>
          <cell r="G436" t="str">
            <v>JANUARY</v>
          </cell>
          <cell r="H436">
            <v>2005</v>
          </cell>
        </row>
        <row r="437">
          <cell r="A437" t="str">
            <v>7320-043-0883</v>
          </cell>
          <cell r="B437" t="str">
            <v>77B</v>
          </cell>
          <cell r="C437" t="str">
            <v>40</v>
          </cell>
          <cell r="D437" t="str">
            <v>CD</v>
          </cell>
          <cell r="E437">
            <v>918.06</v>
          </cell>
          <cell r="F437">
            <v>651</v>
          </cell>
          <cell r="G437" t="str">
            <v>AUGUST</v>
          </cell>
          <cell r="H437">
            <v>2004</v>
          </cell>
        </row>
        <row r="438">
          <cell r="A438" t="str">
            <v>7320-047-0454</v>
          </cell>
          <cell r="B438" t="str">
            <v>77B</v>
          </cell>
          <cell r="C438" t="str">
            <v>40</v>
          </cell>
          <cell r="D438" t="str">
            <v>WB</v>
          </cell>
          <cell r="E438">
            <v>10077.870000000001</v>
          </cell>
          <cell r="F438">
            <v>0</v>
          </cell>
          <cell r="G438" t="str">
            <v>OCTOBER</v>
          </cell>
          <cell r="H438">
            <v>2004</v>
          </cell>
        </row>
        <row r="439">
          <cell r="A439" t="str">
            <v>7365-043-0416</v>
          </cell>
          <cell r="B439" t="str">
            <v>77A</v>
          </cell>
          <cell r="C439" t="str">
            <v>20</v>
          </cell>
          <cell r="D439" t="str">
            <v>BR</v>
          </cell>
          <cell r="E439">
            <v>45120.79</v>
          </cell>
          <cell r="F439">
            <v>22538.02</v>
          </cell>
          <cell r="G439" t="str">
            <v>DECEMBER</v>
          </cell>
          <cell r="H439">
            <v>2005</v>
          </cell>
        </row>
        <row r="440">
          <cell r="A440" t="str">
            <v>7373-044-0416</v>
          </cell>
          <cell r="B440" t="str">
            <v>77B</v>
          </cell>
          <cell r="C440" t="str">
            <v>30</v>
          </cell>
          <cell r="D440" t="str">
            <v>BR</v>
          </cell>
          <cell r="E440">
            <v>754.64</v>
          </cell>
          <cell r="F440">
            <v>0</v>
          </cell>
          <cell r="G440" t="str">
            <v>NOVEMBER</v>
          </cell>
          <cell r="H440">
            <v>2004</v>
          </cell>
        </row>
        <row r="441">
          <cell r="A441" t="str">
            <v>7384-041-0161</v>
          </cell>
          <cell r="B441" t="str">
            <v>77B</v>
          </cell>
          <cell r="C441" t="str">
            <v>10</v>
          </cell>
          <cell r="D441" t="str">
            <v>CF</v>
          </cell>
          <cell r="E441">
            <v>4327.2</v>
          </cell>
          <cell r="F441">
            <v>0</v>
          </cell>
          <cell r="G441" t="str">
            <v>SEPTEMBER</v>
          </cell>
          <cell r="H441">
            <v>2004</v>
          </cell>
        </row>
        <row r="442">
          <cell r="A442" t="str">
            <v>7408-042-0581</v>
          </cell>
          <cell r="B442" t="str">
            <v>77A</v>
          </cell>
          <cell r="C442" t="str">
            <v>30</v>
          </cell>
          <cell r="D442" t="str">
            <v>GC</v>
          </cell>
          <cell r="E442">
            <v>7541.03</v>
          </cell>
          <cell r="F442">
            <v>0</v>
          </cell>
          <cell r="G442" t="str">
            <v>AUGUST</v>
          </cell>
          <cell r="H442">
            <v>2004</v>
          </cell>
        </row>
        <row r="443">
          <cell r="A443" t="str">
            <v>7451-041-0566</v>
          </cell>
          <cell r="B443" t="str">
            <v>77B</v>
          </cell>
          <cell r="C443" t="str">
            <v>40</v>
          </cell>
          <cell r="D443" t="str">
            <v>MS</v>
          </cell>
          <cell r="E443">
            <v>6249.36</v>
          </cell>
          <cell r="F443">
            <v>651</v>
          </cell>
          <cell r="G443" t="str">
            <v>AUGUST</v>
          </cell>
          <cell r="H443">
            <v>2004</v>
          </cell>
        </row>
        <row r="444">
          <cell r="A444" t="str">
            <v>7533-041-0716</v>
          </cell>
          <cell r="B444" t="str">
            <v>77B</v>
          </cell>
          <cell r="C444" t="str">
            <v>20</v>
          </cell>
          <cell r="D444" t="str">
            <v>CB</v>
          </cell>
          <cell r="E444">
            <v>12181.5</v>
          </cell>
          <cell r="F444">
            <v>6073.29</v>
          </cell>
          <cell r="G444" t="str">
            <v>DECEMBER</v>
          </cell>
          <cell r="H444">
            <v>2004</v>
          </cell>
        </row>
        <row r="445">
          <cell r="A445" t="str">
            <v>7538-042-0566</v>
          </cell>
          <cell r="B445" t="str">
            <v>77B</v>
          </cell>
          <cell r="C445" t="str">
            <v>20</v>
          </cell>
          <cell r="D445" t="str">
            <v>MS</v>
          </cell>
          <cell r="E445">
            <v>722</v>
          </cell>
          <cell r="F445">
            <v>722</v>
          </cell>
          <cell r="G445" t="str">
            <v>SEPTEMBER</v>
          </cell>
          <cell r="H445">
            <v>2004</v>
          </cell>
        </row>
        <row r="446">
          <cell r="A446" t="str">
            <v>7561-044-0882</v>
          </cell>
          <cell r="B446" t="str">
            <v>77B</v>
          </cell>
          <cell r="C446" t="str">
            <v>20</v>
          </cell>
          <cell r="D446" t="str">
            <v>SD</v>
          </cell>
          <cell r="E446">
            <v>0</v>
          </cell>
          <cell r="F446">
            <v>0</v>
          </cell>
          <cell r="G446" t="str">
            <v>DECEMBER</v>
          </cell>
          <cell r="H446">
            <v>2004</v>
          </cell>
        </row>
        <row r="447">
          <cell r="A447" t="str">
            <v>7630-041-0231</v>
          </cell>
          <cell r="B447" t="str">
            <v>77A</v>
          </cell>
          <cell r="C447" t="str">
            <v>60</v>
          </cell>
          <cell r="D447" t="str">
            <v>CF</v>
          </cell>
          <cell r="E447">
            <v>1536.36</v>
          </cell>
          <cell r="F447">
            <v>0</v>
          </cell>
          <cell r="G447" t="str">
            <v>JULY</v>
          </cell>
          <cell r="H447">
            <v>2004</v>
          </cell>
        </row>
        <row r="448">
          <cell r="A448" t="str">
            <v>7684-041-0883</v>
          </cell>
          <cell r="B448" t="str">
            <v>77A</v>
          </cell>
          <cell r="C448" t="str">
            <v>20</v>
          </cell>
          <cell r="D448" t="str">
            <v>CD</v>
          </cell>
          <cell r="E448">
            <v>0</v>
          </cell>
          <cell r="F448">
            <v>0</v>
          </cell>
          <cell r="G448" t="str">
            <v>DECEMBER</v>
          </cell>
          <cell r="H448">
            <v>2004</v>
          </cell>
        </row>
        <row r="449">
          <cell r="A449" t="str">
            <v>7710-048-0454</v>
          </cell>
          <cell r="B449" t="str">
            <v>77B</v>
          </cell>
          <cell r="C449" t="str">
            <v>60</v>
          </cell>
          <cell r="D449" t="str">
            <v>WB</v>
          </cell>
          <cell r="E449">
            <v>3111.34</v>
          </cell>
          <cell r="F449">
            <v>0</v>
          </cell>
          <cell r="G449" t="str">
            <v>AUGUST</v>
          </cell>
          <cell r="H449">
            <v>2004</v>
          </cell>
        </row>
        <row r="450">
          <cell r="A450" t="str">
            <v>7735-042-0880</v>
          </cell>
          <cell r="B450" t="str">
            <v>77B</v>
          </cell>
          <cell r="C450" t="str">
            <v>60</v>
          </cell>
          <cell r="D450" t="str">
            <v>WD</v>
          </cell>
          <cell r="E450">
            <v>3745.96</v>
          </cell>
          <cell r="F450">
            <v>0</v>
          </cell>
          <cell r="G450" t="str">
            <v>JUNE</v>
          </cell>
          <cell r="H450">
            <v>2004</v>
          </cell>
        </row>
        <row r="451">
          <cell r="A451" t="str">
            <v>7751-041-0883</v>
          </cell>
          <cell r="B451" t="str">
            <v>77A</v>
          </cell>
          <cell r="C451" t="str">
            <v>20</v>
          </cell>
          <cell r="D451" t="str">
            <v>CD</v>
          </cell>
          <cell r="E451">
            <v>0</v>
          </cell>
          <cell r="F451">
            <v>0</v>
          </cell>
          <cell r="G451" t="str">
            <v>JULY</v>
          </cell>
          <cell r="H451">
            <v>2004</v>
          </cell>
        </row>
        <row r="452">
          <cell r="A452" t="str">
            <v>7768-042-0731</v>
          </cell>
          <cell r="B452" t="str">
            <v>77B</v>
          </cell>
          <cell r="C452" t="str">
            <v>20</v>
          </cell>
          <cell r="D452" t="str">
            <v>NB</v>
          </cell>
          <cell r="E452">
            <v>0</v>
          </cell>
          <cell r="F452">
            <v>0</v>
          </cell>
          <cell r="G452" t="str">
            <v>DECEMBER</v>
          </cell>
          <cell r="H452">
            <v>2004</v>
          </cell>
        </row>
        <row r="453">
          <cell r="A453" t="str">
            <v>7782-042-0731</v>
          </cell>
          <cell r="B453" t="str">
            <v>77B</v>
          </cell>
          <cell r="C453" t="str">
            <v>60</v>
          </cell>
          <cell r="D453" t="str">
            <v>NB</v>
          </cell>
          <cell r="E453">
            <v>46750.71</v>
          </cell>
          <cell r="F453">
            <v>0</v>
          </cell>
          <cell r="G453" t="str">
            <v>JULY</v>
          </cell>
          <cell r="H453">
            <v>2004</v>
          </cell>
        </row>
        <row r="454">
          <cell r="A454" t="str">
            <v>7790-040-0216</v>
          </cell>
          <cell r="B454" t="str">
            <v>77A</v>
          </cell>
          <cell r="C454" t="str">
            <v>50</v>
          </cell>
          <cell r="D454" t="str">
            <v>BV</v>
          </cell>
          <cell r="E454">
            <v>1762.85</v>
          </cell>
          <cell r="F454">
            <v>0</v>
          </cell>
          <cell r="G454" t="str">
            <v>AUGUST</v>
          </cell>
          <cell r="H454">
            <v>2004</v>
          </cell>
        </row>
        <row r="455">
          <cell r="A455" t="str">
            <v>7801-042-0731</v>
          </cell>
          <cell r="B455" t="str">
            <v>77B</v>
          </cell>
          <cell r="C455" t="str">
            <v>20</v>
          </cell>
          <cell r="D455" t="str">
            <v>NB</v>
          </cell>
          <cell r="E455">
            <v>16561.900000000001</v>
          </cell>
          <cell r="F455">
            <v>0</v>
          </cell>
          <cell r="G455" t="str">
            <v>DECEMBER</v>
          </cell>
          <cell r="H455">
            <v>2004</v>
          </cell>
        </row>
        <row r="456">
          <cell r="A456" t="str">
            <v>7865-043-0727</v>
          </cell>
          <cell r="B456" t="str">
            <v>77B</v>
          </cell>
          <cell r="C456" t="str">
            <v>20</v>
          </cell>
          <cell r="D456" t="str">
            <v>SB</v>
          </cell>
          <cell r="E456">
            <v>0</v>
          </cell>
          <cell r="F456">
            <v>0</v>
          </cell>
          <cell r="G456" t="str">
            <v>JULY</v>
          </cell>
          <cell r="H456">
            <v>2006</v>
          </cell>
        </row>
        <row r="457">
          <cell r="A457" t="str">
            <v>7885-042-0716</v>
          </cell>
          <cell r="B457" t="str">
            <v>77A</v>
          </cell>
          <cell r="C457" t="str">
            <v>60</v>
          </cell>
          <cell r="D457" t="str">
            <v>CB</v>
          </cell>
          <cell r="E457">
            <v>5720.78</v>
          </cell>
          <cell r="F457">
            <v>0</v>
          </cell>
          <cell r="G457" t="str">
            <v>AUGUST</v>
          </cell>
          <cell r="H457">
            <v>2004</v>
          </cell>
        </row>
        <row r="458">
          <cell r="A458" t="str">
            <v>7926-044-0727</v>
          </cell>
          <cell r="B458" t="str">
            <v>77B</v>
          </cell>
          <cell r="C458" t="str">
            <v>60</v>
          </cell>
          <cell r="D458" t="str">
            <v>SB</v>
          </cell>
          <cell r="E458">
            <v>3825.95</v>
          </cell>
          <cell r="F458">
            <v>0</v>
          </cell>
          <cell r="G458" t="str">
            <v>JULY</v>
          </cell>
          <cell r="H458">
            <v>2004</v>
          </cell>
        </row>
        <row r="459">
          <cell r="A459" t="str">
            <v>7936-045-0416</v>
          </cell>
          <cell r="B459" t="str">
            <v>77A</v>
          </cell>
          <cell r="C459" t="str">
            <v>30</v>
          </cell>
          <cell r="D459" t="str">
            <v>BR</v>
          </cell>
          <cell r="E459">
            <v>3106.02</v>
          </cell>
          <cell r="F459">
            <v>0</v>
          </cell>
          <cell r="G459" t="str">
            <v>SEPTEMBER</v>
          </cell>
          <cell r="H459">
            <v>2004</v>
          </cell>
        </row>
        <row r="460">
          <cell r="A460" t="str">
            <v>7942-044-0416</v>
          </cell>
          <cell r="B460" t="str">
            <v>77B</v>
          </cell>
          <cell r="C460" t="str">
            <v>30</v>
          </cell>
          <cell r="D460" t="str">
            <v>BR</v>
          </cell>
          <cell r="E460">
            <v>13263.3</v>
          </cell>
          <cell r="F460">
            <v>0</v>
          </cell>
          <cell r="G460" t="str">
            <v>JUNE</v>
          </cell>
          <cell r="H460">
            <v>2005</v>
          </cell>
        </row>
        <row r="461">
          <cell r="A461" t="str">
            <v>7955-041-0231</v>
          </cell>
          <cell r="B461" t="str">
            <v>77A</v>
          </cell>
          <cell r="C461" t="str">
            <v>60</v>
          </cell>
          <cell r="D461" t="str">
            <v>CF</v>
          </cell>
          <cell r="E461">
            <v>275.97000000000003</v>
          </cell>
          <cell r="F461">
            <v>0</v>
          </cell>
          <cell r="G461" t="str">
            <v>JULY</v>
          </cell>
          <cell r="H461">
            <v>2004</v>
          </cell>
        </row>
        <row r="462">
          <cell r="A462" t="str">
            <v>7979-041-0547</v>
          </cell>
          <cell r="B462" t="str">
            <v>77A</v>
          </cell>
          <cell r="C462" t="str">
            <v>60</v>
          </cell>
          <cell r="D462" t="str">
            <v>GC</v>
          </cell>
          <cell r="E462">
            <v>322.26</v>
          </cell>
          <cell r="F462">
            <v>161</v>
          </cell>
          <cell r="G462" t="str">
            <v>JULY</v>
          </cell>
          <cell r="H462">
            <v>2004</v>
          </cell>
        </row>
        <row r="463">
          <cell r="A463" t="str">
            <v>8003-044-0727</v>
          </cell>
          <cell r="B463" t="str">
            <v>77B</v>
          </cell>
          <cell r="C463" t="str">
            <v>30</v>
          </cell>
          <cell r="D463" t="str">
            <v>SB</v>
          </cell>
          <cell r="E463">
            <v>7418.51</v>
          </cell>
          <cell r="F463">
            <v>1647.65</v>
          </cell>
          <cell r="G463" t="str">
            <v>AUGUST</v>
          </cell>
          <cell r="H463">
            <v>2004</v>
          </cell>
        </row>
        <row r="464">
          <cell r="A464" t="str">
            <v>8098-041-0231</v>
          </cell>
          <cell r="B464" t="str">
            <v>77A</v>
          </cell>
          <cell r="C464" t="str">
            <v>50</v>
          </cell>
          <cell r="D464" t="str">
            <v>CF</v>
          </cell>
          <cell r="E464">
            <v>2044.29</v>
          </cell>
          <cell r="F464">
            <v>0</v>
          </cell>
          <cell r="G464" t="str">
            <v>JULY</v>
          </cell>
          <cell r="H464">
            <v>2004</v>
          </cell>
        </row>
        <row r="465">
          <cell r="A465" t="str">
            <v>8100-042-0731</v>
          </cell>
          <cell r="B465" t="str">
            <v>77B</v>
          </cell>
          <cell r="C465" t="str">
            <v>10</v>
          </cell>
          <cell r="D465" t="str">
            <v>NB</v>
          </cell>
          <cell r="E465">
            <v>18226.259999999998</v>
          </cell>
          <cell r="F465">
            <v>0</v>
          </cell>
          <cell r="G465" t="str">
            <v>NOVEMBER</v>
          </cell>
          <cell r="H465">
            <v>2004</v>
          </cell>
        </row>
        <row r="466">
          <cell r="A466" t="str">
            <v>8108-040-0416</v>
          </cell>
          <cell r="B466" t="str">
            <v>77B</v>
          </cell>
          <cell r="C466" t="str">
            <v>60</v>
          </cell>
          <cell r="D466" t="str">
            <v>BR</v>
          </cell>
          <cell r="E466">
            <v>20253.669999999998</v>
          </cell>
          <cell r="F466">
            <v>10202</v>
          </cell>
          <cell r="G466" t="str">
            <v>AUGUST</v>
          </cell>
          <cell r="H466">
            <v>2004</v>
          </cell>
        </row>
        <row r="467">
          <cell r="A467" t="str">
            <v>8159-045-0416</v>
          </cell>
          <cell r="B467" t="str">
            <v>77A</v>
          </cell>
          <cell r="C467" t="str">
            <v>60</v>
          </cell>
          <cell r="D467" t="str">
            <v>BR</v>
          </cell>
          <cell r="E467">
            <v>2242.08</v>
          </cell>
          <cell r="F467">
            <v>0</v>
          </cell>
          <cell r="G467" t="str">
            <v>JULY</v>
          </cell>
          <cell r="H467">
            <v>2004</v>
          </cell>
        </row>
        <row r="468">
          <cell r="A468" t="str">
            <v>8182-041-0454</v>
          </cell>
          <cell r="B468" t="str">
            <v>77A</v>
          </cell>
          <cell r="C468" t="str">
            <v>10</v>
          </cell>
          <cell r="D468" t="str">
            <v>WB</v>
          </cell>
          <cell r="E468">
            <v>0</v>
          </cell>
          <cell r="F468">
            <v>0</v>
          </cell>
          <cell r="G468" t="str">
            <v>NOVEMBER</v>
          </cell>
          <cell r="H468">
            <v>2005</v>
          </cell>
        </row>
        <row r="469">
          <cell r="A469" t="str">
            <v>8196-042-0119</v>
          </cell>
          <cell r="B469" t="str">
            <v>77B</v>
          </cell>
          <cell r="C469" t="str">
            <v>10</v>
          </cell>
          <cell r="D469" t="str">
            <v>CF</v>
          </cell>
          <cell r="E469">
            <v>28980.41</v>
          </cell>
          <cell r="F469">
            <v>0</v>
          </cell>
          <cell r="G469" t="str">
            <v>NOVEMBER</v>
          </cell>
          <cell r="H469">
            <v>2004</v>
          </cell>
        </row>
        <row r="470">
          <cell r="A470" t="str">
            <v>8206-045-0416</v>
          </cell>
          <cell r="B470" t="str">
            <v>77B</v>
          </cell>
          <cell r="C470" t="str">
            <v>50</v>
          </cell>
          <cell r="D470" t="str">
            <v>BR</v>
          </cell>
          <cell r="E470">
            <v>4391.87</v>
          </cell>
          <cell r="F470">
            <v>0</v>
          </cell>
          <cell r="G470" t="str">
            <v>JULY</v>
          </cell>
          <cell r="H470">
            <v>2004</v>
          </cell>
        </row>
        <row r="471">
          <cell r="A471" t="str">
            <v>8238-045-0416</v>
          </cell>
          <cell r="B471" t="str">
            <v>77B</v>
          </cell>
          <cell r="C471" t="str">
            <v>20</v>
          </cell>
          <cell r="D471" t="str">
            <v>BR</v>
          </cell>
          <cell r="E471">
            <v>0</v>
          </cell>
          <cell r="F471">
            <v>0</v>
          </cell>
          <cell r="G471" t="str">
            <v>SEPTEMBER</v>
          </cell>
          <cell r="H471">
            <v>2004</v>
          </cell>
        </row>
        <row r="472">
          <cell r="A472" t="str">
            <v>8243-042-0731</v>
          </cell>
          <cell r="B472" t="str">
            <v>77B</v>
          </cell>
          <cell r="C472" t="str">
            <v>20</v>
          </cell>
          <cell r="D472" t="str">
            <v>NB</v>
          </cell>
          <cell r="E472">
            <v>0</v>
          </cell>
          <cell r="F472">
            <v>0</v>
          </cell>
          <cell r="G472" t="str">
            <v>SEPTEMBER</v>
          </cell>
          <cell r="H472">
            <v>2004</v>
          </cell>
        </row>
        <row r="473">
          <cell r="A473" t="str">
            <v>8251-044-0416</v>
          </cell>
          <cell r="B473" t="str">
            <v>77A</v>
          </cell>
          <cell r="C473" t="str">
            <v>60</v>
          </cell>
          <cell r="D473" t="str">
            <v>BR</v>
          </cell>
          <cell r="E473">
            <v>6046.57</v>
          </cell>
          <cell r="F473">
            <v>0</v>
          </cell>
          <cell r="G473" t="str">
            <v>JULY</v>
          </cell>
          <cell r="H473">
            <v>2004</v>
          </cell>
        </row>
        <row r="474">
          <cell r="A474" t="str">
            <v>8252-042-0581</v>
          </cell>
          <cell r="B474" t="str">
            <v>77B</v>
          </cell>
          <cell r="C474" t="str">
            <v>20</v>
          </cell>
          <cell r="D474" t="str">
            <v>GC</v>
          </cell>
          <cell r="E474">
            <v>11596.2</v>
          </cell>
          <cell r="F474">
            <v>5798.09</v>
          </cell>
          <cell r="G474" t="str">
            <v>DECEMBER</v>
          </cell>
          <cell r="H474">
            <v>2004</v>
          </cell>
        </row>
        <row r="475">
          <cell r="A475" t="str">
            <v>8257-040-0438</v>
          </cell>
          <cell r="B475" t="str">
            <v>77A</v>
          </cell>
          <cell r="C475" t="str">
            <v>40</v>
          </cell>
          <cell r="D475" t="str">
            <v>TC</v>
          </cell>
          <cell r="E475">
            <v>1202.51</v>
          </cell>
          <cell r="F475">
            <v>0</v>
          </cell>
          <cell r="G475" t="str">
            <v>FEBRUARY</v>
          </cell>
          <cell r="H475">
            <v>2005</v>
          </cell>
        </row>
        <row r="476">
          <cell r="A476" t="str">
            <v>8263-043-0416</v>
          </cell>
          <cell r="B476" t="str">
            <v>77B</v>
          </cell>
          <cell r="C476" t="str">
            <v>50</v>
          </cell>
          <cell r="D476" t="str">
            <v>BR</v>
          </cell>
          <cell r="E476">
            <v>30603.26</v>
          </cell>
          <cell r="F476">
            <v>14463</v>
          </cell>
          <cell r="G476" t="str">
            <v>AUGUST</v>
          </cell>
          <cell r="H476">
            <v>2004</v>
          </cell>
        </row>
        <row r="477">
          <cell r="A477" t="str">
            <v>8265-044-0454</v>
          </cell>
          <cell r="B477" t="str">
            <v>77A</v>
          </cell>
          <cell r="C477" t="str">
            <v>10</v>
          </cell>
          <cell r="D477" t="str">
            <v>WB</v>
          </cell>
          <cell r="E477">
            <v>0</v>
          </cell>
          <cell r="F477">
            <v>0</v>
          </cell>
          <cell r="G477" t="str">
            <v>MAY</v>
          </cell>
          <cell r="H477">
            <v>2005</v>
          </cell>
        </row>
        <row r="478">
          <cell r="A478" t="str">
            <v>8270-040-0231</v>
          </cell>
          <cell r="B478" t="str">
            <v>77A</v>
          </cell>
          <cell r="C478" t="str">
            <v>20</v>
          </cell>
          <cell r="D478" t="str">
            <v>CF</v>
          </cell>
          <cell r="E478">
            <v>0</v>
          </cell>
          <cell r="F478">
            <v>0</v>
          </cell>
          <cell r="G478" t="str">
            <v>NOVEMBER</v>
          </cell>
          <cell r="H478">
            <v>2004</v>
          </cell>
        </row>
        <row r="479">
          <cell r="A479" t="str">
            <v>8292-044-0882</v>
          </cell>
          <cell r="B479" t="str">
            <v>77A</v>
          </cell>
          <cell r="C479" t="str">
            <v>10</v>
          </cell>
          <cell r="D479" t="str">
            <v>SD</v>
          </cell>
          <cell r="E479">
            <v>1144.77</v>
          </cell>
          <cell r="F479">
            <v>570</v>
          </cell>
          <cell r="G479" t="str">
            <v>AUGUST</v>
          </cell>
          <cell r="H479">
            <v>2004</v>
          </cell>
        </row>
        <row r="480">
          <cell r="A480" t="str">
            <v>8298-042-0731</v>
          </cell>
          <cell r="B480" t="str">
            <v>77B</v>
          </cell>
          <cell r="C480" t="str">
            <v>60</v>
          </cell>
          <cell r="D480" t="str">
            <v>NB</v>
          </cell>
          <cell r="E480">
            <v>32234.29</v>
          </cell>
          <cell r="F480">
            <v>0</v>
          </cell>
          <cell r="G480" t="str">
            <v>AUGUST</v>
          </cell>
          <cell r="H480">
            <v>2004</v>
          </cell>
        </row>
        <row r="481">
          <cell r="A481" t="str">
            <v>8311-042-0731</v>
          </cell>
          <cell r="B481" t="str">
            <v>77B</v>
          </cell>
          <cell r="C481" t="str">
            <v>30</v>
          </cell>
          <cell r="D481" t="str">
            <v>NB</v>
          </cell>
          <cell r="E481">
            <v>7753.89</v>
          </cell>
          <cell r="F481">
            <v>3876.95</v>
          </cell>
          <cell r="G481" t="str">
            <v>AUGUST</v>
          </cell>
          <cell r="H481">
            <v>2004</v>
          </cell>
        </row>
        <row r="482">
          <cell r="A482" t="str">
            <v>8316-041-0547</v>
          </cell>
          <cell r="B482" t="str">
            <v>77A</v>
          </cell>
          <cell r="C482" t="str">
            <v>10</v>
          </cell>
          <cell r="D482" t="str">
            <v>GC</v>
          </cell>
          <cell r="E482">
            <v>3294.53</v>
          </cell>
          <cell r="F482">
            <v>0</v>
          </cell>
          <cell r="G482" t="str">
            <v>NOVEMBER</v>
          </cell>
          <cell r="H482">
            <v>2004</v>
          </cell>
        </row>
        <row r="483">
          <cell r="A483" t="str">
            <v>8337-042-0566</v>
          </cell>
          <cell r="B483" t="str">
            <v>77A</v>
          </cell>
          <cell r="C483" t="str">
            <v>60</v>
          </cell>
          <cell r="D483" t="str">
            <v>MS</v>
          </cell>
          <cell r="E483">
            <v>1297.8900000000001</v>
          </cell>
          <cell r="F483">
            <v>0</v>
          </cell>
          <cell r="G483" t="str">
            <v>JULY</v>
          </cell>
          <cell r="H483">
            <v>2004</v>
          </cell>
        </row>
        <row r="484">
          <cell r="A484" t="str">
            <v>8341-042-0581</v>
          </cell>
          <cell r="B484" t="str">
            <v>77B</v>
          </cell>
          <cell r="C484" t="str">
            <v>40</v>
          </cell>
          <cell r="D484" t="str">
            <v>GC</v>
          </cell>
          <cell r="E484">
            <v>4617.8900000000003</v>
          </cell>
          <cell r="F484">
            <v>1164</v>
          </cell>
          <cell r="G484" t="str">
            <v>AUGUST</v>
          </cell>
          <cell r="H484">
            <v>2004</v>
          </cell>
        </row>
        <row r="485">
          <cell r="A485" t="str">
            <v>8365-041-0880</v>
          </cell>
          <cell r="B485" t="str">
            <v>77B</v>
          </cell>
          <cell r="C485" t="str">
            <v>60</v>
          </cell>
          <cell r="D485" t="str">
            <v>WD</v>
          </cell>
          <cell r="E485">
            <v>15883.76</v>
          </cell>
          <cell r="F485">
            <v>0</v>
          </cell>
          <cell r="G485" t="str">
            <v>MAY</v>
          </cell>
          <cell r="H485">
            <v>2004</v>
          </cell>
        </row>
        <row r="486">
          <cell r="A486" t="str">
            <v>8366-041-0880</v>
          </cell>
          <cell r="B486" t="str">
            <v>77B</v>
          </cell>
          <cell r="C486" t="str">
            <v>10</v>
          </cell>
          <cell r="D486" t="str">
            <v>WD</v>
          </cell>
          <cell r="E486">
            <v>0</v>
          </cell>
          <cell r="F486">
            <v>0</v>
          </cell>
          <cell r="G486" t="str">
            <v>JULY</v>
          </cell>
          <cell r="H486">
            <v>2004</v>
          </cell>
        </row>
        <row r="487">
          <cell r="A487" t="str">
            <v>8371-041-0547</v>
          </cell>
          <cell r="B487" t="str">
            <v>77B</v>
          </cell>
          <cell r="C487" t="str">
            <v>10</v>
          </cell>
          <cell r="D487" t="str">
            <v>GC</v>
          </cell>
          <cell r="E487">
            <v>105007.79</v>
          </cell>
          <cell r="F487">
            <v>0</v>
          </cell>
          <cell r="G487" t="str">
            <v>SEPTEMBER</v>
          </cell>
          <cell r="H487">
            <v>2004</v>
          </cell>
        </row>
        <row r="488">
          <cell r="A488" t="str">
            <v>8395-044-0416</v>
          </cell>
          <cell r="B488" t="str">
            <v>77A</v>
          </cell>
          <cell r="C488" t="str">
            <v>50</v>
          </cell>
          <cell r="D488" t="str">
            <v>BR</v>
          </cell>
          <cell r="E488">
            <v>3242.72</v>
          </cell>
          <cell r="F488">
            <v>0</v>
          </cell>
          <cell r="G488" t="str">
            <v>AUGUST</v>
          </cell>
          <cell r="H488">
            <v>2004</v>
          </cell>
        </row>
        <row r="489">
          <cell r="A489" t="str">
            <v>8396-044-0416</v>
          </cell>
          <cell r="B489" t="str">
            <v>77A</v>
          </cell>
          <cell r="C489" t="str">
            <v>40</v>
          </cell>
          <cell r="D489" t="str">
            <v>BR</v>
          </cell>
          <cell r="E489">
            <v>2964.31</v>
          </cell>
          <cell r="F489">
            <v>0</v>
          </cell>
          <cell r="G489" t="str">
            <v>OCTOBER</v>
          </cell>
          <cell r="H489">
            <v>2004</v>
          </cell>
        </row>
        <row r="490">
          <cell r="A490" t="str">
            <v>8406-041-0883</v>
          </cell>
          <cell r="B490" t="str">
            <v>77B</v>
          </cell>
          <cell r="C490" t="str">
            <v>10</v>
          </cell>
          <cell r="D490" t="str">
            <v>CD</v>
          </cell>
          <cell r="E490">
            <v>0</v>
          </cell>
          <cell r="F490">
            <v>0</v>
          </cell>
          <cell r="G490" t="str">
            <v>NOVEMBER</v>
          </cell>
          <cell r="H490">
            <v>2004</v>
          </cell>
        </row>
        <row r="491">
          <cell r="A491" t="str">
            <v>8440-042-0880</v>
          </cell>
          <cell r="B491" t="str">
            <v>77B</v>
          </cell>
          <cell r="C491" t="str">
            <v>60</v>
          </cell>
          <cell r="D491" t="str">
            <v>WD</v>
          </cell>
          <cell r="E491">
            <v>5900.37</v>
          </cell>
          <cell r="F491">
            <v>0</v>
          </cell>
          <cell r="G491" t="str">
            <v>JUNE</v>
          </cell>
          <cell r="H491">
            <v>2004</v>
          </cell>
        </row>
        <row r="492">
          <cell r="A492" t="str">
            <v>8451-045-0416</v>
          </cell>
          <cell r="B492" t="str">
            <v>77B</v>
          </cell>
          <cell r="C492" t="str">
            <v>50</v>
          </cell>
          <cell r="D492" t="str">
            <v>BR</v>
          </cell>
          <cell r="E492">
            <v>6881.61</v>
          </cell>
          <cell r="F492">
            <v>0</v>
          </cell>
          <cell r="G492" t="str">
            <v>AUGUST</v>
          </cell>
          <cell r="H492">
            <v>2004</v>
          </cell>
        </row>
        <row r="493">
          <cell r="A493" t="str">
            <v>8500-047-0454</v>
          </cell>
          <cell r="B493" t="str">
            <v>77A</v>
          </cell>
          <cell r="C493" t="str">
            <v>10</v>
          </cell>
          <cell r="D493" t="str">
            <v>WB</v>
          </cell>
          <cell r="E493">
            <v>2472.41</v>
          </cell>
          <cell r="F493">
            <v>0</v>
          </cell>
          <cell r="G493" t="str">
            <v>APRIL</v>
          </cell>
          <cell r="H493">
            <v>2005</v>
          </cell>
        </row>
        <row r="494">
          <cell r="A494" t="str">
            <v>8505-040-0581</v>
          </cell>
          <cell r="B494" t="str">
            <v>77B</v>
          </cell>
          <cell r="C494" t="str">
            <v>10</v>
          </cell>
          <cell r="D494" t="str">
            <v>GC</v>
          </cell>
          <cell r="E494">
            <v>10885.76</v>
          </cell>
          <cell r="F494">
            <v>5465</v>
          </cell>
          <cell r="G494" t="str">
            <v>NOVEMBER</v>
          </cell>
          <cell r="H494">
            <v>2004</v>
          </cell>
        </row>
        <row r="495">
          <cell r="A495" t="str">
            <v>8583-041-0875</v>
          </cell>
          <cell r="B495" t="str">
            <v>77B</v>
          </cell>
          <cell r="C495" t="str">
            <v>10</v>
          </cell>
          <cell r="D495" t="str">
            <v>ND</v>
          </cell>
          <cell r="E495">
            <v>0</v>
          </cell>
          <cell r="F495">
            <v>0</v>
          </cell>
          <cell r="G495" t="str">
            <v>DECEMBER</v>
          </cell>
          <cell r="H495">
            <v>2004</v>
          </cell>
        </row>
        <row r="496">
          <cell r="A496" t="str">
            <v>8584-042-0566</v>
          </cell>
          <cell r="B496" t="str">
            <v>77B</v>
          </cell>
          <cell r="C496" t="str">
            <v>60</v>
          </cell>
          <cell r="D496" t="str">
            <v>MS</v>
          </cell>
          <cell r="E496">
            <v>4326.17</v>
          </cell>
          <cell r="F496">
            <v>0</v>
          </cell>
          <cell r="G496" t="str">
            <v>JULY</v>
          </cell>
          <cell r="H496">
            <v>2004</v>
          </cell>
        </row>
        <row r="497">
          <cell r="A497" t="str">
            <v>8637-041-0231</v>
          </cell>
          <cell r="B497" t="str">
            <v>77A</v>
          </cell>
          <cell r="C497" t="str">
            <v>60</v>
          </cell>
          <cell r="D497" t="str">
            <v>CF</v>
          </cell>
          <cell r="E497">
            <v>205.95</v>
          </cell>
          <cell r="F497">
            <v>0</v>
          </cell>
          <cell r="G497" t="str">
            <v>AUGUST</v>
          </cell>
          <cell r="H497">
            <v>2004</v>
          </cell>
        </row>
        <row r="498">
          <cell r="A498" t="str">
            <v>8673-041-0231</v>
          </cell>
          <cell r="B498" t="str">
            <v>77B</v>
          </cell>
          <cell r="C498" t="str">
            <v>60</v>
          </cell>
          <cell r="D498" t="str">
            <v>CF</v>
          </cell>
          <cell r="E498">
            <v>22151.62</v>
          </cell>
          <cell r="F498">
            <v>0</v>
          </cell>
          <cell r="G498" t="str">
            <v>JULY</v>
          </cell>
          <cell r="H498">
            <v>2004</v>
          </cell>
        </row>
        <row r="499">
          <cell r="A499" t="str">
            <v>8686-041-0581</v>
          </cell>
          <cell r="B499" t="str">
            <v>77B</v>
          </cell>
          <cell r="C499" t="str">
            <v>20</v>
          </cell>
          <cell r="D499" t="str">
            <v>GC</v>
          </cell>
          <cell r="E499">
            <v>6089.82</v>
          </cell>
          <cell r="F499">
            <v>0</v>
          </cell>
          <cell r="G499" t="str">
            <v>DECEMBER</v>
          </cell>
          <cell r="H499">
            <v>2005</v>
          </cell>
        </row>
        <row r="500">
          <cell r="A500" t="str">
            <v>8702-044-0416</v>
          </cell>
          <cell r="B500" t="str">
            <v>77B</v>
          </cell>
          <cell r="C500" t="str">
            <v>40</v>
          </cell>
          <cell r="D500" t="str">
            <v>BR</v>
          </cell>
          <cell r="E500">
            <v>21855.38</v>
          </cell>
          <cell r="F500">
            <v>5496.44</v>
          </cell>
          <cell r="G500" t="str">
            <v>AUGUST</v>
          </cell>
          <cell r="H500">
            <v>2004</v>
          </cell>
        </row>
        <row r="501">
          <cell r="A501" t="str">
            <v>8707-048-0454</v>
          </cell>
          <cell r="B501" t="str">
            <v>77B</v>
          </cell>
          <cell r="C501" t="str">
            <v>60</v>
          </cell>
          <cell r="D501" t="str">
            <v>WB</v>
          </cell>
          <cell r="E501">
            <v>9595.1200000000008</v>
          </cell>
          <cell r="F501">
            <v>0</v>
          </cell>
          <cell r="G501" t="str">
            <v>AUGUST</v>
          </cell>
          <cell r="H501">
            <v>2004</v>
          </cell>
        </row>
        <row r="502">
          <cell r="A502" t="str">
            <v>8709-042-0581</v>
          </cell>
          <cell r="B502" t="str">
            <v>77A</v>
          </cell>
          <cell r="C502" t="str">
            <v>60</v>
          </cell>
          <cell r="D502" t="str">
            <v>GC</v>
          </cell>
          <cell r="E502">
            <v>2577.15</v>
          </cell>
          <cell r="F502">
            <v>0</v>
          </cell>
          <cell r="G502" t="str">
            <v>JULY</v>
          </cell>
          <cell r="H502">
            <v>2004</v>
          </cell>
        </row>
        <row r="503">
          <cell r="A503" t="str">
            <v>8712-044-0216</v>
          </cell>
          <cell r="B503" t="str">
            <v>77A</v>
          </cell>
          <cell r="C503" t="str">
            <v>10</v>
          </cell>
          <cell r="D503" t="str">
            <v>BV</v>
          </cell>
          <cell r="E503">
            <v>1472.02</v>
          </cell>
          <cell r="F503">
            <v>892.18</v>
          </cell>
          <cell r="G503" t="str">
            <v>AUGUST</v>
          </cell>
          <cell r="H503">
            <v>2004</v>
          </cell>
        </row>
        <row r="504">
          <cell r="A504" t="str">
            <v>8732-042-0119</v>
          </cell>
          <cell r="B504" t="str">
            <v>77B</v>
          </cell>
          <cell r="C504" t="str">
            <v>10</v>
          </cell>
          <cell r="D504" t="str">
            <v>CF</v>
          </cell>
          <cell r="E504">
            <v>4319.79</v>
          </cell>
          <cell r="F504">
            <v>0</v>
          </cell>
          <cell r="G504" t="str">
            <v>OCTOBER</v>
          </cell>
          <cell r="H504">
            <v>2004</v>
          </cell>
        </row>
        <row r="505">
          <cell r="A505" t="str">
            <v>8768-042-0731</v>
          </cell>
          <cell r="B505" t="str">
            <v>77B</v>
          </cell>
          <cell r="C505" t="str">
            <v>20</v>
          </cell>
          <cell r="D505" t="str">
            <v>NB</v>
          </cell>
          <cell r="E505">
            <v>1517.65</v>
          </cell>
          <cell r="F505">
            <v>756.64</v>
          </cell>
          <cell r="G505" t="str">
            <v>SEPTEMBER</v>
          </cell>
          <cell r="H505">
            <v>2004</v>
          </cell>
        </row>
        <row r="506">
          <cell r="A506" t="str">
            <v>8778-040-0441</v>
          </cell>
          <cell r="B506" t="str">
            <v>77A</v>
          </cell>
          <cell r="C506" t="str">
            <v>60</v>
          </cell>
          <cell r="D506" t="str">
            <v>TC</v>
          </cell>
          <cell r="E506">
            <v>2406.31</v>
          </cell>
          <cell r="F506">
            <v>0</v>
          </cell>
          <cell r="G506" t="str">
            <v>JULY</v>
          </cell>
          <cell r="H506">
            <v>2004</v>
          </cell>
        </row>
        <row r="507">
          <cell r="A507" t="str">
            <v>8796-042-0566</v>
          </cell>
          <cell r="B507" t="str">
            <v>77B</v>
          </cell>
          <cell r="C507" t="str">
            <v>60</v>
          </cell>
          <cell r="D507" t="str">
            <v>MS</v>
          </cell>
          <cell r="E507">
            <v>7091.03</v>
          </cell>
          <cell r="F507">
            <v>0</v>
          </cell>
          <cell r="G507" t="str">
            <v>JULY</v>
          </cell>
          <cell r="H507">
            <v>2004</v>
          </cell>
        </row>
        <row r="508">
          <cell r="A508" t="str">
            <v>8824-041-0547</v>
          </cell>
          <cell r="B508" t="str">
            <v>77B</v>
          </cell>
          <cell r="C508" t="str">
            <v>10</v>
          </cell>
          <cell r="D508" t="str">
            <v>GC</v>
          </cell>
          <cell r="E508">
            <v>66106.600000000006</v>
          </cell>
          <cell r="F508">
            <v>0</v>
          </cell>
          <cell r="G508" t="str">
            <v>NOVEMBER</v>
          </cell>
          <cell r="H508">
            <v>2004</v>
          </cell>
        </row>
        <row r="509">
          <cell r="A509" t="str">
            <v>8830-042-0566</v>
          </cell>
          <cell r="B509" t="str">
            <v>77B</v>
          </cell>
          <cell r="C509" t="str">
            <v>10</v>
          </cell>
          <cell r="D509" t="str">
            <v>MS</v>
          </cell>
          <cell r="E509">
            <v>0</v>
          </cell>
          <cell r="F509">
            <v>0</v>
          </cell>
          <cell r="G509" t="str">
            <v>SEPTEMBER</v>
          </cell>
          <cell r="H509">
            <v>2004</v>
          </cell>
        </row>
        <row r="510">
          <cell r="A510" t="str">
            <v>8834-042-0566</v>
          </cell>
          <cell r="B510" t="str">
            <v>77A</v>
          </cell>
          <cell r="C510" t="str">
            <v>60</v>
          </cell>
          <cell r="D510" t="str">
            <v>MS</v>
          </cell>
          <cell r="E510">
            <v>3918.33</v>
          </cell>
          <cell r="F510">
            <v>1429.66</v>
          </cell>
          <cell r="G510" t="str">
            <v>JULY</v>
          </cell>
          <cell r="H510">
            <v>2004</v>
          </cell>
        </row>
        <row r="511">
          <cell r="A511" t="str">
            <v>8840-042-0731</v>
          </cell>
          <cell r="B511" t="str">
            <v>77B</v>
          </cell>
          <cell r="C511" t="str">
            <v>10</v>
          </cell>
          <cell r="D511" t="str">
            <v>NB</v>
          </cell>
          <cell r="E511">
            <v>0</v>
          </cell>
          <cell r="F511">
            <v>0</v>
          </cell>
          <cell r="G511" t="str">
            <v>SEPTEMBER</v>
          </cell>
          <cell r="H511">
            <v>2004</v>
          </cell>
        </row>
        <row r="512">
          <cell r="A512" t="str">
            <v>8841-042-0731</v>
          </cell>
          <cell r="B512" t="str">
            <v>77B</v>
          </cell>
          <cell r="C512" t="str">
            <v>10</v>
          </cell>
          <cell r="D512" t="str">
            <v>NB</v>
          </cell>
          <cell r="E512">
            <v>27154.69</v>
          </cell>
          <cell r="F512">
            <v>0</v>
          </cell>
          <cell r="G512" t="str">
            <v>SEPTEMBER</v>
          </cell>
          <cell r="H512">
            <v>2004</v>
          </cell>
        </row>
        <row r="513">
          <cell r="A513" t="str">
            <v>8841-044-0727</v>
          </cell>
          <cell r="B513" t="str">
            <v>77B</v>
          </cell>
          <cell r="C513" t="str">
            <v>20</v>
          </cell>
          <cell r="D513" t="str">
            <v>SB</v>
          </cell>
          <cell r="E513">
            <v>0</v>
          </cell>
          <cell r="F513">
            <v>0</v>
          </cell>
          <cell r="G513" t="str">
            <v>AUGUST</v>
          </cell>
          <cell r="H513">
            <v>2004</v>
          </cell>
        </row>
        <row r="514">
          <cell r="A514" t="str">
            <v>8842-042-0119</v>
          </cell>
          <cell r="B514" t="str">
            <v>77B</v>
          </cell>
          <cell r="C514" t="str">
            <v>10</v>
          </cell>
          <cell r="D514" t="str">
            <v>CF</v>
          </cell>
          <cell r="E514">
            <v>1261.8699999999999</v>
          </cell>
          <cell r="F514">
            <v>0</v>
          </cell>
          <cell r="G514" t="str">
            <v>SEPTEMBER</v>
          </cell>
          <cell r="H514">
            <v>2004</v>
          </cell>
        </row>
        <row r="515">
          <cell r="A515" t="str">
            <v>8854-044-0727</v>
          </cell>
          <cell r="B515" t="str">
            <v>77A</v>
          </cell>
          <cell r="C515" t="str">
            <v>20</v>
          </cell>
          <cell r="D515" t="str">
            <v>SB</v>
          </cell>
          <cell r="E515">
            <v>0</v>
          </cell>
          <cell r="F515">
            <v>0</v>
          </cell>
          <cell r="G515" t="str">
            <v>AUGUST</v>
          </cell>
          <cell r="H515">
            <v>2004</v>
          </cell>
        </row>
        <row r="516">
          <cell r="A516" t="str">
            <v>8858-042-0566</v>
          </cell>
          <cell r="B516" t="str">
            <v>77B</v>
          </cell>
          <cell r="C516" t="str">
            <v>20</v>
          </cell>
          <cell r="D516" t="str">
            <v>MS</v>
          </cell>
          <cell r="E516">
            <v>0</v>
          </cell>
          <cell r="F516">
            <v>0</v>
          </cell>
          <cell r="G516" t="str">
            <v>SEPTEMBER</v>
          </cell>
          <cell r="H516">
            <v>2004</v>
          </cell>
        </row>
        <row r="517">
          <cell r="A517" t="str">
            <v>8863-046-0216</v>
          </cell>
          <cell r="B517" t="str">
            <v>77A</v>
          </cell>
          <cell r="C517" t="str">
            <v>60</v>
          </cell>
          <cell r="D517" t="str">
            <v>BV</v>
          </cell>
          <cell r="E517">
            <v>3148.31</v>
          </cell>
          <cell r="F517">
            <v>0</v>
          </cell>
          <cell r="G517" t="str">
            <v>JUNE</v>
          </cell>
          <cell r="H517">
            <v>2004</v>
          </cell>
        </row>
        <row r="518">
          <cell r="A518" t="str">
            <v>8872-042-0731</v>
          </cell>
          <cell r="B518" t="str">
            <v>77B</v>
          </cell>
          <cell r="C518" t="str">
            <v>10</v>
          </cell>
          <cell r="D518" t="str">
            <v>NB</v>
          </cell>
          <cell r="E518">
            <v>19371.53</v>
          </cell>
          <cell r="F518">
            <v>0</v>
          </cell>
          <cell r="G518" t="str">
            <v>AUGUST</v>
          </cell>
          <cell r="H518">
            <v>2004</v>
          </cell>
        </row>
        <row r="519">
          <cell r="A519" t="str">
            <v>8875-042-0566</v>
          </cell>
          <cell r="B519" t="str">
            <v>77B</v>
          </cell>
          <cell r="C519" t="str">
            <v>20</v>
          </cell>
          <cell r="D519" t="str">
            <v>MS</v>
          </cell>
          <cell r="E519">
            <v>0</v>
          </cell>
          <cell r="F519">
            <v>0</v>
          </cell>
          <cell r="G519" t="str">
            <v>AUGUST</v>
          </cell>
          <cell r="H519">
            <v>2004</v>
          </cell>
        </row>
        <row r="520">
          <cell r="A520" t="str">
            <v>8882-042-0119</v>
          </cell>
          <cell r="B520" t="str">
            <v>77B</v>
          </cell>
          <cell r="C520" t="str">
            <v>10</v>
          </cell>
          <cell r="D520" t="str">
            <v>CF</v>
          </cell>
          <cell r="E520">
            <v>8113.05</v>
          </cell>
          <cell r="F520">
            <v>0</v>
          </cell>
          <cell r="G520" t="str">
            <v>SEPTEMBER</v>
          </cell>
          <cell r="H520">
            <v>2004</v>
          </cell>
        </row>
        <row r="521">
          <cell r="A521" t="str">
            <v>8918-042-0581</v>
          </cell>
          <cell r="B521" t="str">
            <v>77B</v>
          </cell>
          <cell r="C521" t="str">
            <v>20</v>
          </cell>
          <cell r="D521" t="str">
            <v>GC</v>
          </cell>
          <cell r="E521">
            <v>0</v>
          </cell>
          <cell r="F521">
            <v>0</v>
          </cell>
          <cell r="G521" t="str">
            <v>AUGUST</v>
          </cell>
          <cell r="H521">
            <v>2004</v>
          </cell>
        </row>
        <row r="522">
          <cell r="A522" t="str">
            <v>8937-042-0566</v>
          </cell>
          <cell r="B522" t="str">
            <v>77A</v>
          </cell>
          <cell r="C522" t="str">
            <v>60</v>
          </cell>
          <cell r="D522" t="str">
            <v>MS</v>
          </cell>
          <cell r="E522">
            <v>1341.92</v>
          </cell>
          <cell r="F522">
            <v>0</v>
          </cell>
          <cell r="G522" t="str">
            <v>AUGUST</v>
          </cell>
          <cell r="H522">
            <v>2004</v>
          </cell>
        </row>
        <row r="523">
          <cell r="A523" t="str">
            <v>8939-042-0566</v>
          </cell>
          <cell r="B523" t="str">
            <v>77A</v>
          </cell>
          <cell r="C523" t="str">
            <v>20</v>
          </cell>
          <cell r="D523" t="str">
            <v>MS</v>
          </cell>
          <cell r="E523">
            <v>5881.62</v>
          </cell>
          <cell r="F523">
            <v>504</v>
          </cell>
          <cell r="G523" t="str">
            <v>AUGUST</v>
          </cell>
          <cell r="H523">
            <v>2004</v>
          </cell>
        </row>
        <row r="524">
          <cell r="A524" t="str">
            <v>8947-041-0566</v>
          </cell>
          <cell r="B524" t="str">
            <v>77B</v>
          </cell>
          <cell r="C524" t="str">
            <v>20</v>
          </cell>
          <cell r="D524" t="str">
            <v>MS</v>
          </cell>
          <cell r="E524">
            <v>3223.92</v>
          </cell>
          <cell r="F524">
            <v>0</v>
          </cell>
          <cell r="G524" t="str">
            <v>OCTOBER</v>
          </cell>
          <cell r="H524">
            <v>2004</v>
          </cell>
        </row>
        <row r="525">
          <cell r="A525" t="str">
            <v>9013-040-0441</v>
          </cell>
          <cell r="B525" t="str">
            <v>77A</v>
          </cell>
          <cell r="C525" t="str">
            <v>40</v>
          </cell>
          <cell r="D525" t="str">
            <v>TC</v>
          </cell>
          <cell r="E525">
            <v>870.68</v>
          </cell>
          <cell r="F525">
            <v>0</v>
          </cell>
          <cell r="G525" t="str">
            <v>DECEMBER</v>
          </cell>
          <cell r="H525">
            <v>2005</v>
          </cell>
        </row>
        <row r="526">
          <cell r="A526" t="str">
            <v>9013-040-0551</v>
          </cell>
          <cell r="B526" t="str">
            <v>77A</v>
          </cell>
          <cell r="C526" t="str">
            <v>10</v>
          </cell>
          <cell r="D526" t="str">
            <v>TB</v>
          </cell>
          <cell r="E526">
            <v>0</v>
          </cell>
          <cell r="F526">
            <v>0</v>
          </cell>
          <cell r="G526" t="str">
            <v>SEPTEMBER</v>
          </cell>
          <cell r="H526">
            <v>2004</v>
          </cell>
        </row>
        <row r="527">
          <cell r="A527" t="str">
            <v>9013-042-0566</v>
          </cell>
          <cell r="B527" t="str">
            <v>77A</v>
          </cell>
          <cell r="C527" t="str">
            <v>60</v>
          </cell>
          <cell r="D527" t="str">
            <v>MS</v>
          </cell>
          <cell r="E527">
            <v>1340.9</v>
          </cell>
          <cell r="F527">
            <v>0</v>
          </cell>
          <cell r="G527" t="str">
            <v>AUGUST</v>
          </cell>
          <cell r="H527">
            <v>2004</v>
          </cell>
        </row>
        <row r="528">
          <cell r="A528" t="str">
            <v>9017-044-0727</v>
          </cell>
          <cell r="B528" t="str">
            <v>77B</v>
          </cell>
          <cell r="C528" t="str">
            <v>20</v>
          </cell>
          <cell r="D528" t="str">
            <v>SB</v>
          </cell>
          <cell r="E528">
            <v>0</v>
          </cell>
          <cell r="F528">
            <v>0</v>
          </cell>
          <cell r="G528" t="str">
            <v>DECEMBER</v>
          </cell>
          <cell r="H528">
            <v>2004</v>
          </cell>
        </row>
        <row r="529">
          <cell r="A529" t="str">
            <v>9019-043-0882</v>
          </cell>
          <cell r="B529" t="str">
            <v>77A</v>
          </cell>
          <cell r="C529" t="str">
            <v>10</v>
          </cell>
          <cell r="D529" t="str">
            <v>SD</v>
          </cell>
          <cell r="E529">
            <v>0</v>
          </cell>
          <cell r="F529">
            <v>0</v>
          </cell>
          <cell r="G529" t="str">
            <v>DECEMBER</v>
          </cell>
          <cell r="H529">
            <v>2004</v>
          </cell>
        </row>
        <row r="530">
          <cell r="A530" t="str">
            <v>9022-044-0727</v>
          </cell>
          <cell r="B530" t="str">
            <v>77A</v>
          </cell>
          <cell r="C530" t="str">
            <v>60</v>
          </cell>
          <cell r="D530" t="str">
            <v>SB</v>
          </cell>
          <cell r="E530">
            <v>2680.52</v>
          </cell>
          <cell r="F530">
            <v>0</v>
          </cell>
          <cell r="G530" t="str">
            <v>AUGUST</v>
          </cell>
          <cell r="H530">
            <v>2004</v>
          </cell>
        </row>
        <row r="531">
          <cell r="A531" t="str">
            <v>9091-042-0566</v>
          </cell>
          <cell r="B531" t="str">
            <v>77B</v>
          </cell>
          <cell r="C531" t="str">
            <v>20</v>
          </cell>
          <cell r="D531" t="str">
            <v>MS</v>
          </cell>
          <cell r="E531">
            <v>18876.61</v>
          </cell>
          <cell r="F531">
            <v>2154.9499999999998</v>
          </cell>
          <cell r="G531" t="str">
            <v>OCTOBER</v>
          </cell>
          <cell r="H531">
            <v>2004</v>
          </cell>
        </row>
        <row r="532">
          <cell r="A532" t="str">
            <v>9177-042-0731</v>
          </cell>
          <cell r="B532" t="str">
            <v>77B</v>
          </cell>
          <cell r="C532" t="str">
            <v>10</v>
          </cell>
          <cell r="D532" t="str">
            <v>NB</v>
          </cell>
          <cell r="E532">
            <v>0</v>
          </cell>
          <cell r="F532">
            <v>0</v>
          </cell>
          <cell r="G532" t="str">
            <v>NOVEMBER</v>
          </cell>
          <cell r="H532">
            <v>2004</v>
          </cell>
        </row>
        <row r="533">
          <cell r="A533" t="str">
            <v>9190-046-0216</v>
          </cell>
          <cell r="B533" t="str">
            <v>77A</v>
          </cell>
          <cell r="C533" t="str">
            <v>20</v>
          </cell>
          <cell r="D533" t="str">
            <v>BV</v>
          </cell>
          <cell r="E533">
            <v>2023.03</v>
          </cell>
          <cell r="F533">
            <v>0</v>
          </cell>
          <cell r="G533" t="str">
            <v>DECEMBER</v>
          </cell>
          <cell r="H533">
            <v>2004</v>
          </cell>
        </row>
        <row r="534">
          <cell r="A534" t="str">
            <v>9193-040-0216</v>
          </cell>
          <cell r="B534" t="str">
            <v>77A</v>
          </cell>
          <cell r="C534" t="str">
            <v>10</v>
          </cell>
          <cell r="D534" t="str">
            <v>BV</v>
          </cell>
          <cell r="E534">
            <v>0</v>
          </cell>
          <cell r="F534">
            <v>0</v>
          </cell>
          <cell r="G534" t="str">
            <v>SEPTEMBER</v>
          </cell>
          <cell r="H534">
            <v>2004</v>
          </cell>
        </row>
        <row r="535">
          <cell r="A535" t="str">
            <v>9223-042-0731</v>
          </cell>
          <cell r="B535" t="str">
            <v>77B</v>
          </cell>
          <cell r="C535" t="str">
            <v>60</v>
          </cell>
          <cell r="D535" t="str">
            <v>NB</v>
          </cell>
          <cell r="E535">
            <v>1106.02</v>
          </cell>
          <cell r="F535">
            <v>0</v>
          </cell>
          <cell r="G535" t="str">
            <v>AUGUST</v>
          </cell>
          <cell r="H535">
            <v>2004</v>
          </cell>
        </row>
        <row r="536">
          <cell r="A536" t="str">
            <v>9225-041-0716</v>
          </cell>
          <cell r="B536" t="str">
            <v>77A</v>
          </cell>
          <cell r="C536" t="str">
            <v>10</v>
          </cell>
          <cell r="D536" t="str">
            <v>CB</v>
          </cell>
          <cell r="E536">
            <v>0</v>
          </cell>
          <cell r="F536">
            <v>0</v>
          </cell>
          <cell r="G536" t="str">
            <v>NOVEMBER</v>
          </cell>
          <cell r="H536">
            <v>2004</v>
          </cell>
        </row>
        <row r="537">
          <cell r="A537" t="str">
            <v>9261-042-0880</v>
          </cell>
          <cell r="B537" t="str">
            <v>77A</v>
          </cell>
          <cell r="C537" t="str">
            <v>60</v>
          </cell>
          <cell r="D537" t="str">
            <v>WD</v>
          </cell>
          <cell r="E537">
            <v>319.95</v>
          </cell>
          <cell r="F537">
            <v>0</v>
          </cell>
          <cell r="G537" t="str">
            <v>JULY</v>
          </cell>
          <cell r="H537">
            <v>2004</v>
          </cell>
        </row>
        <row r="538">
          <cell r="A538" t="str">
            <v>9261-048-0454</v>
          </cell>
          <cell r="B538" t="str">
            <v>77B</v>
          </cell>
          <cell r="C538" t="str">
            <v>20</v>
          </cell>
          <cell r="D538" t="str">
            <v>WB</v>
          </cell>
          <cell r="E538">
            <v>8907.99</v>
          </cell>
          <cell r="F538">
            <v>0</v>
          </cell>
          <cell r="G538" t="str">
            <v>SEPTEMBER</v>
          </cell>
          <cell r="H538">
            <v>2004</v>
          </cell>
        </row>
        <row r="539">
          <cell r="A539" t="str">
            <v>9281-040-0716</v>
          </cell>
          <cell r="B539" t="str">
            <v>77B</v>
          </cell>
          <cell r="C539" t="str">
            <v>40</v>
          </cell>
          <cell r="D539" t="str">
            <v>CB</v>
          </cell>
          <cell r="E539">
            <v>5576.05</v>
          </cell>
          <cell r="F539">
            <v>0</v>
          </cell>
          <cell r="G539" t="str">
            <v>NOVEMBER</v>
          </cell>
          <cell r="H539">
            <v>2004</v>
          </cell>
        </row>
        <row r="540">
          <cell r="A540" t="str">
            <v>9287-040-0716</v>
          </cell>
          <cell r="B540" t="str">
            <v>77B</v>
          </cell>
          <cell r="C540" t="str">
            <v>30</v>
          </cell>
          <cell r="D540" t="str">
            <v>CB</v>
          </cell>
          <cell r="E540">
            <v>26540.31</v>
          </cell>
          <cell r="F540">
            <v>11724.28</v>
          </cell>
          <cell r="G540" t="str">
            <v>MARCH</v>
          </cell>
          <cell r="H540">
            <v>2005</v>
          </cell>
        </row>
        <row r="541">
          <cell r="A541" t="str">
            <v>9317-044-0882</v>
          </cell>
          <cell r="B541" t="str">
            <v>77B</v>
          </cell>
          <cell r="C541" t="str">
            <v>20</v>
          </cell>
          <cell r="D541" t="str">
            <v>SD</v>
          </cell>
          <cell r="E541">
            <v>18086.52</v>
          </cell>
          <cell r="F541">
            <v>9043</v>
          </cell>
          <cell r="G541" t="str">
            <v>AUGUST</v>
          </cell>
          <cell r="H541">
            <v>2004</v>
          </cell>
        </row>
        <row r="542">
          <cell r="A542" t="str">
            <v>9328-042-0731</v>
          </cell>
          <cell r="B542" t="str">
            <v>77B</v>
          </cell>
          <cell r="C542" t="str">
            <v>50</v>
          </cell>
          <cell r="D542" t="str">
            <v>NB</v>
          </cell>
          <cell r="E542">
            <v>435.66</v>
          </cell>
          <cell r="F542">
            <v>0</v>
          </cell>
          <cell r="G542" t="str">
            <v>AUGUST</v>
          </cell>
          <cell r="H542">
            <v>2004</v>
          </cell>
        </row>
        <row r="543">
          <cell r="A543" t="str">
            <v>9335-042-0880</v>
          </cell>
          <cell r="B543" t="str">
            <v>77B</v>
          </cell>
          <cell r="C543" t="str">
            <v>60</v>
          </cell>
          <cell r="D543" t="str">
            <v>WD</v>
          </cell>
          <cell r="E543">
            <v>609.58000000000004</v>
          </cell>
          <cell r="F543">
            <v>0</v>
          </cell>
          <cell r="G543" t="str">
            <v>JULY</v>
          </cell>
          <cell r="H543">
            <v>2004</v>
          </cell>
        </row>
        <row r="544">
          <cell r="A544" t="str">
            <v>9335-048-0454</v>
          </cell>
          <cell r="B544" t="str">
            <v>77B</v>
          </cell>
          <cell r="C544" t="str">
            <v>40</v>
          </cell>
          <cell r="D544" t="str">
            <v>WB</v>
          </cell>
          <cell r="E544">
            <v>400.88</v>
          </cell>
          <cell r="F544">
            <v>0</v>
          </cell>
          <cell r="G544" t="str">
            <v>JULY</v>
          </cell>
          <cell r="H544">
            <v>2004</v>
          </cell>
        </row>
        <row r="545">
          <cell r="A545" t="str">
            <v>9401-042-0731</v>
          </cell>
          <cell r="B545" t="str">
            <v>77B</v>
          </cell>
          <cell r="C545" t="str">
            <v>50</v>
          </cell>
          <cell r="D545" t="str">
            <v>NB</v>
          </cell>
          <cell r="E545">
            <v>4433.3100000000004</v>
          </cell>
          <cell r="F545">
            <v>0</v>
          </cell>
          <cell r="G545" t="str">
            <v>AUGUST</v>
          </cell>
          <cell r="H545">
            <v>2004</v>
          </cell>
        </row>
        <row r="546">
          <cell r="A546" t="str">
            <v>9412-040-0416</v>
          </cell>
          <cell r="B546" t="str">
            <v>77B</v>
          </cell>
          <cell r="C546" t="str">
            <v>20</v>
          </cell>
          <cell r="D546" t="str">
            <v>BR</v>
          </cell>
          <cell r="E546">
            <v>2105.98</v>
          </cell>
          <cell r="F546">
            <v>0</v>
          </cell>
          <cell r="G546" t="str">
            <v>OCTOBER</v>
          </cell>
          <cell r="H546">
            <v>2004</v>
          </cell>
        </row>
        <row r="547">
          <cell r="A547" t="str">
            <v>9415-040-0416</v>
          </cell>
          <cell r="B547" t="str">
            <v>77B</v>
          </cell>
          <cell r="C547" t="str">
            <v>20</v>
          </cell>
          <cell r="D547" t="str">
            <v>BR</v>
          </cell>
          <cell r="E547">
            <v>2737.33</v>
          </cell>
          <cell r="F547">
            <v>0</v>
          </cell>
          <cell r="G547" t="str">
            <v>SEPTEMBER</v>
          </cell>
          <cell r="H547">
            <v>2004</v>
          </cell>
        </row>
        <row r="548">
          <cell r="A548" t="str">
            <v>9419-041-0581</v>
          </cell>
          <cell r="B548" t="str">
            <v>77B</v>
          </cell>
          <cell r="C548" t="str">
            <v>10</v>
          </cell>
          <cell r="D548" t="str">
            <v>GC</v>
          </cell>
          <cell r="E548">
            <v>5805.65</v>
          </cell>
          <cell r="F548">
            <v>0</v>
          </cell>
          <cell r="G548" t="str">
            <v>JANUARY</v>
          </cell>
          <cell r="H548">
            <v>2005</v>
          </cell>
        </row>
        <row r="549">
          <cell r="A549" t="str">
            <v>9425-042-0716</v>
          </cell>
          <cell r="B549" t="str">
            <v>77B</v>
          </cell>
          <cell r="C549" t="str">
            <v>40</v>
          </cell>
          <cell r="D549" t="str">
            <v>CB</v>
          </cell>
          <cell r="E549">
            <v>13166.53</v>
          </cell>
          <cell r="F549">
            <v>0</v>
          </cell>
          <cell r="G549" t="str">
            <v>DECEMBER</v>
          </cell>
          <cell r="H549">
            <v>2004</v>
          </cell>
        </row>
        <row r="550">
          <cell r="A550" t="str">
            <v>9432-042-0581</v>
          </cell>
          <cell r="B550" t="str">
            <v>77B</v>
          </cell>
          <cell r="C550" t="str">
            <v>60</v>
          </cell>
          <cell r="D550" t="str">
            <v>GC</v>
          </cell>
          <cell r="E550">
            <v>4068.67</v>
          </cell>
          <cell r="F550">
            <v>0</v>
          </cell>
          <cell r="G550" t="str">
            <v>AUGUST</v>
          </cell>
          <cell r="H550">
            <v>2004</v>
          </cell>
        </row>
        <row r="551">
          <cell r="A551" t="str">
            <v>9456-040-0527</v>
          </cell>
          <cell r="B551" t="str">
            <v>77A</v>
          </cell>
          <cell r="C551" t="str">
            <v>40</v>
          </cell>
          <cell r="D551" t="str">
            <v>MS</v>
          </cell>
          <cell r="E551">
            <v>714.4</v>
          </cell>
          <cell r="F551">
            <v>0</v>
          </cell>
          <cell r="G551" t="str">
            <v>SEPTEMBER</v>
          </cell>
          <cell r="H551">
            <v>2004</v>
          </cell>
        </row>
        <row r="552">
          <cell r="A552" t="str">
            <v>9473-042-0581</v>
          </cell>
          <cell r="B552" t="str">
            <v>77B</v>
          </cell>
          <cell r="C552" t="str">
            <v>60</v>
          </cell>
          <cell r="D552" t="str">
            <v>GC</v>
          </cell>
          <cell r="E552">
            <v>7576.51</v>
          </cell>
          <cell r="F552">
            <v>2509</v>
          </cell>
          <cell r="G552" t="str">
            <v>AUGUST</v>
          </cell>
          <cell r="H552">
            <v>2004</v>
          </cell>
        </row>
        <row r="553">
          <cell r="A553" t="str">
            <v>9512-042-0880</v>
          </cell>
          <cell r="B553" t="str">
            <v>77A</v>
          </cell>
          <cell r="C553" t="str">
            <v>20</v>
          </cell>
          <cell r="D553" t="str">
            <v>WD</v>
          </cell>
          <cell r="E553">
            <v>0</v>
          </cell>
          <cell r="F553">
            <v>0</v>
          </cell>
          <cell r="G553" t="str">
            <v>SEPTEMBER</v>
          </cell>
          <cell r="H553">
            <v>2004</v>
          </cell>
        </row>
        <row r="554">
          <cell r="A554" t="str">
            <v>9513-042-0566</v>
          </cell>
          <cell r="B554" t="str">
            <v>77A</v>
          </cell>
          <cell r="C554" t="str">
            <v>50</v>
          </cell>
          <cell r="D554" t="str">
            <v>MS</v>
          </cell>
          <cell r="E554">
            <v>63.64</v>
          </cell>
          <cell r="F554">
            <v>0</v>
          </cell>
          <cell r="G554" t="str">
            <v>AUGUST</v>
          </cell>
          <cell r="H554">
            <v>2004</v>
          </cell>
        </row>
        <row r="555">
          <cell r="A555" t="str">
            <v>9525-048-0454</v>
          </cell>
          <cell r="B555" t="str">
            <v>77A</v>
          </cell>
          <cell r="C555" t="str">
            <v>50</v>
          </cell>
          <cell r="D555" t="str">
            <v>WB</v>
          </cell>
          <cell r="E555">
            <v>1089.3</v>
          </cell>
          <cell r="F555">
            <v>544.64</v>
          </cell>
          <cell r="G555" t="str">
            <v>AUGUST</v>
          </cell>
          <cell r="H555">
            <v>2004</v>
          </cell>
        </row>
        <row r="556">
          <cell r="A556" t="str">
            <v>9528-042-0731</v>
          </cell>
          <cell r="B556" t="str">
            <v>77B</v>
          </cell>
          <cell r="C556" t="str">
            <v>50</v>
          </cell>
          <cell r="D556" t="str">
            <v>NB</v>
          </cell>
          <cell r="E556">
            <v>789.95</v>
          </cell>
          <cell r="F556">
            <v>0</v>
          </cell>
          <cell r="G556" t="str">
            <v>AUGUST</v>
          </cell>
          <cell r="H556">
            <v>2004</v>
          </cell>
        </row>
        <row r="557">
          <cell r="A557" t="str">
            <v>9532-042-0581</v>
          </cell>
          <cell r="B557" t="str">
            <v>77B</v>
          </cell>
          <cell r="C557" t="str">
            <v>10</v>
          </cell>
          <cell r="D557" t="str">
            <v>GC</v>
          </cell>
          <cell r="E557">
            <v>0</v>
          </cell>
          <cell r="F557">
            <v>0</v>
          </cell>
          <cell r="G557" t="str">
            <v>SEPTEMBER</v>
          </cell>
          <cell r="H557">
            <v>2004</v>
          </cell>
        </row>
        <row r="558">
          <cell r="A558" t="str">
            <v>9540-040-0548</v>
          </cell>
          <cell r="B558" t="str">
            <v>77B</v>
          </cell>
          <cell r="C558" t="str">
            <v>40</v>
          </cell>
          <cell r="D558" t="str">
            <v>TB</v>
          </cell>
          <cell r="E558">
            <v>65337.09</v>
          </cell>
          <cell r="F558">
            <v>25498</v>
          </cell>
          <cell r="G558" t="str">
            <v>AUGUST</v>
          </cell>
          <cell r="H558">
            <v>2004</v>
          </cell>
        </row>
        <row r="559">
          <cell r="A559" t="str">
            <v>9559-040-0577</v>
          </cell>
          <cell r="B559" t="str">
            <v>77A</v>
          </cell>
          <cell r="C559" t="str">
            <v>40</v>
          </cell>
          <cell r="D559" t="str">
            <v>GC</v>
          </cell>
          <cell r="E559">
            <v>3215.1</v>
          </cell>
          <cell r="F559">
            <v>0</v>
          </cell>
          <cell r="G559" t="str">
            <v>SEPTEMBER</v>
          </cell>
          <cell r="H559">
            <v>2004</v>
          </cell>
        </row>
        <row r="560">
          <cell r="A560" t="str">
            <v>9603-041-0880</v>
          </cell>
          <cell r="B560" t="str">
            <v>77B</v>
          </cell>
          <cell r="C560" t="str">
            <v>60</v>
          </cell>
          <cell r="D560" t="str">
            <v>WD</v>
          </cell>
          <cell r="E560">
            <v>11200.38</v>
          </cell>
          <cell r="F560">
            <v>0</v>
          </cell>
          <cell r="G560" t="str">
            <v>MAY</v>
          </cell>
          <cell r="H560">
            <v>2004</v>
          </cell>
        </row>
        <row r="561">
          <cell r="A561" t="str">
            <v>9619-043-0216</v>
          </cell>
          <cell r="B561" t="str">
            <v>77A</v>
          </cell>
          <cell r="C561" t="str">
            <v>40</v>
          </cell>
          <cell r="D561" t="str">
            <v>BV</v>
          </cell>
          <cell r="E561">
            <v>999.49</v>
          </cell>
          <cell r="F561">
            <v>0</v>
          </cell>
          <cell r="G561" t="str">
            <v>MAY</v>
          </cell>
          <cell r="H561">
            <v>2005</v>
          </cell>
        </row>
        <row r="562">
          <cell r="A562" t="str">
            <v>9625-042-0880</v>
          </cell>
          <cell r="B562" t="str">
            <v>77B</v>
          </cell>
          <cell r="C562" t="str">
            <v>20</v>
          </cell>
          <cell r="D562" t="str">
            <v>WD</v>
          </cell>
          <cell r="E562">
            <v>5195.96</v>
          </cell>
          <cell r="F562">
            <v>2280</v>
          </cell>
          <cell r="G562" t="str">
            <v>DECEMBER</v>
          </cell>
          <cell r="H562">
            <v>2004</v>
          </cell>
        </row>
        <row r="563">
          <cell r="A563" t="str">
            <v>9708-041-0716</v>
          </cell>
          <cell r="B563" t="str">
            <v>77B</v>
          </cell>
          <cell r="C563" t="str">
            <v>10</v>
          </cell>
          <cell r="D563" t="str">
            <v>CB</v>
          </cell>
          <cell r="E563">
            <v>0</v>
          </cell>
          <cell r="F563">
            <v>0</v>
          </cell>
          <cell r="G563" t="str">
            <v>DECEMBER</v>
          </cell>
          <cell r="H563">
            <v>2005</v>
          </cell>
        </row>
        <row r="564">
          <cell r="A564" t="str">
            <v>9720-046-0216</v>
          </cell>
          <cell r="B564" t="str">
            <v>77B</v>
          </cell>
          <cell r="C564" t="str">
            <v>10</v>
          </cell>
          <cell r="D564" t="str">
            <v>BV</v>
          </cell>
          <cell r="E564">
            <v>68368.75</v>
          </cell>
          <cell r="F564">
            <v>0</v>
          </cell>
          <cell r="G564" t="str">
            <v>OCTOBER</v>
          </cell>
          <cell r="H564">
            <v>2004</v>
          </cell>
        </row>
        <row r="565">
          <cell r="A565" t="str">
            <v>9734-040-0548</v>
          </cell>
          <cell r="B565" t="str">
            <v>77B</v>
          </cell>
          <cell r="C565" t="str">
            <v>20</v>
          </cell>
          <cell r="D565" t="str">
            <v>TB</v>
          </cell>
          <cell r="E565">
            <v>1273.5899999999999</v>
          </cell>
          <cell r="F565">
            <v>0</v>
          </cell>
          <cell r="G565" t="str">
            <v>SEPTEMBER</v>
          </cell>
          <cell r="H565">
            <v>2004</v>
          </cell>
        </row>
        <row r="566">
          <cell r="A566" t="str">
            <v>9738-040-0548</v>
          </cell>
          <cell r="B566" t="str">
            <v>77B</v>
          </cell>
          <cell r="C566" t="str">
            <v>10</v>
          </cell>
          <cell r="D566" t="str">
            <v>TB</v>
          </cell>
          <cell r="E566">
            <v>4928.8500000000004</v>
          </cell>
          <cell r="F566">
            <v>0</v>
          </cell>
          <cell r="G566" t="str">
            <v>SEPTEMBER</v>
          </cell>
          <cell r="H566">
            <v>2004</v>
          </cell>
        </row>
        <row r="567">
          <cell r="A567" t="str">
            <v>9776-043-0727</v>
          </cell>
          <cell r="B567" t="str">
            <v>77B</v>
          </cell>
          <cell r="C567" t="str">
            <v>10</v>
          </cell>
          <cell r="D567" t="str">
            <v>SB</v>
          </cell>
          <cell r="E567">
            <v>0</v>
          </cell>
          <cell r="F567">
            <v>0</v>
          </cell>
          <cell r="G567" t="str">
            <v>DECEMBER</v>
          </cell>
          <cell r="H567">
            <v>2006</v>
          </cell>
        </row>
        <row r="568">
          <cell r="A568" t="str">
            <v>9810-042-0416</v>
          </cell>
          <cell r="B568" t="str">
            <v>77A</v>
          </cell>
          <cell r="C568" t="str">
            <v>40</v>
          </cell>
          <cell r="D568" t="str">
            <v>BR</v>
          </cell>
          <cell r="E568">
            <v>2487.7199999999998</v>
          </cell>
          <cell r="F568">
            <v>0</v>
          </cell>
          <cell r="G568" t="str">
            <v>DECEMBER</v>
          </cell>
          <cell r="H568">
            <v>2004</v>
          </cell>
        </row>
        <row r="569">
          <cell r="A569" t="str">
            <v>9824-042-0880</v>
          </cell>
          <cell r="B569" t="str">
            <v>77B</v>
          </cell>
          <cell r="C569" t="str">
            <v>20</v>
          </cell>
          <cell r="D569" t="str">
            <v>WD</v>
          </cell>
          <cell r="E569">
            <v>2170.4499999999998</v>
          </cell>
          <cell r="F569">
            <v>0</v>
          </cell>
          <cell r="G569" t="str">
            <v>NOVEMBER</v>
          </cell>
          <cell r="H569">
            <v>2004</v>
          </cell>
        </row>
        <row r="570">
          <cell r="A570" t="str">
            <v>9829-042-0416</v>
          </cell>
          <cell r="B570" t="str">
            <v>77A</v>
          </cell>
          <cell r="C570" t="str">
            <v>40</v>
          </cell>
          <cell r="D570" t="str">
            <v>BR</v>
          </cell>
          <cell r="E570">
            <v>2440.4699999999998</v>
          </cell>
          <cell r="F570">
            <v>0</v>
          </cell>
          <cell r="G570" t="str">
            <v>DECEMBER</v>
          </cell>
          <cell r="H570">
            <v>2004</v>
          </cell>
        </row>
        <row r="571">
          <cell r="A571" t="str">
            <v>9834-042-0416</v>
          </cell>
          <cell r="B571" t="str">
            <v>77A</v>
          </cell>
          <cell r="C571" t="str">
            <v>40</v>
          </cell>
          <cell r="D571" t="str">
            <v>BR</v>
          </cell>
          <cell r="E571">
            <v>2915.71</v>
          </cell>
          <cell r="F571">
            <v>0</v>
          </cell>
          <cell r="G571" t="str">
            <v>DECEMBER</v>
          </cell>
          <cell r="H571">
            <v>2004</v>
          </cell>
        </row>
        <row r="572">
          <cell r="A572" t="str">
            <v>9837-041-0566</v>
          </cell>
          <cell r="B572" t="str">
            <v>77B</v>
          </cell>
          <cell r="C572" t="str">
            <v>40</v>
          </cell>
          <cell r="D572" t="str">
            <v>MS</v>
          </cell>
          <cell r="E572">
            <v>2704.84</v>
          </cell>
          <cell r="F572">
            <v>0</v>
          </cell>
          <cell r="G572" t="str">
            <v>DECEMBER</v>
          </cell>
          <cell r="H572">
            <v>2004</v>
          </cell>
        </row>
        <row r="573">
          <cell r="A573" t="str">
            <v>9839-042-0454</v>
          </cell>
          <cell r="B573" t="str">
            <v>77A</v>
          </cell>
          <cell r="C573" t="str">
            <v>20</v>
          </cell>
          <cell r="D573" t="str">
            <v>WB</v>
          </cell>
          <cell r="E573">
            <v>17760.509999999998</v>
          </cell>
          <cell r="F573">
            <v>0</v>
          </cell>
          <cell r="G573" t="str">
            <v>SEPTEMBER</v>
          </cell>
          <cell r="H573">
            <v>2004</v>
          </cell>
        </row>
        <row r="574">
          <cell r="A574" t="str">
            <v>9895-042-0416</v>
          </cell>
          <cell r="B574" t="str">
            <v>77A</v>
          </cell>
          <cell r="C574" t="str">
            <v>40</v>
          </cell>
          <cell r="D574" t="str">
            <v>BR</v>
          </cell>
          <cell r="E574">
            <v>2915.71</v>
          </cell>
          <cell r="F574">
            <v>0</v>
          </cell>
          <cell r="G574" t="str">
            <v>DECEMBER</v>
          </cell>
          <cell r="H574">
            <v>2004</v>
          </cell>
        </row>
        <row r="575">
          <cell r="A575" t="str">
            <v>9957-042-0880</v>
          </cell>
          <cell r="B575" t="str">
            <v>77B</v>
          </cell>
          <cell r="C575" t="str">
            <v>20</v>
          </cell>
          <cell r="D575" t="str">
            <v>WD</v>
          </cell>
          <cell r="E575">
            <v>194.47</v>
          </cell>
          <cell r="F575">
            <v>0</v>
          </cell>
          <cell r="G575" t="str">
            <v>JUNE</v>
          </cell>
          <cell r="H575">
            <v>2004</v>
          </cell>
        </row>
        <row r="576">
          <cell r="A576" t="str">
            <v>9960-048-0454</v>
          </cell>
          <cell r="B576" t="str">
            <v>77B</v>
          </cell>
          <cell r="C576" t="str">
            <v>40</v>
          </cell>
          <cell r="D576" t="str">
            <v>WB</v>
          </cell>
          <cell r="E576">
            <v>6444.36</v>
          </cell>
          <cell r="F576">
            <v>3222.18</v>
          </cell>
          <cell r="G576" t="str">
            <v>AUGUST</v>
          </cell>
          <cell r="H576">
            <v>2004</v>
          </cell>
        </row>
        <row r="577">
          <cell r="A577" t="str">
            <v>9997-040-0432</v>
          </cell>
          <cell r="B577" t="str">
            <v>77A</v>
          </cell>
          <cell r="C577" t="str">
            <v>20</v>
          </cell>
          <cell r="D577" t="str">
            <v>TC</v>
          </cell>
          <cell r="E577">
            <v>0</v>
          </cell>
          <cell r="F577">
            <v>0</v>
          </cell>
          <cell r="G577" t="str">
            <v>APRIL</v>
          </cell>
          <cell r="H577">
            <v>2004</v>
          </cell>
        </row>
        <row r="578">
          <cell r="B578" t="str">
            <v>77A</v>
          </cell>
          <cell r="C578" t="str">
            <v>10</v>
          </cell>
          <cell r="D578" t="str">
            <v>BR</v>
          </cell>
          <cell r="E578">
            <v>0</v>
          </cell>
          <cell r="F578">
            <v>0</v>
          </cell>
          <cell r="G578" t="str">
            <v>OCTOBER</v>
          </cell>
          <cell r="H578">
            <v>2004</v>
          </cell>
        </row>
        <row r="579">
          <cell r="B579" t="str">
            <v>77A</v>
          </cell>
          <cell r="C579" t="str">
            <v>10</v>
          </cell>
          <cell r="D579" t="str">
            <v>BV</v>
          </cell>
          <cell r="E579">
            <v>1562.4</v>
          </cell>
          <cell r="F579">
            <v>0</v>
          </cell>
          <cell r="G579" t="str">
            <v>DECEMBER</v>
          </cell>
          <cell r="H579">
            <v>2004</v>
          </cell>
        </row>
        <row r="580">
          <cell r="B580" t="str">
            <v>77A</v>
          </cell>
          <cell r="C580" t="str">
            <v>10</v>
          </cell>
          <cell r="D580" t="str">
            <v>BV</v>
          </cell>
          <cell r="E580">
            <v>0</v>
          </cell>
          <cell r="F580">
            <v>0</v>
          </cell>
          <cell r="G580" t="str">
            <v>AUGUST</v>
          </cell>
          <cell r="H580">
            <v>2004</v>
          </cell>
        </row>
        <row r="581">
          <cell r="B581" t="str">
            <v>77A</v>
          </cell>
          <cell r="C581" t="str">
            <v>10</v>
          </cell>
          <cell r="D581" t="str">
            <v>BV</v>
          </cell>
          <cell r="E581">
            <v>0</v>
          </cell>
          <cell r="F581">
            <v>0</v>
          </cell>
          <cell r="G581" t="str">
            <v>DECEMBER</v>
          </cell>
          <cell r="H581">
            <v>2004</v>
          </cell>
        </row>
        <row r="582">
          <cell r="B582" t="str">
            <v>77A</v>
          </cell>
          <cell r="C582" t="str">
            <v>10</v>
          </cell>
          <cell r="D582" t="str">
            <v>BV</v>
          </cell>
          <cell r="E582">
            <v>0</v>
          </cell>
          <cell r="F582">
            <v>0</v>
          </cell>
          <cell r="G582" t="str">
            <v>SEPTEMBER</v>
          </cell>
          <cell r="H582">
            <v>2004</v>
          </cell>
        </row>
        <row r="583">
          <cell r="B583" t="str">
            <v>77A</v>
          </cell>
          <cell r="C583" t="str">
            <v>10</v>
          </cell>
          <cell r="D583" t="str">
            <v>CB</v>
          </cell>
          <cell r="E583">
            <v>0</v>
          </cell>
          <cell r="F583">
            <v>0</v>
          </cell>
          <cell r="G583" t="str">
            <v>SEPTEMBER</v>
          </cell>
          <cell r="H583">
            <v>2006</v>
          </cell>
        </row>
        <row r="584">
          <cell r="B584" t="str">
            <v>77A</v>
          </cell>
          <cell r="C584" t="str">
            <v>10</v>
          </cell>
          <cell r="D584" t="str">
            <v>CB</v>
          </cell>
          <cell r="E584">
            <v>1981.6</v>
          </cell>
          <cell r="F584">
            <v>0</v>
          </cell>
          <cell r="G584" t="str">
            <v>DECEMBER</v>
          </cell>
          <cell r="H584">
            <v>2004</v>
          </cell>
        </row>
        <row r="585">
          <cell r="B585" t="str">
            <v>77A</v>
          </cell>
          <cell r="C585" t="str">
            <v>10</v>
          </cell>
          <cell r="D585" t="str">
            <v>CB</v>
          </cell>
          <cell r="E585">
            <v>0</v>
          </cell>
          <cell r="F585">
            <v>0</v>
          </cell>
          <cell r="G585" t="str">
            <v>DECEMBER</v>
          </cell>
          <cell r="H585">
            <v>2004</v>
          </cell>
        </row>
        <row r="586">
          <cell r="B586" t="str">
            <v>77A</v>
          </cell>
          <cell r="C586" t="str">
            <v>10</v>
          </cell>
          <cell r="D586" t="str">
            <v>CB</v>
          </cell>
          <cell r="E586">
            <v>0</v>
          </cell>
          <cell r="F586">
            <v>0</v>
          </cell>
          <cell r="G586" t="str">
            <v>DECEMBER</v>
          </cell>
          <cell r="H586">
            <v>2005</v>
          </cell>
        </row>
        <row r="587">
          <cell r="B587" t="str">
            <v>77A</v>
          </cell>
          <cell r="C587" t="str">
            <v>10</v>
          </cell>
          <cell r="D587" t="str">
            <v>CB</v>
          </cell>
          <cell r="E587">
            <v>0</v>
          </cell>
          <cell r="F587">
            <v>0</v>
          </cell>
          <cell r="G587" t="str">
            <v>MAY</v>
          </cell>
          <cell r="H587">
            <v>2005</v>
          </cell>
        </row>
        <row r="588">
          <cell r="B588" t="str">
            <v>77A</v>
          </cell>
          <cell r="C588" t="str">
            <v>10</v>
          </cell>
          <cell r="D588" t="str">
            <v>CB</v>
          </cell>
          <cell r="E588">
            <v>0</v>
          </cell>
          <cell r="F588">
            <v>0</v>
          </cell>
          <cell r="G588" t="str">
            <v>SEPTEMBER</v>
          </cell>
          <cell r="H588">
            <v>2004</v>
          </cell>
        </row>
        <row r="589">
          <cell r="B589" t="str">
            <v>77A</v>
          </cell>
          <cell r="C589" t="str">
            <v>10</v>
          </cell>
          <cell r="D589" t="str">
            <v>CD</v>
          </cell>
          <cell r="E589">
            <v>0</v>
          </cell>
          <cell r="F589">
            <v>0</v>
          </cell>
          <cell r="G589" t="str">
            <v>DECEMBER</v>
          </cell>
          <cell r="H589">
            <v>2004</v>
          </cell>
        </row>
        <row r="590">
          <cell r="B590" t="str">
            <v>77A</v>
          </cell>
          <cell r="C590" t="str">
            <v>10</v>
          </cell>
          <cell r="D590" t="str">
            <v>CD</v>
          </cell>
          <cell r="E590">
            <v>0</v>
          </cell>
          <cell r="F590">
            <v>0</v>
          </cell>
          <cell r="G590" t="str">
            <v>MARCH</v>
          </cell>
          <cell r="H590">
            <v>2005</v>
          </cell>
        </row>
        <row r="591">
          <cell r="B591" t="str">
            <v>77A</v>
          </cell>
          <cell r="C591" t="str">
            <v>10</v>
          </cell>
          <cell r="D591" t="str">
            <v>CD</v>
          </cell>
          <cell r="E591">
            <v>0</v>
          </cell>
          <cell r="F591">
            <v>0</v>
          </cell>
          <cell r="G591" t="str">
            <v>SEPTEMBER</v>
          </cell>
          <cell r="H591">
            <v>2005</v>
          </cell>
        </row>
        <row r="592">
          <cell r="B592" t="str">
            <v>77A</v>
          </cell>
          <cell r="C592" t="str">
            <v>10</v>
          </cell>
          <cell r="D592" t="str">
            <v>GC</v>
          </cell>
          <cell r="E592">
            <v>558.83000000000004</v>
          </cell>
          <cell r="F592">
            <v>0</v>
          </cell>
          <cell r="G592" t="str">
            <v>DECEMBER</v>
          </cell>
          <cell r="H592">
            <v>2005</v>
          </cell>
        </row>
        <row r="593">
          <cell r="B593" t="str">
            <v>77A</v>
          </cell>
          <cell r="C593" t="str">
            <v>10</v>
          </cell>
          <cell r="D593" t="str">
            <v>GC</v>
          </cell>
          <cell r="E593">
            <v>1049.98</v>
          </cell>
          <cell r="F593">
            <v>0</v>
          </cell>
          <cell r="G593" t="str">
            <v>MAY</v>
          </cell>
          <cell r="H593">
            <v>2005</v>
          </cell>
        </row>
        <row r="594">
          <cell r="B594" t="str">
            <v>77A</v>
          </cell>
          <cell r="C594" t="str">
            <v>10</v>
          </cell>
          <cell r="D594" t="str">
            <v>GC</v>
          </cell>
          <cell r="E594">
            <v>0</v>
          </cell>
          <cell r="F594">
            <v>0</v>
          </cell>
          <cell r="G594" t="str">
            <v>DECEMBER</v>
          </cell>
          <cell r="H594">
            <v>2004</v>
          </cell>
        </row>
        <row r="595">
          <cell r="B595" t="str">
            <v>77A</v>
          </cell>
          <cell r="C595" t="str">
            <v>10</v>
          </cell>
          <cell r="D595" t="str">
            <v>MS</v>
          </cell>
          <cell r="E595">
            <v>311.89999999999998</v>
          </cell>
          <cell r="F595">
            <v>0</v>
          </cell>
          <cell r="G595" t="str">
            <v>DECEMBER</v>
          </cell>
          <cell r="H595">
            <v>2004</v>
          </cell>
        </row>
        <row r="596">
          <cell r="B596" t="str">
            <v>77A</v>
          </cell>
          <cell r="C596" t="str">
            <v>10</v>
          </cell>
          <cell r="D596" t="str">
            <v>MS</v>
          </cell>
          <cell r="E596">
            <v>0</v>
          </cell>
          <cell r="F596">
            <v>0</v>
          </cell>
          <cell r="G596" t="str">
            <v>AUGUST</v>
          </cell>
          <cell r="H596">
            <v>2004</v>
          </cell>
        </row>
        <row r="597">
          <cell r="B597" t="str">
            <v>77A</v>
          </cell>
          <cell r="C597" t="str">
            <v>10</v>
          </cell>
          <cell r="D597" t="str">
            <v>MS</v>
          </cell>
          <cell r="E597">
            <v>0</v>
          </cell>
          <cell r="F597">
            <v>0</v>
          </cell>
          <cell r="G597" t="str">
            <v>DECEMBER</v>
          </cell>
          <cell r="H597">
            <v>2004</v>
          </cell>
        </row>
        <row r="598">
          <cell r="B598" t="str">
            <v>77A</v>
          </cell>
          <cell r="C598" t="str">
            <v>10</v>
          </cell>
          <cell r="D598" t="str">
            <v>MS</v>
          </cell>
          <cell r="E598">
            <v>0</v>
          </cell>
          <cell r="F598">
            <v>0</v>
          </cell>
          <cell r="G598" t="str">
            <v>OCTOBER</v>
          </cell>
          <cell r="H598">
            <v>2004</v>
          </cell>
        </row>
        <row r="599">
          <cell r="B599" t="str">
            <v>77A</v>
          </cell>
          <cell r="C599" t="str">
            <v>10</v>
          </cell>
          <cell r="D599" t="str">
            <v>ND</v>
          </cell>
          <cell r="E599">
            <v>0</v>
          </cell>
          <cell r="F599">
            <v>0</v>
          </cell>
          <cell r="G599" t="str">
            <v>OCTOBER</v>
          </cell>
          <cell r="H599">
            <v>2004</v>
          </cell>
        </row>
        <row r="600">
          <cell r="B600" t="str">
            <v>77A</v>
          </cell>
          <cell r="C600" t="str">
            <v>10</v>
          </cell>
          <cell r="D600" t="str">
            <v>ND</v>
          </cell>
          <cell r="E600">
            <v>0</v>
          </cell>
          <cell r="F600">
            <v>0</v>
          </cell>
          <cell r="G600" t="str">
            <v>AUGUST</v>
          </cell>
          <cell r="H600">
            <v>2004</v>
          </cell>
        </row>
        <row r="601">
          <cell r="B601" t="str">
            <v>77A</v>
          </cell>
          <cell r="C601" t="str">
            <v>10</v>
          </cell>
          <cell r="D601" t="str">
            <v>ND</v>
          </cell>
          <cell r="E601">
            <v>0</v>
          </cell>
          <cell r="F601">
            <v>0</v>
          </cell>
          <cell r="G601" t="str">
            <v>DECEMBER</v>
          </cell>
          <cell r="H601">
            <v>2004</v>
          </cell>
        </row>
        <row r="602">
          <cell r="B602" t="str">
            <v>77A</v>
          </cell>
          <cell r="C602" t="str">
            <v>10</v>
          </cell>
          <cell r="D602" t="str">
            <v>ND</v>
          </cell>
          <cell r="E602">
            <v>0</v>
          </cell>
          <cell r="F602">
            <v>0</v>
          </cell>
          <cell r="G602" t="str">
            <v>NOVEMBER</v>
          </cell>
          <cell r="H602">
            <v>2004</v>
          </cell>
        </row>
        <row r="603">
          <cell r="B603" t="str">
            <v>77A</v>
          </cell>
          <cell r="C603" t="str">
            <v>10</v>
          </cell>
          <cell r="D603" t="str">
            <v>ND</v>
          </cell>
          <cell r="E603">
            <v>0</v>
          </cell>
          <cell r="F603">
            <v>0</v>
          </cell>
          <cell r="G603" t="str">
            <v>SEPTEMBER</v>
          </cell>
          <cell r="H603">
            <v>2004</v>
          </cell>
        </row>
        <row r="604">
          <cell r="B604" t="str">
            <v>77A</v>
          </cell>
          <cell r="C604" t="str">
            <v>10</v>
          </cell>
          <cell r="D604" t="str">
            <v>NF</v>
          </cell>
          <cell r="E604">
            <v>0</v>
          </cell>
          <cell r="F604">
            <v>0</v>
          </cell>
          <cell r="G604" t="str">
            <v>DECEMBER</v>
          </cell>
          <cell r="H604">
            <v>2004</v>
          </cell>
        </row>
        <row r="605">
          <cell r="B605" t="str">
            <v>77A</v>
          </cell>
          <cell r="C605" t="str">
            <v>10</v>
          </cell>
          <cell r="D605" t="str">
            <v>NF</v>
          </cell>
          <cell r="E605">
            <v>8283.32</v>
          </cell>
          <cell r="F605">
            <v>0</v>
          </cell>
          <cell r="G605" t="str">
            <v>DECEMBER</v>
          </cell>
          <cell r="H605">
            <v>2005</v>
          </cell>
        </row>
        <row r="606">
          <cell r="B606" t="str">
            <v>77A</v>
          </cell>
          <cell r="C606" t="str">
            <v>10</v>
          </cell>
          <cell r="D606" t="str">
            <v>SB</v>
          </cell>
          <cell r="E606">
            <v>0</v>
          </cell>
          <cell r="F606">
            <v>0</v>
          </cell>
          <cell r="G606" t="str">
            <v>JULY</v>
          </cell>
          <cell r="H606">
            <v>2005</v>
          </cell>
        </row>
        <row r="607">
          <cell r="B607" t="str">
            <v>77A</v>
          </cell>
          <cell r="C607" t="str">
            <v>10</v>
          </cell>
          <cell r="D607" t="str">
            <v>SB</v>
          </cell>
          <cell r="E607">
            <v>0</v>
          </cell>
          <cell r="F607">
            <v>0</v>
          </cell>
          <cell r="G607" t="str">
            <v>MAY</v>
          </cell>
          <cell r="H607">
            <v>2005</v>
          </cell>
        </row>
        <row r="608">
          <cell r="B608" t="str">
            <v>77A</v>
          </cell>
          <cell r="C608" t="str">
            <v>10</v>
          </cell>
          <cell r="D608" t="str">
            <v>SB</v>
          </cell>
          <cell r="E608">
            <v>0</v>
          </cell>
          <cell r="F608">
            <v>0</v>
          </cell>
          <cell r="G608" t="str">
            <v>OCTOBER</v>
          </cell>
          <cell r="H608">
            <v>2004</v>
          </cell>
        </row>
        <row r="609">
          <cell r="B609" t="str">
            <v>77A</v>
          </cell>
          <cell r="C609" t="str">
            <v>10</v>
          </cell>
          <cell r="D609" t="str">
            <v>SB</v>
          </cell>
          <cell r="E609">
            <v>0</v>
          </cell>
          <cell r="F609">
            <v>0</v>
          </cell>
          <cell r="G609" t="str">
            <v>SEPTEMBER</v>
          </cell>
          <cell r="H609">
            <v>2004</v>
          </cell>
        </row>
        <row r="610">
          <cell r="B610" t="str">
            <v>77A</v>
          </cell>
          <cell r="C610" t="str">
            <v>10</v>
          </cell>
          <cell r="D610" t="str">
            <v>SD</v>
          </cell>
          <cell r="E610">
            <v>0</v>
          </cell>
          <cell r="F610">
            <v>0</v>
          </cell>
          <cell r="G610" t="str">
            <v>AUGUST</v>
          </cell>
          <cell r="H610">
            <v>2004</v>
          </cell>
        </row>
        <row r="611">
          <cell r="B611" t="str">
            <v>77A</v>
          </cell>
          <cell r="C611" t="str">
            <v>10</v>
          </cell>
          <cell r="D611" t="str">
            <v>SD</v>
          </cell>
          <cell r="E611">
            <v>0</v>
          </cell>
          <cell r="F611">
            <v>0</v>
          </cell>
          <cell r="G611" t="str">
            <v>DECEMBER</v>
          </cell>
          <cell r="H611">
            <v>2004</v>
          </cell>
        </row>
        <row r="612">
          <cell r="B612" t="str">
            <v>77A</v>
          </cell>
          <cell r="C612" t="str">
            <v>10</v>
          </cell>
          <cell r="D612" t="str">
            <v>SD</v>
          </cell>
          <cell r="E612">
            <v>0</v>
          </cell>
          <cell r="F612">
            <v>0</v>
          </cell>
          <cell r="G612" t="str">
            <v>JULY</v>
          </cell>
          <cell r="H612">
            <v>2004</v>
          </cell>
        </row>
        <row r="613">
          <cell r="B613" t="str">
            <v>77A</v>
          </cell>
          <cell r="C613" t="str">
            <v>10</v>
          </cell>
          <cell r="D613" t="str">
            <v>SD</v>
          </cell>
          <cell r="E613">
            <v>0</v>
          </cell>
          <cell r="F613">
            <v>0</v>
          </cell>
          <cell r="G613" t="str">
            <v>JUNE</v>
          </cell>
          <cell r="H613">
            <v>2004</v>
          </cell>
        </row>
        <row r="614">
          <cell r="B614" t="str">
            <v>77A</v>
          </cell>
          <cell r="C614" t="str">
            <v>10</v>
          </cell>
          <cell r="D614" t="str">
            <v>SD</v>
          </cell>
          <cell r="E614">
            <v>0</v>
          </cell>
          <cell r="F614">
            <v>0</v>
          </cell>
          <cell r="G614" t="str">
            <v>SEPTEMBER</v>
          </cell>
          <cell r="H614">
            <v>2004</v>
          </cell>
        </row>
        <row r="615">
          <cell r="B615" t="str">
            <v>77A</v>
          </cell>
          <cell r="C615" t="str">
            <v>10</v>
          </cell>
          <cell r="D615" t="str">
            <v>SD</v>
          </cell>
          <cell r="E615">
            <v>1631.43</v>
          </cell>
          <cell r="F615">
            <v>0</v>
          </cell>
          <cell r="G615" t="str">
            <v>SEPTEMBER</v>
          </cell>
          <cell r="H615">
            <v>2004</v>
          </cell>
        </row>
        <row r="616">
          <cell r="B616" t="str">
            <v>77A</v>
          </cell>
          <cell r="C616" t="str">
            <v>10</v>
          </cell>
          <cell r="D616" t="str">
            <v>SD</v>
          </cell>
          <cell r="E616">
            <v>3370.26</v>
          </cell>
          <cell r="F616">
            <v>0</v>
          </cell>
          <cell r="G616" t="str">
            <v>SEPTEMBER</v>
          </cell>
          <cell r="H616">
            <v>2004</v>
          </cell>
        </row>
        <row r="617">
          <cell r="B617" t="str">
            <v>77A</v>
          </cell>
          <cell r="C617" t="str">
            <v>10</v>
          </cell>
          <cell r="D617" t="str">
            <v>SD</v>
          </cell>
          <cell r="E617">
            <v>0</v>
          </cell>
          <cell r="F617">
            <v>0</v>
          </cell>
          <cell r="G617" t="str">
            <v>AUGUST</v>
          </cell>
          <cell r="H617">
            <v>2004</v>
          </cell>
        </row>
        <row r="618">
          <cell r="B618" t="str">
            <v>77A</v>
          </cell>
          <cell r="C618" t="str">
            <v>10</v>
          </cell>
          <cell r="D618" t="str">
            <v>SD</v>
          </cell>
          <cell r="E618">
            <v>0</v>
          </cell>
          <cell r="F618">
            <v>0</v>
          </cell>
          <cell r="G618" t="str">
            <v>DECEMBER</v>
          </cell>
          <cell r="H618">
            <v>2004</v>
          </cell>
        </row>
        <row r="619">
          <cell r="B619" t="str">
            <v>77A</v>
          </cell>
          <cell r="C619" t="str">
            <v>10</v>
          </cell>
          <cell r="D619" t="str">
            <v>SD</v>
          </cell>
          <cell r="E619">
            <v>0</v>
          </cell>
          <cell r="F619">
            <v>0</v>
          </cell>
          <cell r="G619" t="str">
            <v>JULY</v>
          </cell>
          <cell r="H619">
            <v>2004</v>
          </cell>
        </row>
        <row r="620">
          <cell r="B620" t="str">
            <v>77A</v>
          </cell>
          <cell r="C620" t="str">
            <v>10</v>
          </cell>
          <cell r="D620" t="str">
            <v>SD</v>
          </cell>
          <cell r="E620">
            <v>0</v>
          </cell>
          <cell r="F620">
            <v>0</v>
          </cell>
          <cell r="G620" t="str">
            <v>JUNE</v>
          </cell>
          <cell r="H620">
            <v>2004</v>
          </cell>
        </row>
        <row r="621">
          <cell r="B621" t="str">
            <v>77A</v>
          </cell>
          <cell r="C621" t="str">
            <v>10</v>
          </cell>
          <cell r="D621" t="str">
            <v>SP</v>
          </cell>
          <cell r="E621">
            <v>0</v>
          </cell>
          <cell r="F621">
            <v>0</v>
          </cell>
          <cell r="G621" t="str">
            <v>JUNE</v>
          </cell>
          <cell r="H621">
            <v>2004</v>
          </cell>
        </row>
        <row r="622">
          <cell r="B622" t="str">
            <v>77A</v>
          </cell>
          <cell r="C622" t="str">
            <v>10</v>
          </cell>
          <cell r="D622" t="str">
            <v>TB</v>
          </cell>
          <cell r="E622">
            <v>0</v>
          </cell>
          <cell r="F622">
            <v>0</v>
          </cell>
          <cell r="G622" t="str">
            <v>DECEMBER</v>
          </cell>
          <cell r="H622">
            <v>2004</v>
          </cell>
        </row>
        <row r="623">
          <cell r="B623" t="str">
            <v>77A</v>
          </cell>
          <cell r="C623" t="str">
            <v>10</v>
          </cell>
          <cell r="D623" t="str">
            <v>TC</v>
          </cell>
          <cell r="E623">
            <v>0</v>
          </cell>
          <cell r="F623">
            <v>0</v>
          </cell>
          <cell r="G623" t="str">
            <v>AUGUST</v>
          </cell>
          <cell r="H623">
            <v>2004</v>
          </cell>
        </row>
        <row r="624">
          <cell r="B624" t="str">
            <v>77A</v>
          </cell>
          <cell r="C624" t="str">
            <v>10</v>
          </cell>
          <cell r="D624" t="str">
            <v>TC</v>
          </cell>
          <cell r="E624">
            <v>0</v>
          </cell>
          <cell r="F624">
            <v>0</v>
          </cell>
          <cell r="G624" t="str">
            <v>JULY</v>
          </cell>
          <cell r="H624">
            <v>2004</v>
          </cell>
        </row>
        <row r="625">
          <cell r="B625" t="str">
            <v>77A</v>
          </cell>
          <cell r="C625" t="str">
            <v>10</v>
          </cell>
          <cell r="D625" t="str">
            <v>TC</v>
          </cell>
          <cell r="E625">
            <v>184.61</v>
          </cell>
          <cell r="F625">
            <v>0</v>
          </cell>
          <cell r="G625" t="str">
            <v>DECEMBER</v>
          </cell>
          <cell r="H625">
            <v>2005</v>
          </cell>
        </row>
        <row r="626">
          <cell r="B626" t="str">
            <v>77A</v>
          </cell>
          <cell r="C626" t="str">
            <v>10</v>
          </cell>
          <cell r="D626" t="str">
            <v>TC</v>
          </cell>
          <cell r="E626">
            <v>4028.37</v>
          </cell>
          <cell r="F626">
            <v>0</v>
          </cell>
          <cell r="G626" t="str">
            <v>SEPTEMBER</v>
          </cell>
          <cell r="H626">
            <v>2004</v>
          </cell>
        </row>
        <row r="627">
          <cell r="B627" t="str">
            <v>77A</v>
          </cell>
          <cell r="C627" t="str">
            <v>10</v>
          </cell>
          <cell r="D627" t="str">
            <v>TC</v>
          </cell>
          <cell r="E627">
            <v>12103.26</v>
          </cell>
          <cell r="F627">
            <v>0</v>
          </cell>
          <cell r="G627" t="str">
            <v>JUNE</v>
          </cell>
          <cell r="H627">
            <v>2006</v>
          </cell>
        </row>
        <row r="628">
          <cell r="B628" t="str">
            <v>77A</v>
          </cell>
          <cell r="C628" t="str">
            <v>10</v>
          </cell>
          <cell r="D628" t="str">
            <v>TC</v>
          </cell>
          <cell r="E628">
            <v>0</v>
          </cell>
          <cell r="F628">
            <v>0</v>
          </cell>
          <cell r="G628" t="str">
            <v>APRIL</v>
          </cell>
          <cell r="H628">
            <v>2005</v>
          </cell>
        </row>
        <row r="629">
          <cell r="B629" t="str">
            <v>77A</v>
          </cell>
          <cell r="C629" t="str">
            <v>10</v>
          </cell>
          <cell r="D629" t="str">
            <v>TC</v>
          </cell>
          <cell r="E629">
            <v>0</v>
          </cell>
          <cell r="F629">
            <v>0</v>
          </cell>
          <cell r="G629" t="str">
            <v>FEBRUARY</v>
          </cell>
          <cell r="H629">
            <v>2005</v>
          </cell>
        </row>
        <row r="630">
          <cell r="B630" t="str">
            <v>77A</v>
          </cell>
          <cell r="C630" t="str">
            <v>10</v>
          </cell>
          <cell r="D630" t="str">
            <v>WB</v>
          </cell>
          <cell r="E630">
            <v>0</v>
          </cell>
          <cell r="F630">
            <v>0</v>
          </cell>
          <cell r="G630" t="str">
            <v>OCTOBER</v>
          </cell>
          <cell r="H630">
            <v>2004</v>
          </cell>
        </row>
        <row r="631">
          <cell r="B631" t="str">
            <v>77A</v>
          </cell>
          <cell r="C631" t="str">
            <v>10</v>
          </cell>
          <cell r="D631" t="str">
            <v>WB</v>
          </cell>
          <cell r="E631">
            <v>517.35</v>
          </cell>
          <cell r="F631">
            <v>0</v>
          </cell>
          <cell r="G631" t="str">
            <v>JANUARY</v>
          </cell>
          <cell r="H631">
            <v>2005</v>
          </cell>
        </row>
        <row r="632">
          <cell r="B632" t="str">
            <v>77A</v>
          </cell>
          <cell r="C632" t="str">
            <v>10</v>
          </cell>
          <cell r="D632" t="str">
            <v>WB</v>
          </cell>
          <cell r="E632">
            <v>14934.37</v>
          </cell>
          <cell r="F632">
            <v>4859.93</v>
          </cell>
          <cell r="G632" t="str">
            <v>NOVEMBER</v>
          </cell>
          <cell r="H632">
            <v>2004</v>
          </cell>
        </row>
        <row r="633">
          <cell r="B633" t="str">
            <v>77A</v>
          </cell>
          <cell r="C633" t="str">
            <v>10</v>
          </cell>
          <cell r="D633" t="str">
            <v>WB</v>
          </cell>
          <cell r="E633">
            <v>0</v>
          </cell>
          <cell r="F633">
            <v>0</v>
          </cell>
          <cell r="G633" t="str">
            <v>DECEMBER</v>
          </cell>
          <cell r="H633">
            <v>2004</v>
          </cell>
        </row>
        <row r="634">
          <cell r="B634" t="str">
            <v>77A</v>
          </cell>
          <cell r="C634" t="str">
            <v>10</v>
          </cell>
          <cell r="D634" t="str">
            <v>WB</v>
          </cell>
          <cell r="E634">
            <v>0</v>
          </cell>
          <cell r="F634">
            <v>0</v>
          </cell>
          <cell r="G634" t="str">
            <v>MAY</v>
          </cell>
          <cell r="H634">
            <v>2005</v>
          </cell>
        </row>
        <row r="635">
          <cell r="B635" t="str">
            <v>77A</v>
          </cell>
          <cell r="C635" t="str">
            <v>10</v>
          </cell>
          <cell r="D635" t="str">
            <v>WB</v>
          </cell>
          <cell r="E635">
            <v>0</v>
          </cell>
          <cell r="F635">
            <v>0</v>
          </cell>
          <cell r="G635" t="str">
            <v>SEPTEMBER</v>
          </cell>
          <cell r="H635">
            <v>2004</v>
          </cell>
        </row>
        <row r="636">
          <cell r="B636" t="str">
            <v>77A</v>
          </cell>
          <cell r="C636" t="str">
            <v>10</v>
          </cell>
          <cell r="D636" t="str">
            <v>WD</v>
          </cell>
          <cell r="E636">
            <v>0</v>
          </cell>
          <cell r="F636">
            <v>0</v>
          </cell>
          <cell r="G636" t="str">
            <v>AUGUST</v>
          </cell>
          <cell r="H636">
            <v>2004</v>
          </cell>
        </row>
        <row r="637">
          <cell r="B637" t="str">
            <v>77A</v>
          </cell>
          <cell r="C637" t="str">
            <v>20</v>
          </cell>
          <cell r="D637" t="str">
            <v>BR</v>
          </cell>
          <cell r="E637">
            <v>0</v>
          </cell>
          <cell r="F637">
            <v>0</v>
          </cell>
          <cell r="G637" t="str">
            <v>DECEMBER</v>
          </cell>
          <cell r="H637">
            <v>2004</v>
          </cell>
        </row>
        <row r="638">
          <cell r="B638" t="str">
            <v>77A</v>
          </cell>
          <cell r="C638" t="str">
            <v>20</v>
          </cell>
          <cell r="D638" t="str">
            <v>SB</v>
          </cell>
          <cell r="E638">
            <v>1395.1</v>
          </cell>
          <cell r="F638">
            <v>0</v>
          </cell>
          <cell r="G638" t="str">
            <v>JULY</v>
          </cell>
          <cell r="H638">
            <v>2004</v>
          </cell>
        </row>
        <row r="639">
          <cell r="B639" t="str">
            <v>77A</v>
          </cell>
          <cell r="C639" t="str">
            <v>20</v>
          </cell>
          <cell r="D639" t="str">
            <v>SD</v>
          </cell>
          <cell r="E639">
            <v>0</v>
          </cell>
          <cell r="F639">
            <v>0</v>
          </cell>
          <cell r="G639" t="str">
            <v>SEPTEMBER</v>
          </cell>
          <cell r="H639">
            <v>2004</v>
          </cell>
        </row>
        <row r="640">
          <cell r="B640" t="str">
            <v>77A</v>
          </cell>
          <cell r="C640" t="str">
            <v>20</v>
          </cell>
          <cell r="D640" t="str">
            <v>TC</v>
          </cell>
          <cell r="E640">
            <v>0</v>
          </cell>
          <cell r="F640">
            <v>0</v>
          </cell>
          <cell r="G640" t="str">
            <v>JUNE</v>
          </cell>
          <cell r="H640">
            <v>2004</v>
          </cell>
        </row>
        <row r="641">
          <cell r="B641" t="str">
            <v>77A</v>
          </cell>
          <cell r="C641" t="str">
            <v>60</v>
          </cell>
          <cell r="D641" t="str">
            <v>CB</v>
          </cell>
          <cell r="E641">
            <v>0</v>
          </cell>
          <cell r="F641">
            <v>0</v>
          </cell>
          <cell r="G641" t="str">
            <v>AUGUST</v>
          </cell>
          <cell r="H641">
            <v>2004</v>
          </cell>
        </row>
        <row r="642">
          <cell r="B642" t="str">
            <v>77A</v>
          </cell>
          <cell r="C642" t="str">
            <v>60</v>
          </cell>
          <cell r="D642" t="str">
            <v>SD</v>
          </cell>
          <cell r="E642">
            <v>1577.48</v>
          </cell>
          <cell r="F642">
            <v>0</v>
          </cell>
          <cell r="G642" t="str">
            <v>AUGUST</v>
          </cell>
          <cell r="H642">
            <v>2004</v>
          </cell>
        </row>
        <row r="643">
          <cell r="B643" t="str">
            <v>77A</v>
          </cell>
          <cell r="C643" t="str">
            <v>60</v>
          </cell>
          <cell r="D643" t="str">
            <v>SD</v>
          </cell>
          <cell r="E643">
            <v>5024.99</v>
          </cell>
          <cell r="F643">
            <v>0</v>
          </cell>
          <cell r="G643" t="str">
            <v>JULY</v>
          </cell>
          <cell r="H643">
            <v>2004</v>
          </cell>
        </row>
        <row r="644">
          <cell r="B644" t="str">
            <v>77A</v>
          </cell>
          <cell r="C644" t="str">
            <v>60</v>
          </cell>
          <cell r="D644" t="str">
            <v>TC</v>
          </cell>
          <cell r="E644">
            <v>3643.39</v>
          </cell>
          <cell r="F644">
            <v>0</v>
          </cell>
          <cell r="G644" t="str">
            <v>JUNE</v>
          </cell>
          <cell r="H644">
            <v>2004</v>
          </cell>
        </row>
        <row r="645">
          <cell r="B645" t="str">
            <v>77A</v>
          </cell>
          <cell r="C645" t="str">
            <v>60</v>
          </cell>
          <cell r="D645" t="str">
            <v>WB</v>
          </cell>
          <cell r="E645">
            <v>0</v>
          </cell>
          <cell r="F645">
            <v>0</v>
          </cell>
          <cell r="G645" t="str">
            <v>DECEMBER</v>
          </cell>
          <cell r="H645">
            <v>2005</v>
          </cell>
        </row>
        <row r="646">
          <cell r="B646" t="str">
            <v>77B</v>
          </cell>
          <cell r="C646" t="str">
            <v>10</v>
          </cell>
          <cell r="D646" t="str">
            <v>BR</v>
          </cell>
          <cell r="E646">
            <v>0</v>
          </cell>
          <cell r="F646">
            <v>0</v>
          </cell>
          <cell r="G646" t="str">
            <v>FEBRUARY</v>
          </cell>
          <cell r="H646">
            <v>2005</v>
          </cell>
        </row>
        <row r="647">
          <cell r="B647" t="str">
            <v>77B</v>
          </cell>
          <cell r="C647" t="str">
            <v>10</v>
          </cell>
          <cell r="D647" t="str">
            <v>BR</v>
          </cell>
          <cell r="E647">
            <v>0</v>
          </cell>
          <cell r="F647">
            <v>0</v>
          </cell>
          <cell r="G647" t="str">
            <v>NOVEMBER</v>
          </cell>
          <cell r="H647">
            <v>2004</v>
          </cell>
        </row>
        <row r="648">
          <cell r="B648" t="str">
            <v>77B</v>
          </cell>
          <cell r="C648" t="str">
            <v>10</v>
          </cell>
          <cell r="D648" t="str">
            <v>BR</v>
          </cell>
          <cell r="E648">
            <v>0</v>
          </cell>
          <cell r="F648">
            <v>0</v>
          </cell>
          <cell r="G648" t="str">
            <v>SEPTEMBER</v>
          </cell>
          <cell r="H648">
            <v>2004</v>
          </cell>
        </row>
        <row r="649">
          <cell r="B649" t="str">
            <v>77B</v>
          </cell>
          <cell r="C649" t="str">
            <v>10</v>
          </cell>
          <cell r="D649" t="str">
            <v>BV</v>
          </cell>
          <cell r="E649">
            <v>0</v>
          </cell>
          <cell r="F649">
            <v>0</v>
          </cell>
          <cell r="G649" t="str">
            <v>AUGUST</v>
          </cell>
          <cell r="H649">
            <v>2004</v>
          </cell>
        </row>
        <row r="650">
          <cell r="B650" t="str">
            <v>77B</v>
          </cell>
          <cell r="C650" t="str">
            <v>10</v>
          </cell>
          <cell r="D650" t="str">
            <v>BV</v>
          </cell>
          <cell r="E650">
            <v>1703.77</v>
          </cell>
          <cell r="F650">
            <v>0</v>
          </cell>
          <cell r="G650" t="str">
            <v>SEPTEMBER</v>
          </cell>
          <cell r="H650">
            <v>2004</v>
          </cell>
        </row>
        <row r="651">
          <cell r="B651" t="str">
            <v>77B</v>
          </cell>
          <cell r="C651" t="str">
            <v>10</v>
          </cell>
          <cell r="D651" t="str">
            <v>BV</v>
          </cell>
          <cell r="E651">
            <v>1729.14</v>
          </cell>
          <cell r="F651">
            <v>0</v>
          </cell>
          <cell r="G651" t="str">
            <v>OCTOBER</v>
          </cell>
          <cell r="H651">
            <v>2004</v>
          </cell>
        </row>
        <row r="652">
          <cell r="B652" t="str">
            <v>77B</v>
          </cell>
          <cell r="C652" t="str">
            <v>10</v>
          </cell>
          <cell r="D652" t="str">
            <v>BV</v>
          </cell>
          <cell r="E652">
            <v>4096.1400000000003</v>
          </cell>
          <cell r="F652">
            <v>0</v>
          </cell>
          <cell r="G652" t="str">
            <v>JANUARY</v>
          </cell>
          <cell r="H652">
            <v>2005</v>
          </cell>
        </row>
        <row r="653">
          <cell r="B653" t="str">
            <v>77B</v>
          </cell>
          <cell r="C653" t="str">
            <v>10</v>
          </cell>
          <cell r="D653" t="str">
            <v>BV</v>
          </cell>
          <cell r="E653">
            <v>6003.54</v>
          </cell>
          <cell r="F653">
            <v>0</v>
          </cell>
          <cell r="G653" t="str">
            <v>SEPTEMBER</v>
          </cell>
          <cell r="H653">
            <v>2004</v>
          </cell>
        </row>
        <row r="654">
          <cell r="B654" t="str">
            <v>77B</v>
          </cell>
          <cell r="C654" t="str">
            <v>10</v>
          </cell>
          <cell r="D654" t="str">
            <v>BV</v>
          </cell>
          <cell r="E654">
            <v>16838.75</v>
          </cell>
          <cell r="F654">
            <v>0</v>
          </cell>
          <cell r="G654" t="str">
            <v>SEPTEMBER</v>
          </cell>
          <cell r="H654">
            <v>2004</v>
          </cell>
        </row>
        <row r="655">
          <cell r="B655" t="str">
            <v>77B</v>
          </cell>
          <cell r="C655" t="str">
            <v>10</v>
          </cell>
          <cell r="D655" t="str">
            <v>BV</v>
          </cell>
          <cell r="E655">
            <v>0</v>
          </cell>
          <cell r="F655">
            <v>0</v>
          </cell>
          <cell r="G655" t="str">
            <v>DECEMBER</v>
          </cell>
          <cell r="H655">
            <v>2004</v>
          </cell>
        </row>
        <row r="656">
          <cell r="B656" t="str">
            <v>77B</v>
          </cell>
          <cell r="C656" t="str">
            <v>10</v>
          </cell>
          <cell r="D656" t="str">
            <v>BV</v>
          </cell>
          <cell r="E656">
            <v>0</v>
          </cell>
          <cell r="F656">
            <v>0</v>
          </cell>
          <cell r="G656" t="str">
            <v>JANUARY</v>
          </cell>
          <cell r="H656">
            <v>2005</v>
          </cell>
        </row>
        <row r="657">
          <cell r="B657" t="str">
            <v>77B</v>
          </cell>
          <cell r="C657" t="str">
            <v>10</v>
          </cell>
          <cell r="D657" t="str">
            <v>CB</v>
          </cell>
          <cell r="E657">
            <v>0</v>
          </cell>
          <cell r="F657">
            <v>0</v>
          </cell>
          <cell r="G657" t="str">
            <v>OCTOBER</v>
          </cell>
          <cell r="H657">
            <v>2004</v>
          </cell>
        </row>
        <row r="658">
          <cell r="B658" t="str">
            <v>77B</v>
          </cell>
          <cell r="C658" t="str">
            <v>10</v>
          </cell>
          <cell r="D658" t="str">
            <v>CB</v>
          </cell>
          <cell r="E658">
            <v>31.91</v>
          </cell>
          <cell r="F658">
            <v>0</v>
          </cell>
          <cell r="G658" t="str">
            <v>OCTOBER</v>
          </cell>
          <cell r="H658">
            <v>2004</v>
          </cell>
        </row>
        <row r="659">
          <cell r="B659" t="str">
            <v>77B</v>
          </cell>
          <cell r="C659" t="str">
            <v>10</v>
          </cell>
          <cell r="D659" t="str">
            <v>CB</v>
          </cell>
          <cell r="E659">
            <v>1099.06</v>
          </cell>
          <cell r="F659">
            <v>0</v>
          </cell>
          <cell r="G659" t="str">
            <v>DECEMBER</v>
          </cell>
          <cell r="H659">
            <v>2004</v>
          </cell>
        </row>
        <row r="660">
          <cell r="B660" t="str">
            <v>77B</v>
          </cell>
          <cell r="C660" t="str">
            <v>10</v>
          </cell>
          <cell r="D660" t="str">
            <v>CB</v>
          </cell>
          <cell r="E660">
            <v>5298.29</v>
          </cell>
          <cell r="F660">
            <v>0</v>
          </cell>
          <cell r="G660" t="str">
            <v>DECEMBER</v>
          </cell>
          <cell r="H660">
            <v>2005</v>
          </cell>
        </row>
        <row r="661">
          <cell r="B661" t="str">
            <v>77B</v>
          </cell>
          <cell r="C661" t="str">
            <v>10</v>
          </cell>
          <cell r="D661" t="str">
            <v>CB</v>
          </cell>
          <cell r="E661">
            <v>0</v>
          </cell>
          <cell r="F661">
            <v>0</v>
          </cell>
          <cell r="G661" t="str">
            <v>DECEMBER</v>
          </cell>
          <cell r="H661">
            <v>2004</v>
          </cell>
        </row>
        <row r="662">
          <cell r="B662" t="str">
            <v>77B</v>
          </cell>
          <cell r="C662" t="str">
            <v>10</v>
          </cell>
          <cell r="D662" t="str">
            <v>CB</v>
          </cell>
          <cell r="E662">
            <v>0</v>
          </cell>
          <cell r="F662">
            <v>0</v>
          </cell>
          <cell r="G662" t="str">
            <v>DECEMBER</v>
          </cell>
          <cell r="H662">
            <v>2005</v>
          </cell>
        </row>
        <row r="663">
          <cell r="B663" t="str">
            <v>77B</v>
          </cell>
          <cell r="C663" t="str">
            <v>10</v>
          </cell>
          <cell r="D663" t="str">
            <v>CB</v>
          </cell>
          <cell r="E663">
            <v>0</v>
          </cell>
          <cell r="F663">
            <v>0</v>
          </cell>
          <cell r="G663" t="str">
            <v>OCTOBER</v>
          </cell>
          <cell r="H663">
            <v>2004</v>
          </cell>
        </row>
        <row r="664">
          <cell r="B664" t="str">
            <v>77B</v>
          </cell>
          <cell r="C664" t="str">
            <v>10</v>
          </cell>
          <cell r="D664" t="str">
            <v>CD</v>
          </cell>
          <cell r="E664">
            <v>16838.400000000001</v>
          </cell>
          <cell r="F664">
            <v>0</v>
          </cell>
          <cell r="G664" t="str">
            <v>DECEMBER</v>
          </cell>
          <cell r="H664">
            <v>2004</v>
          </cell>
        </row>
        <row r="665">
          <cell r="B665" t="str">
            <v>77B</v>
          </cell>
          <cell r="C665" t="str">
            <v>10</v>
          </cell>
          <cell r="D665" t="str">
            <v>CD</v>
          </cell>
          <cell r="E665">
            <v>19674.34</v>
          </cell>
          <cell r="F665">
            <v>0</v>
          </cell>
          <cell r="G665" t="str">
            <v>SEPTEMBER</v>
          </cell>
          <cell r="H665">
            <v>2004</v>
          </cell>
        </row>
        <row r="666">
          <cell r="B666" t="str">
            <v>77B</v>
          </cell>
          <cell r="C666" t="str">
            <v>10</v>
          </cell>
          <cell r="D666" t="str">
            <v>CD</v>
          </cell>
          <cell r="E666">
            <v>0</v>
          </cell>
          <cell r="F666">
            <v>0</v>
          </cell>
          <cell r="G666" t="str">
            <v>DECEMBER</v>
          </cell>
          <cell r="H666">
            <v>2004</v>
          </cell>
        </row>
        <row r="667">
          <cell r="B667" t="str">
            <v>77B</v>
          </cell>
          <cell r="C667" t="str">
            <v>10</v>
          </cell>
          <cell r="D667" t="str">
            <v>CD</v>
          </cell>
          <cell r="E667">
            <v>0</v>
          </cell>
          <cell r="F667">
            <v>0</v>
          </cell>
          <cell r="G667" t="str">
            <v>FEBRUARY</v>
          </cell>
          <cell r="H667">
            <v>2005</v>
          </cell>
        </row>
        <row r="668">
          <cell r="B668" t="str">
            <v>77B</v>
          </cell>
          <cell r="C668" t="str">
            <v>10</v>
          </cell>
          <cell r="D668" t="str">
            <v>CF</v>
          </cell>
          <cell r="E668">
            <v>0</v>
          </cell>
          <cell r="F668">
            <v>0</v>
          </cell>
          <cell r="G668" t="str">
            <v>SEPTEMBER</v>
          </cell>
          <cell r="H668">
            <v>2004</v>
          </cell>
        </row>
        <row r="669">
          <cell r="B669" t="str">
            <v>77B</v>
          </cell>
          <cell r="C669" t="str">
            <v>10</v>
          </cell>
          <cell r="D669" t="str">
            <v>GC</v>
          </cell>
          <cell r="E669">
            <v>0</v>
          </cell>
          <cell r="F669">
            <v>0</v>
          </cell>
          <cell r="G669" t="str">
            <v>NOVEMBER</v>
          </cell>
          <cell r="H669">
            <v>2004</v>
          </cell>
        </row>
        <row r="670">
          <cell r="B670" t="str">
            <v>77B</v>
          </cell>
          <cell r="C670" t="str">
            <v>10</v>
          </cell>
          <cell r="D670" t="str">
            <v>GC</v>
          </cell>
          <cell r="E670">
            <v>2353.5300000000002</v>
          </cell>
          <cell r="F670">
            <v>0</v>
          </cell>
          <cell r="G670" t="str">
            <v>OCTOBER</v>
          </cell>
          <cell r="H670">
            <v>2004</v>
          </cell>
        </row>
        <row r="671">
          <cell r="B671" t="str">
            <v>77B</v>
          </cell>
          <cell r="C671" t="str">
            <v>10</v>
          </cell>
          <cell r="D671" t="str">
            <v>GC</v>
          </cell>
          <cell r="E671">
            <v>2593.44</v>
          </cell>
          <cell r="F671">
            <v>0</v>
          </cell>
          <cell r="G671" t="str">
            <v>OCTOBER</v>
          </cell>
          <cell r="H671">
            <v>2004</v>
          </cell>
        </row>
        <row r="672">
          <cell r="B672" t="str">
            <v>77B</v>
          </cell>
          <cell r="C672" t="str">
            <v>10</v>
          </cell>
          <cell r="D672" t="str">
            <v>GC</v>
          </cell>
          <cell r="E672">
            <v>4124.5</v>
          </cell>
          <cell r="F672">
            <v>0</v>
          </cell>
          <cell r="G672" t="str">
            <v>NOVEMBER</v>
          </cell>
          <cell r="H672">
            <v>2004</v>
          </cell>
        </row>
        <row r="673">
          <cell r="B673" t="str">
            <v>77B</v>
          </cell>
          <cell r="C673" t="str">
            <v>10</v>
          </cell>
          <cell r="D673" t="str">
            <v>GC</v>
          </cell>
          <cell r="E673">
            <v>5686.42</v>
          </cell>
          <cell r="F673">
            <v>0</v>
          </cell>
          <cell r="G673" t="str">
            <v>AUGUST</v>
          </cell>
          <cell r="H673">
            <v>2004</v>
          </cell>
        </row>
        <row r="674">
          <cell r="B674" t="str">
            <v>77B</v>
          </cell>
          <cell r="C674" t="str">
            <v>10</v>
          </cell>
          <cell r="D674" t="str">
            <v>GC</v>
          </cell>
          <cell r="E674">
            <v>16735.84</v>
          </cell>
          <cell r="F674">
            <v>8269</v>
          </cell>
          <cell r="G674" t="str">
            <v>AUGUST</v>
          </cell>
          <cell r="H674">
            <v>2004</v>
          </cell>
        </row>
        <row r="675">
          <cell r="B675" t="str">
            <v>77B</v>
          </cell>
          <cell r="C675" t="str">
            <v>10</v>
          </cell>
          <cell r="D675" t="str">
            <v>GC</v>
          </cell>
          <cell r="E675">
            <v>0</v>
          </cell>
          <cell r="F675">
            <v>0</v>
          </cell>
          <cell r="G675" t="str">
            <v>NOVEMBER</v>
          </cell>
          <cell r="H675">
            <v>2004</v>
          </cell>
        </row>
        <row r="676">
          <cell r="B676" t="str">
            <v>77B</v>
          </cell>
          <cell r="C676" t="str">
            <v>10</v>
          </cell>
          <cell r="D676" t="str">
            <v>MS</v>
          </cell>
          <cell r="E676">
            <v>0</v>
          </cell>
          <cell r="F676">
            <v>0</v>
          </cell>
          <cell r="G676" t="str">
            <v>OCTOBER</v>
          </cell>
          <cell r="H676">
            <v>2004</v>
          </cell>
        </row>
        <row r="677">
          <cell r="B677" t="str">
            <v>77B</v>
          </cell>
          <cell r="C677" t="str">
            <v>10</v>
          </cell>
          <cell r="D677" t="str">
            <v>MS</v>
          </cell>
          <cell r="E677">
            <v>3482.23</v>
          </cell>
          <cell r="F677">
            <v>0</v>
          </cell>
          <cell r="G677" t="str">
            <v>SEPTEMBER</v>
          </cell>
          <cell r="H677">
            <v>2004</v>
          </cell>
        </row>
        <row r="678">
          <cell r="B678" t="str">
            <v>77B</v>
          </cell>
          <cell r="C678" t="str">
            <v>10</v>
          </cell>
          <cell r="D678" t="str">
            <v>MS</v>
          </cell>
          <cell r="E678">
            <v>0</v>
          </cell>
          <cell r="F678">
            <v>0</v>
          </cell>
          <cell r="G678" t="str">
            <v>SEPTEMBER</v>
          </cell>
          <cell r="H678">
            <v>2004</v>
          </cell>
        </row>
        <row r="679">
          <cell r="B679" t="str">
            <v>77B</v>
          </cell>
          <cell r="C679" t="str">
            <v>10</v>
          </cell>
          <cell r="D679" t="str">
            <v>NB</v>
          </cell>
          <cell r="E679">
            <v>0</v>
          </cell>
          <cell r="F679">
            <v>0</v>
          </cell>
          <cell r="G679" t="str">
            <v>MARCH</v>
          </cell>
          <cell r="H679">
            <v>2005</v>
          </cell>
        </row>
        <row r="680">
          <cell r="B680" t="str">
            <v>77B</v>
          </cell>
          <cell r="C680" t="str">
            <v>10</v>
          </cell>
          <cell r="D680" t="str">
            <v>NB</v>
          </cell>
          <cell r="E680">
            <v>0</v>
          </cell>
          <cell r="F680">
            <v>0</v>
          </cell>
          <cell r="G680" t="str">
            <v>SEPTEMBER</v>
          </cell>
          <cell r="H680">
            <v>2004</v>
          </cell>
        </row>
        <row r="681">
          <cell r="B681" t="str">
            <v>77B</v>
          </cell>
          <cell r="C681" t="str">
            <v>10</v>
          </cell>
          <cell r="D681" t="str">
            <v>NB</v>
          </cell>
          <cell r="E681">
            <v>3030.14</v>
          </cell>
          <cell r="F681">
            <v>0</v>
          </cell>
          <cell r="G681" t="str">
            <v>FEBRUARY</v>
          </cell>
          <cell r="H681">
            <v>2005</v>
          </cell>
        </row>
        <row r="682">
          <cell r="B682" t="str">
            <v>77B</v>
          </cell>
          <cell r="C682" t="str">
            <v>10</v>
          </cell>
          <cell r="D682" t="str">
            <v>NB</v>
          </cell>
          <cell r="E682">
            <v>7249.4</v>
          </cell>
          <cell r="F682">
            <v>0</v>
          </cell>
          <cell r="G682" t="str">
            <v>DECEMBER</v>
          </cell>
          <cell r="H682">
            <v>2004</v>
          </cell>
        </row>
        <row r="683">
          <cell r="B683" t="str">
            <v>77B</v>
          </cell>
          <cell r="C683" t="str">
            <v>10</v>
          </cell>
          <cell r="D683" t="str">
            <v>NB</v>
          </cell>
          <cell r="E683">
            <v>12314.24</v>
          </cell>
          <cell r="F683">
            <v>0</v>
          </cell>
          <cell r="G683" t="str">
            <v>OCTOBER</v>
          </cell>
          <cell r="H683">
            <v>2004</v>
          </cell>
        </row>
        <row r="684">
          <cell r="B684" t="str">
            <v>77B</v>
          </cell>
          <cell r="C684" t="str">
            <v>10</v>
          </cell>
          <cell r="D684" t="str">
            <v>NB</v>
          </cell>
          <cell r="E684">
            <v>12608.04</v>
          </cell>
          <cell r="F684">
            <v>0</v>
          </cell>
          <cell r="G684" t="str">
            <v>SEPTEMBER</v>
          </cell>
          <cell r="H684">
            <v>2004</v>
          </cell>
        </row>
        <row r="685">
          <cell r="B685" t="str">
            <v>77B</v>
          </cell>
          <cell r="C685" t="str">
            <v>10</v>
          </cell>
          <cell r="D685" t="str">
            <v>NB</v>
          </cell>
          <cell r="E685">
            <v>0</v>
          </cell>
          <cell r="F685">
            <v>0</v>
          </cell>
          <cell r="G685" t="str">
            <v>DECEMBER</v>
          </cell>
          <cell r="H685">
            <v>2004</v>
          </cell>
        </row>
        <row r="686">
          <cell r="B686" t="str">
            <v>77B</v>
          </cell>
          <cell r="C686" t="str">
            <v>10</v>
          </cell>
          <cell r="D686" t="str">
            <v>NB</v>
          </cell>
          <cell r="E686">
            <v>0</v>
          </cell>
          <cell r="F686">
            <v>0</v>
          </cell>
          <cell r="G686" t="str">
            <v>FEBRUARY</v>
          </cell>
          <cell r="H686">
            <v>2005</v>
          </cell>
        </row>
        <row r="687">
          <cell r="B687" t="str">
            <v>77B</v>
          </cell>
          <cell r="C687" t="str">
            <v>10</v>
          </cell>
          <cell r="D687" t="str">
            <v>NB</v>
          </cell>
          <cell r="E687">
            <v>0</v>
          </cell>
          <cell r="F687">
            <v>0</v>
          </cell>
          <cell r="G687" t="str">
            <v>JULY</v>
          </cell>
          <cell r="H687">
            <v>2005</v>
          </cell>
        </row>
        <row r="688">
          <cell r="B688" t="str">
            <v>77B</v>
          </cell>
          <cell r="C688" t="str">
            <v>10</v>
          </cell>
          <cell r="D688" t="str">
            <v>NB</v>
          </cell>
          <cell r="E688">
            <v>0</v>
          </cell>
          <cell r="F688">
            <v>0</v>
          </cell>
          <cell r="G688" t="str">
            <v>MARCH</v>
          </cell>
          <cell r="H688">
            <v>2005</v>
          </cell>
        </row>
        <row r="689">
          <cell r="B689" t="str">
            <v>77B</v>
          </cell>
          <cell r="C689" t="str">
            <v>10</v>
          </cell>
          <cell r="D689" t="str">
            <v>NB</v>
          </cell>
          <cell r="E689">
            <v>0</v>
          </cell>
          <cell r="F689">
            <v>0</v>
          </cell>
          <cell r="G689" t="str">
            <v>NOVEMBER</v>
          </cell>
          <cell r="H689">
            <v>2004</v>
          </cell>
        </row>
        <row r="690">
          <cell r="B690" t="str">
            <v>77B</v>
          </cell>
          <cell r="C690" t="str">
            <v>10</v>
          </cell>
          <cell r="D690" t="str">
            <v>NB</v>
          </cell>
          <cell r="E690">
            <v>0</v>
          </cell>
          <cell r="F690">
            <v>0</v>
          </cell>
          <cell r="G690" t="str">
            <v>OCTOBER</v>
          </cell>
          <cell r="H690">
            <v>2005</v>
          </cell>
        </row>
        <row r="691">
          <cell r="B691" t="str">
            <v>77B</v>
          </cell>
          <cell r="C691" t="str">
            <v>10</v>
          </cell>
          <cell r="D691" t="str">
            <v>ND</v>
          </cell>
          <cell r="E691">
            <v>8475.4699999999993</v>
          </cell>
          <cell r="F691">
            <v>0</v>
          </cell>
          <cell r="G691" t="str">
            <v>OCTOBER</v>
          </cell>
          <cell r="H691">
            <v>2004</v>
          </cell>
        </row>
        <row r="692">
          <cell r="B692" t="str">
            <v>77B</v>
          </cell>
          <cell r="C692" t="str">
            <v>10</v>
          </cell>
          <cell r="D692" t="str">
            <v>ND</v>
          </cell>
          <cell r="E692">
            <v>0</v>
          </cell>
          <cell r="F692">
            <v>0</v>
          </cell>
          <cell r="G692" t="str">
            <v>DECEMBER</v>
          </cell>
          <cell r="H692">
            <v>2004</v>
          </cell>
        </row>
        <row r="693">
          <cell r="B693" t="str">
            <v>77B</v>
          </cell>
          <cell r="C693" t="str">
            <v>10</v>
          </cell>
          <cell r="D693" t="str">
            <v>ND</v>
          </cell>
          <cell r="E693">
            <v>0</v>
          </cell>
          <cell r="F693">
            <v>0</v>
          </cell>
          <cell r="G693" t="str">
            <v>NOVEMBER</v>
          </cell>
          <cell r="H693">
            <v>2004</v>
          </cell>
        </row>
        <row r="694">
          <cell r="B694" t="str">
            <v>77B</v>
          </cell>
          <cell r="C694" t="str">
            <v>10</v>
          </cell>
          <cell r="D694" t="str">
            <v>ND</v>
          </cell>
          <cell r="E694">
            <v>0</v>
          </cell>
          <cell r="F694">
            <v>0</v>
          </cell>
          <cell r="G694" t="str">
            <v>SEPTEMBER</v>
          </cell>
          <cell r="H694">
            <v>2004</v>
          </cell>
        </row>
        <row r="695">
          <cell r="B695" t="str">
            <v>77B</v>
          </cell>
          <cell r="C695" t="str">
            <v>10</v>
          </cell>
          <cell r="D695" t="str">
            <v>SB</v>
          </cell>
          <cell r="E695">
            <v>7854.79</v>
          </cell>
          <cell r="F695">
            <v>0</v>
          </cell>
          <cell r="G695" t="str">
            <v>AUGUST</v>
          </cell>
          <cell r="H695">
            <v>2004</v>
          </cell>
        </row>
        <row r="696">
          <cell r="B696" t="str">
            <v>77B</v>
          </cell>
          <cell r="C696" t="str">
            <v>10</v>
          </cell>
          <cell r="D696" t="str">
            <v>SB</v>
          </cell>
          <cell r="E696">
            <v>11403.89</v>
          </cell>
          <cell r="F696">
            <v>0</v>
          </cell>
          <cell r="G696" t="str">
            <v>DECEMBER</v>
          </cell>
          <cell r="H696">
            <v>2005</v>
          </cell>
        </row>
        <row r="697">
          <cell r="B697" t="str">
            <v>77B</v>
          </cell>
          <cell r="C697" t="str">
            <v>10</v>
          </cell>
          <cell r="D697" t="str">
            <v>SB</v>
          </cell>
          <cell r="E697">
            <v>14216.01</v>
          </cell>
          <cell r="F697">
            <v>0</v>
          </cell>
          <cell r="G697" t="str">
            <v>DECEMBER</v>
          </cell>
          <cell r="H697">
            <v>2005</v>
          </cell>
        </row>
        <row r="698">
          <cell r="B698" t="str">
            <v>77B</v>
          </cell>
          <cell r="C698" t="str">
            <v>10</v>
          </cell>
          <cell r="D698" t="str">
            <v>SB</v>
          </cell>
          <cell r="E698">
            <v>54980.37</v>
          </cell>
          <cell r="F698">
            <v>0</v>
          </cell>
          <cell r="G698" t="str">
            <v>DECEMBER</v>
          </cell>
          <cell r="H698">
            <v>2004</v>
          </cell>
        </row>
        <row r="699">
          <cell r="B699" t="str">
            <v>77B</v>
          </cell>
          <cell r="C699" t="str">
            <v>10</v>
          </cell>
          <cell r="D699" t="str">
            <v>SB</v>
          </cell>
          <cell r="E699">
            <v>0</v>
          </cell>
          <cell r="F699">
            <v>0</v>
          </cell>
          <cell r="G699" t="str">
            <v>OCTOBER</v>
          </cell>
          <cell r="H699">
            <v>2004</v>
          </cell>
        </row>
        <row r="700">
          <cell r="B700" t="str">
            <v>77B</v>
          </cell>
          <cell r="C700" t="str">
            <v>10</v>
          </cell>
          <cell r="D700" t="str">
            <v>SD</v>
          </cell>
          <cell r="E700">
            <v>0</v>
          </cell>
          <cell r="F700">
            <v>0</v>
          </cell>
          <cell r="G700" t="str">
            <v>DECEMBER</v>
          </cell>
          <cell r="H700">
            <v>2004</v>
          </cell>
        </row>
        <row r="701">
          <cell r="B701" t="str">
            <v>77B</v>
          </cell>
          <cell r="C701" t="str">
            <v>10</v>
          </cell>
          <cell r="D701" t="str">
            <v>SD</v>
          </cell>
          <cell r="E701">
            <v>0</v>
          </cell>
          <cell r="F701">
            <v>0</v>
          </cell>
          <cell r="G701" t="str">
            <v>AUGUST</v>
          </cell>
          <cell r="H701">
            <v>2004</v>
          </cell>
        </row>
        <row r="702">
          <cell r="B702" t="str">
            <v>77B</v>
          </cell>
          <cell r="C702" t="str">
            <v>10</v>
          </cell>
          <cell r="D702" t="str">
            <v>TB</v>
          </cell>
          <cell r="E702">
            <v>0</v>
          </cell>
          <cell r="F702">
            <v>0</v>
          </cell>
          <cell r="G702" t="str">
            <v>NOVEMBER</v>
          </cell>
          <cell r="H702">
            <v>2004</v>
          </cell>
        </row>
        <row r="703">
          <cell r="B703" t="str">
            <v>77B</v>
          </cell>
          <cell r="C703" t="str">
            <v>10</v>
          </cell>
          <cell r="D703" t="str">
            <v>TB</v>
          </cell>
          <cell r="E703">
            <v>908.65</v>
          </cell>
          <cell r="F703">
            <v>0</v>
          </cell>
          <cell r="G703" t="str">
            <v>FEBRUARY</v>
          </cell>
          <cell r="H703">
            <v>2005</v>
          </cell>
        </row>
        <row r="704">
          <cell r="B704" t="str">
            <v>77B</v>
          </cell>
          <cell r="C704" t="str">
            <v>10</v>
          </cell>
          <cell r="D704" t="str">
            <v>TB</v>
          </cell>
          <cell r="E704">
            <v>3996.06</v>
          </cell>
          <cell r="F704">
            <v>0</v>
          </cell>
          <cell r="G704" t="str">
            <v>SEPTEMBER</v>
          </cell>
          <cell r="H704">
            <v>2004</v>
          </cell>
        </row>
        <row r="705">
          <cell r="B705" t="str">
            <v>77B</v>
          </cell>
          <cell r="C705" t="str">
            <v>10</v>
          </cell>
          <cell r="D705" t="str">
            <v>TB</v>
          </cell>
          <cell r="E705">
            <v>0</v>
          </cell>
          <cell r="F705">
            <v>0</v>
          </cell>
          <cell r="G705" t="str">
            <v>AUGUST</v>
          </cell>
          <cell r="H705">
            <v>2004</v>
          </cell>
        </row>
        <row r="706">
          <cell r="B706" t="str">
            <v>77B</v>
          </cell>
          <cell r="C706" t="str">
            <v>10</v>
          </cell>
          <cell r="D706" t="str">
            <v>TC</v>
          </cell>
          <cell r="E706">
            <v>0</v>
          </cell>
          <cell r="F706">
            <v>0</v>
          </cell>
          <cell r="G706" t="str">
            <v>JULY</v>
          </cell>
          <cell r="H706">
            <v>2004</v>
          </cell>
        </row>
        <row r="707">
          <cell r="B707" t="str">
            <v>77B</v>
          </cell>
          <cell r="C707" t="str">
            <v>10</v>
          </cell>
          <cell r="D707" t="str">
            <v>TC</v>
          </cell>
          <cell r="E707">
            <v>332.05</v>
          </cell>
          <cell r="F707">
            <v>0</v>
          </cell>
          <cell r="G707" t="str">
            <v>DECEMBER</v>
          </cell>
          <cell r="H707">
            <v>2004</v>
          </cell>
        </row>
        <row r="708">
          <cell r="B708" t="str">
            <v>77B</v>
          </cell>
          <cell r="C708" t="str">
            <v>10</v>
          </cell>
          <cell r="D708" t="str">
            <v>TC</v>
          </cell>
          <cell r="E708">
            <v>651</v>
          </cell>
          <cell r="F708">
            <v>651</v>
          </cell>
          <cell r="G708" t="str">
            <v>JUNE</v>
          </cell>
          <cell r="H708">
            <v>2006</v>
          </cell>
        </row>
        <row r="709">
          <cell r="B709" t="str">
            <v>77B</v>
          </cell>
          <cell r="C709" t="str">
            <v>10</v>
          </cell>
          <cell r="D709" t="str">
            <v>TC</v>
          </cell>
          <cell r="E709">
            <v>1177.73</v>
          </cell>
          <cell r="F709">
            <v>0</v>
          </cell>
          <cell r="G709" t="str">
            <v>DECEMBER</v>
          </cell>
          <cell r="H709">
            <v>2005</v>
          </cell>
        </row>
        <row r="710">
          <cell r="B710" t="str">
            <v>77B</v>
          </cell>
          <cell r="C710" t="str">
            <v>10</v>
          </cell>
          <cell r="D710" t="str">
            <v>TC</v>
          </cell>
          <cell r="E710">
            <v>1312.96</v>
          </cell>
          <cell r="F710">
            <v>583</v>
          </cell>
          <cell r="G710" t="str">
            <v>JUNE</v>
          </cell>
          <cell r="H710">
            <v>2005</v>
          </cell>
        </row>
        <row r="711">
          <cell r="B711" t="str">
            <v>77B</v>
          </cell>
          <cell r="C711" t="str">
            <v>10</v>
          </cell>
          <cell r="D711" t="str">
            <v>TC</v>
          </cell>
          <cell r="E711">
            <v>0</v>
          </cell>
          <cell r="F711">
            <v>0</v>
          </cell>
          <cell r="G711" t="str">
            <v>DECEMBER</v>
          </cell>
          <cell r="H711">
            <v>2004</v>
          </cell>
        </row>
        <row r="712">
          <cell r="B712" t="str">
            <v>77B</v>
          </cell>
          <cell r="C712" t="str">
            <v>10</v>
          </cell>
          <cell r="D712" t="str">
            <v>TC</v>
          </cell>
          <cell r="E712">
            <v>0</v>
          </cell>
          <cell r="F712">
            <v>0</v>
          </cell>
          <cell r="G712" t="str">
            <v>NOVEMBER</v>
          </cell>
          <cell r="H712">
            <v>2004</v>
          </cell>
        </row>
        <row r="713">
          <cell r="B713" t="str">
            <v>77B</v>
          </cell>
          <cell r="C713" t="str">
            <v>10</v>
          </cell>
          <cell r="D713" t="str">
            <v>TC</v>
          </cell>
          <cell r="E713">
            <v>0</v>
          </cell>
          <cell r="F713">
            <v>0</v>
          </cell>
          <cell r="G713" t="str">
            <v>NOVEMBER</v>
          </cell>
          <cell r="H713">
            <v>2005</v>
          </cell>
        </row>
        <row r="714">
          <cell r="B714" t="str">
            <v>77B</v>
          </cell>
          <cell r="C714" t="str">
            <v>10</v>
          </cell>
          <cell r="D714" t="str">
            <v>WB</v>
          </cell>
          <cell r="E714">
            <v>4101.09</v>
          </cell>
          <cell r="F714">
            <v>0</v>
          </cell>
          <cell r="G714" t="str">
            <v>NOVEMBER</v>
          </cell>
          <cell r="H714">
            <v>2004</v>
          </cell>
        </row>
        <row r="715">
          <cell r="B715" t="str">
            <v>77B</v>
          </cell>
          <cell r="C715" t="str">
            <v>10</v>
          </cell>
          <cell r="D715" t="str">
            <v>WB</v>
          </cell>
          <cell r="E715">
            <v>6888.5</v>
          </cell>
          <cell r="F715">
            <v>0</v>
          </cell>
          <cell r="G715" t="str">
            <v>MARCH</v>
          </cell>
          <cell r="H715">
            <v>2006</v>
          </cell>
        </row>
        <row r="716">
          <cell r="B716" t="str">
            <v>77B</v>
          </cell>
          <cell r="C716" t="str">
            <v>10</v>
          </cell>
          <cell r="D716" t="str">
            <v>WB</v>
          </cell>
          <cell r="E716">
            <v>41948.69</v>
          </cell>
          <cell r="F716">
            <v>0</v>
          </cell>
          <cell r="G716" t="str">
            <v>DECEMBER</v>
          </cell>
          <cell r="H716">
            <v>2004</v>
          </cell>
        </row>
        <row r="717">
          <cell r="B717" t="str">
            <v>77B</v>
          </cell>
          <cell r="C717" t="str">
            <v>10</v>
          </cell>
          <cell r="D717" t="str">
            <v>WB</v>
          </cell>
          <cell r="E717">
            <v>0</v>
          </cell>
          <cell r="F717">
            <v>0</v>
          </cell>
          <cell r="G717" t="str">
            <v>DECEMBER</v>
          </cell>
          <cell r="H717">
            <v>2004</v>
          </cell>
        </row>
        <row r="718">
          <cell r="B718" t="str">
            <v>77B</v>
          </cell>
          <cell r="C718" t="str">
            <v>10</v>
          </cell>
          <cell r="D718" t="str">
            <v>WD</v>
          </cell>
          <cell r="E718">
            <v>10074.81</v>
          </cell>
          <cell r="F718">
            <v>0</v>
          </cell>
          <cell r="G718" t="str">
            <v>AUGUST</v>
          </cell>
          <cell r="H718">
            <v>2004</v>
          </cell>
        </row>
        <row r="719">
          <cell r="B719" t="str">
            <v>77B</v>
          </cell>
          <cell r="C719" t="str">
            <v>10</v>
          </cell>
          <cell r="D719" t="str">
            <v>WD</v>
          </cell>
          <cell r="E719">
            <v>104001.02</v>
          </cell>
          <cell r="F719">
            <v>0</v>
          </cell>
          <cell r="G719" t="str">
            <v>OCTOBER</v>
          </cell>
          <cell r="H719">
            <v>2004</v>
          </cell>
        </row>
        <row r="720">
          <cell r="B720" t="str">
            <v>77B</v>
          </cell>
          <cell r="C720" t="str">
            <v>10</v>
          </cell>
          <cell r="D720" t="str">
            <v>WD</v>
          </cell>
          <cell r="E720">
            <v>0</v>
          </cell>
          <cell r="F720">
            <v>0</v>
          </cell>
          <cell r="G720" t="str">
            <v>DECEMBER</v>
          </cell>
          <cell r="H720">
            <v>2004</v>
          </cell>
        </row>
        <row r="721">
          <cell r="B721" t="str">
            <v>77B</v>
          </cell>
          <cell r="C721" t="str">
            <v>10</v>
          </cell>
          <cell r="D721" t="str">
            <v>WD</v>
          </cell>
          <cell r="E721">
            <v>0</v>
          </cell>
          <cell r="F721">
            <v>0</v>
          </cell>
          <cell r="G721" t="str">
            <v>MAY</v>
          </cell>
          <cell r="H721">
            <v>2004</v>
          </cell>
        </row>
        <row r="722">
          <cell r="B722" t="str">
            <v>77B</v>
          </cell>
          <cell r="C722" t="str">
            <v>20</v>
          </cell>
          <cell r="D722" t="str">
            <v>BR</v>
          </cell>
          <cell r="E722">
            <v>93573.54</v>
          </cell>
          <cell r="F722">
            <v>0</v>
          </cell>
          <cell r="G722" t="str">
            <v>SEPTEMBER</v>
          </cell>
          <cell r="H722">
            <v>2004</v>
          </cell>
        </row>
        <row r="723">
          <cell r="B723" t="str">
            <v>77B</v>
          </cell>
          <cell r="C723" t="str">
            <v>20</v>
          </cell>
          <cell r="D723" t="str">
            <v>CD</v>
          </cell>
          <cell r="E723">
            <v>0</v>
          </cell>
          <cell r="F723">
            <v>0</v>
          </cell>
          <cell r="G723" t="str">
            <v>NOVEMBER</v>
          </cell>
          <cell r="H723">
            <v>2004</v>
          </cell>
        </row>
        <row r="724">
          <cell r="B724" t="str">
            <v>77B</v>
          </cell>
          <cell r="C724" t="str">
            <v>20</v>
          </cell>
          <cell r="D724" t="str">
            <v>CF</v>
          </cell>
          <cell r="E724">
            <v>14063.21</v>
          </cell>
          <cell r="F724">
            <v>0</v>
          </cell>
          <cell r="G724" t="str">
            <v>DECEMBER</v>
          </cell>
          <cell r="H724">
            <v>2005</v>
          </cell>
        </row>
        <row r="725">
          <cell r="B725" t="str">
            <v>77B</v>
          </cell>
          <cell r="C725" t="str">
            <v>20</v>
          </cell>
          <cell r="D725" t="str">
            <v>GC</v>
          </cell>
          <cell r="E725">
            <v>52776.59</v>
          </cell>
          <cell r="F725">
            <v>0</v>
          </cell>
          <cell r="G725" t="str">
            <v>DECEMBER</v>
          </cell>
          <cell r="H725">
            <v>2004</v>
          </cell>
        </row>
        <row r="726">
          <cell r="B726" t="str">
            <v>77B</v>
          </cell>
          <cell r="C726" t="str">
            <v>20</v>
          </cell>
          <cell r="D726" t="str">
            <v>MS</v>
          </cell>
          <cell r="E726">
            <v>0</v>
          </cell>
          <cell r="F726">
            <v>0</v>
          </cell>
          <cell r="G726" t="str">
            <v>SEPTEMBER</v>
          </cell>
          <cell r="H726">
            <v>2004</v>
          </cell>
        </row>
        <row r="727">
          <cell r="B727" t="str">
            <v>77B</v>
          </cell>
          <cell r="C727" t="str">
            <v>20</v>
          </cell>
          <cell r="D727" t="str">
            <v>TC</v>
          </cell>
          <cell r="E727">
            <v>2052.8200000000002</v>
          </cell>
          <cell r="F727">
            <v>0</v>
          </cell>
          <cell r="G727" t="str">
            <v>JULY</v>
          </cell>
          <cell r="H727">
            <v>2004</v>
          </cell>
        </row>
        <row r="728">
          <cell r="B728" t="str">
            <v>77B</v>
          </cell>
          <cell r="C728" t="str">
            <v>20</v>
          </cell>
          <cell r="D728" t="str">
            <v>WB</v>
          </cell>
          <cell r="E728">
            <v>675.31</v>
          </cell>
          <cell r="F728">
            <v>347</v>
          </cell>
          <cell r="G728" t="str">
            <v>SEPTEMBER</v>
          </cell>
          <cell r="H728">
            <v>2004</v>
          </cell>
        </row>
        <row r="729">
          <cell r="B729" t="str">
            <v>77B</v>
          </cell>
          <cell r="C729" t="str">
            <v>20</v>
          </cell>
          <cell r="D729" t="str">
            <v>WD</v>
          </cell>
          <cell r="E729">
            <v>555.66</v>
          </cell>
          <cell r="F729">
            <v>408.1</v>
          </cell>
          <cell r="G729" t="str">
            <v>SEPTEMBER</v>
          </cell>
          <cell r="H729">
            <v>2004</v>
          </cell>
        </row>
        <row r="730">
          <cell r="B730" t="str">
            <v>77B</v>
          </cell>
          <cell r="C730" t="str">
            <v>20</v>
          </cell>
          <cell r="D730" t="str">
            <v>WD</v>
          </cell>
          <cell r="E730">
            <v>0</v>
          </cell>
          <cell r="F730">
            <v>0</v>
          </cell>
          <cell r="G730" t="str">
            <v>OCTOBER</v>
          </cell>
          <cell r="H730">
            <v>2004</v>
          </cell>
        </row>
        <row r="731">
          <cell r="B731" t="str">
            <v>77B</v>
          </cell>
          <cell r="C731" t="str">
            <v>40</v>
          </cell>
          <cell r="D731" t="str">
            <v>WD</v>
          </cell>
          <cell r="E731">
            <v>4925.67</v>
          </cell>
          <cell r="F731">
            <v>2463</v>
          </cell>
          <cell r="G731" t="str">
            <v>FEBRUARY</v>
          </cell>
          <cell r="H731">
            <v>2005</v>
          </cell>
        </row>
        <row r="732">
          <cell r="B732" t="str">
            <v>77B</v>
          </cell>
          <cell r="C732" t="str">
            <v>60</v>
          </cell>
          <cell r="D732" t="str">
            <v>CB</v>
          </cell>
          <cell r="E732">
            <v>0</v>
          </cell>
          <cell r="F732">
            <v>0</v>
          </cell>
          <cell r="G732" t="str">
            <v>SEPTEMBER</v>
          </cell>
          <cell r="H732">
            <v>2004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Urban (2)"/>
      <sheetName val="CM Urban"/>
      <sheetName val="YTD Urban"/>
      <sheetName val="YTD  by Act"/>
      <sheetName val="CM  by Act"/>
      <sheetName val="YTD  by EAC"/>
      <sheetName val="CM by EAC"/>
      <sheetName val="O&amp;M Cash Flow by Month"/>
      <sheetName val="Overtime"/>
      <sheetName val="Restoration Cash Flow by Month"/>
      <sheetName val="SUPPORT"/>
      <sheetName val="Tools, Sfty Equip, Mat'l"/>
      <sheetName val="Login"/>
      <sheetName val="Restoration March"/>
      <sheetName val="YTD Urban (3)"/>
      <sheetName val="YTD  by Act (3)"/>
      <sheetName val="YTD  by Act (2)"/>
      <sheetName val="YTD  by EAC (2)"/>
      <sheetName val="Overtime (2)"/>
      <sheetName val="New Srv Apr CM"/>
      <sheetName val="New Srv Apr YTD"/>
      <sheetName val="New Srv Apr CM EAC"/>
      <sheetName val="New Srv Apr YTD EAC"/>
      <sheetName val="SUPPOR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B1" t="str">
            <v>Acg_e</v>
          </cell>
        </row>
        <row r="2">
          <cell r="B2" t="str">
            <v>Budget</v>
          </cell>
        </row>
        <row r="3">
          <cell r="B3" t="str">
            <v>Budget</v>
          </cell>
        </row>
        <row r="4">
          <cell r="B4" t="str">
            <v>dpc0jfh</v>
          </cell>
        </row>
        <row r="5">
          <cell r="B5" t="str">
            <v>walker</v>
          </cell>
        </row>
        <row r="8">
          <cell r="B8" t="b">
            <v>1</v>
          </cell>
        </row>
        <row r="9">
          <cell r="B9" t="b">
            <v>1</v>
          </cell>
        </row>
        <row r="10">
          <cell r="B10" t="b">
            <v>1</v>
          </cell>
        </row>
        <row r="13">
          <cell r="B13">
            <v>1</v>
          </cell>
        </row>
        <row r="14">
          <cell r="B14" t="b">
            <v>0</v>
          </cell>
        </row>
        <row r="15">
          <cell r="B15" t="b">
            <v>0</v>
          </cell>
        </row>
        <row r="16">
          <cell r="B16" t="b">
            <v>1</v>
          </cell>
        </row>
        <row r="17">
          <cell r="B17" t="b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pageSetUpPr fitToPage="1"/>
  </sheetPr>
  <dimension ref="A1:CB83"/>
  <sheetViews>
    <sheetView showGridLines="0" tabSelected="1" zoomScale="80" zoomScaleNormal="80" workbookViewId="0">
      <pane xSplit="2" ySplit="5" topLeftCell="BT6" activePane="bottomRight" state="frozen"/>
      <selection sqref="A1:XFD1048576"/>
      <selection pane="topRight" sqref="A1:XFD1048576"/>
      <selection pane="bottomLeft" sqref="A1:XFD1048576"/>
      <selection pane="bottomRight" sqref="A1:A2"/>
    </sheetView>
  </sheetViews>
  <sheetFormatPr defaultColWidth="12.6640625" defaultRowHeight="13.2" x14ac:dyDescent="0.25"/>
  <cols>
    <col min="1" max="1" width="14.88671875" style="77" customWidth="1"/>
    <col min="2" max="2" width="32.44140625" style="77" bestFit="1" customWidth="1"/>
    <col min="3" max="3" width="12.6640625" style="1" customWidth="1"/>
    <col min="4" max="4" width="12.33203125" style="1" customWidth="1"/>
    <col min="5" max="27" width="12.6640625" style="1" customWidth="1"/>
    <col min="28" max="28" width="15.33203125" style="1" customWidth="1"/>
    <col min="29" max="29" width="12.6640625" style="1" customWidth="1"/>
    <col min="30" max="30" width="14" style="1" bestFit="1" customWidth="1"/>
    <col min="31" max="40" width="12.6640625" style="1" customWidth="1"/>
    <col min="41" max="41" width="11.6640625" style="1" bestFit="1" customWidth="1"/>
    <col min="42" max="42" width="8.6640625" style="1" bestFit="1" customWidth="1"/>
    <col min="43" max="43" width="9.33203125" style="1" bestFit="1" customWidth="1"/>
    <col min="44" max="44" width="8.88671875" style="1" bestFit="1" customWidth="1"/>
    <col min="45" max="45" width="8.6640625" style="1" bestFit="1" customWidth="1"/>
    <col min="46" max="53" width="10" style="1" bestFit="1" customWidth="1"/>
    <col min="54" max="54" width="11.6640625" style="1" bestFit="1" customWidth="1"/>
    <col min="55" max="55" width="8.6640625" style="1" bestFit="1" customWidth="1"/>
    <col min="56" max="56" width="9.33203125" style="1" bestFit="1" customWidth="1"/>
    <col min="57" max="57" width="8.88671875" style="1" bestFit="1" customWidth="1"/>
    <col min="58" max="58" width="8.6640625" style="1" bestFit="1" customWidth="1"/>
    <col min="59" max="66" width="10" style="1" bestFit="1" customWidth="1"/>
    <col min="67" max="67" width="11.6640625" style="1" bestFit="1" customWidth="1"/>
    <col min="68" max="68" width="8.6640625" style="1" bestFit="1" customWidth="1"/>
    <col min="69" max="69" width="9.33203125" style="1" bestFit="1" customWidth="1"/>
    <col min="70" max="70" width="8.88671875" style="1" bestFit="1" customWidth="1"/>
    <col min="71" max="71" width="8.6640625" style="1" bestFit="1" customWidth="1"/>
    <col min="72" max="79" width="10" style="1" bestFit="1" customWidth="1"/>
    <col min="80" max="80" width="11.6640625" style="1" bestFit="1" customWidth="1"/>
    <col min="81" max="16384" width="12.6640625" style="1"/>
  </cols>
  <sheetData>
    <row r="1" spans="1:80" x14ac:dyDescent="0.25">
      <c r="A1" s="77" t="s">
        <v>101</v>
      </c>
    </row>
    <row r="2" spans="1:80" x14ac:dyDescent="0.25">
      <c r="A2" s="77" t="s">
        <v>102</v>
      </c>
    </row>
    <row r="4" spans="1:80" ht="13.8" thickBot="1" x14ac:dyDescent="0.3">
      <c r="A4" s="77" t="s">
        <v>81</v>
      </c>
    </row>
    <row r="5" spans="1:80" s="82" customFormat="1" x14ac:dyDescent="0.25">
      <c r="A5" s="51" t="s">
        <v>80</v>
      </c>
      <c r="B5" s="56"/>
      <c r="C5" s="52">
        <v>39814</v>
      </c>
      <c r="D5" s="53">
        <v>39845</v>
      </c>
      <c r="E5" s="53">
        <v>39873</v>
      </c>
      <c r="F5" s="53">
        <v>39904</v>
      </c>
      <c r="G5" s="53">
        <v>39934</v>
      </c>
      <c r="H5" s="53">
        <v>39965</v>
      </c>
      <c r="I5" s="53">
        <v>39995</v>
      </c>
      <c r="J5" s="53">
        <v>40026</v>
      </c>
      <c r="K5" s="53">
        <v>40057</v>
      </c>
      <c r="L5" s="53">
        <v>40087</v>
      </c>
      <c r="M5" s="53">
        <v>40118</v>
      </c>
      <c r="N5" s="54">
        <v>40148</v>
      </c>
      <c r="O5" s="55" t="s">
        <v>31</v>
      </c>
      <c r="P5" s="53">
        <v>40179</v>
      </c>
      <c r="Q5" s="53">
        <v>40210</v>
      </c>
      <c r="R5" s="53">
        <v>40238</v>
      </c>
      <c r="S5" s="53">
        <v>40269</v>
      </c>
      <c r="T5" s="53">
        <v>40299</v>
      </c>
      <c r="U5" s="53">
        <v>40330</v>
      </c>
      <c r="V5" s="53">
        <v>40360</v>
      </c>
      <c r="W5" s="53">
        <v>40391</v>
      </c>
      <c r="X5" s="53">
        <v>40422</v>
      </c>
      <c r="Y5" s="53">
        <v>40452</v>
      </c>
      <c r="Z5" s="53">
        <v>40483</v>
      </c>
      <c r="AA5" s="53">
        <v>40513</v>
      </c>
      <c r="AB5" s="55" t="s">
        <v>32</v>
      </c>
      <c r="AC5" s="53">
        <v>40544</v>
      </c>
      <c r="AD5" s="53">
        <v>40575</v>
      </c>
      <c r="AE5" s="53">
        <v>40603</v>
      </c>
      <c r="AF5" s="53">
        <v>40634</v>
      </c>
      <c r="AG5" s="53">
        <v>40664</v>
      </c>
      <c r="AH5" s="53">
        <v>40695</v>
      </c>
      <c r="AI5" s="53">
        <v>40725</v>
      </c>
      <c r="AJ5" s="53">
        <v>40756</v>
      </c>
      <c r="AK5" s="53">
        <v>40787</v>
      </c>
      <c r="AL5" s="53">
        <v>40817</v>
      </c>
      <c r="AM5" s="53">
        <v>40848</v>
      </c>
      <c r="AN5" s="53">
        <v>40878</v>
      </c>
      <c r="AO5" s="55" t="s">
        <v>33</v>
      </c>
      <c r="AP5" s="53">
        <v>40909</v>
      </c>
      <c r="AQ5" s="53">
        <v>40940</v>
      </c>
      <c r="AR5" s="53">
        <v>40969</v>
      </c>
      <c r="AS5" s="53">
        <v>41000</v>
      </c>
      <c r="AT5" s="53">
        <v>41030</v>
      </c>
      <c r="AU5" s="53">
        <v>41061</v>
      </c>
      <c r="AV5" s="53">
        <v>41091</v>
      </c>
      <c r="AW5" s="53">
        <v>41122</v>
      </c>
      <c r="AX5" s="53">
        <v>41153</v>
      </c>
      <c r="AY5" s="53">
        <v>41183</v>
      </c>
      <c r="AZ5" s="53">
        <v>41214</v>
      </c>
      <c r="BA5" s="53">
        <v>41244</v>
      </c>
      <c r="BB5" s="55" t="s">
        <v>67</v>
      </c>
      <c r="BC5" s="53">
        <v>41275</v>
      </c>
      <c r="BD5" s="53">
        <v>41306</v>
      </c>
      <c r="BE5" s="53">
        <v>41334</v>
      </c>
      <c r="BF5" s="53">
        <v>41365</v>
      </c>
      <c r="BG5" s="53">
        <v>41395</v>
      </c>
      <c r="BH5" s="53">
        <v>41426</v>
      </c>
      <c r="BI5" s="53">
        <v>41456</v>
      </c>
      <c r="BJ5" s="53">
        <v>41487</v>
      </c>
      <c r="BK5" s="53">
        <v>41518</v>
      </c>
      <c r="BL5" s="53">
        <v>41548</v>
      </c>
      <c r="BM5" s="53">
        <v>41579</v>
      </c>
      <c r="BN5" s="53">
        <v>41609</v>
      </c>
      <c r="BO5" s="55" t="s">
        <v>82</v>
      </c>
      <c r="BP5" s="53">
        <v>41640</v>
      </c>
      <c r="BQ5" s="53">
        <v>41671</v>
      </c>
      <c r="BR5" s="53">
        <v>41699</v>
      </c>
      <c r="BS5" s="53">
        <v>41730</v>
      </c>
      <c r="BT5" s="53">
        <v>41760</v>
      </c>
      <c r="BU5" s="53">
        <v>41791</v>
      </c>
      <c r="BV5" s="53">
        <v>41821</v>
      </c>
      <c r="BW5" s="53">
        <v>41852</v>
      </c>
      <c r="BX5" s="53">
        <v>41883</v>
      </c>
      <c r="BY5" s="53">
        <v>41913</v>
      </c>
      <c r="BZ5" s="53">
        <v>41944</v>
      </c>
      <c r="CA5" s="53">
        <v>41974</v>
      </c>
      <c r="CB5" s="55" t="s">
        <v>95</v>
      </c>
    </row>
    <row r="6" spans="1:80" ht="12.75" customHeight="1" x14ac:dyDescent="0.25">
      <c r="A6" s="9" t="s">
        <v>1</v>
      </c>
      <c r="B6" s="9" t="s">
        <v>48</v>
      </c>
      <c r="C6" s="9">
        <v>144</v>
      </c>
      <c r="D6" s="9">
        <v>125</v>
      </c>
      <c r="E6" s="9">
        <v>210</v>
      </c>
      <c r="F6" s="9">
        <v>204</v>
      </c>
      <c r="G6" s="9">
        <v>192</v>
      </c>
      <c r="H6" s="9">
        <v>229</v>
      </c>
      <c r="I6" s="9">
        <v>195</v>
      </c>
      <c r="J6" s="9">
        <v>86</v>
      </c>
      <c r="K6" s="9">
        <v>173</v>
      </c>
      <c r="L6" s="9">
        <v>171</v>
      </c>
      <c r="M6" s="9">
        <v>95</v>
      </c>
      <c r="N6" s="9">
        <v>154</v>
      </c>
      <c r="O6" s="9">
        <f t="shared" ref="O6:O23" si="0">SUM(C6:N6)</f>
        <v>1978</v>
      </c>
      <c r="P6" s="9">
        <v>302</v>
      </c>
      <c r="Q6" s="9">
        <v>113</v>
      </c>
      <c r="R6" s="9">
        <v>163</v>
      </c>
      <c r="S6" s="9">
        <v>113</v>
      </c>
      <c r="T6" s="9">
        <v>147</v>
      </c>
      <c r="U6" s="9">
        <v>136</v>
      </c>
      <c r="V6" s="9">
        <v>125</v>
      </c>
      <c r="W6" s="9">
        <v>103</v>
      </c>
      <c r="X6" s="9">
        <v>81</v>
      </c>
      <c r="Y6" s="9">
        <v>115</v>
      </c>
      <c r="Z6" s="9">
        <v>143</v>
      </c>
      <c r="AA6" s="9">
        <v>137</v>
      </c>
      <c r="AB6" s="9">
        <f t="shared" ref="AB6:AB22" si="1">SUM(P6:AA6)</f>
        <v>1678</v>
      </c>
      <c r="AC6" s="9">
        <v>126</v>
      </c>
      <c r="AD6" s="9">
        <v>200</v>
      </c>
      <c r="AE6" s="9">
        <v>183</v>
      </c>
      <c r="AF6" s="9">
        <v>186</v>
      </c>
      <c r="AG6" s="9">
        <v>133</v>
      </c>
      <c r="AH6" s="9">
        <v>92</v>
      </c>
      <c r="AI6" s="9">
        <v>88</v>
      </c>
      <c r="AJ6" s="9">
        <v>107</v>
      </c>
      <c r="AK6" s="9">
        <v>91</v>
      </c>
      <c r="AL6" s="9">
        <v>90</v>
      </c>
      <c r="AM6" s="9">
        <v>84</v>
      </c>
      <c r="AN6" s="9">
        <v>94</v>
      </c>
      <c r="AO6" s="58">
        <f>SUM(AC6:AN6)</f>
        <v>1474</v>
      </c>
      <c r="AP6" s="9">
        <v>132</v>
      </c>
      <c r="AQ6" s="9">
        <v>94</v>
      </c>
      <c r="AR6" s="9">
        <v>121</v>
      </c>
      <c r="AS6" s="9">
        <v>109</v>
      </c>
      <c r="AT6" s="9">
        <v>123</v>
      </c>
      <c r="AU6" s="9">
        <v>128</v>
      </c>
      <c r="AV6" s="9">
        <v>163</v>
      </c>
      <c r="AW6" s="9">
        <v>259</v>
      </c>
      <c r="AX6" s="9">
        <v>182</v>
      </c>
      <c r="AY6" s="9">
        <v>236</v>
      </c>
      <c r="AZ6" s="9">
        <v>510</v>
      </c>
      <c r="BA6" s="9">
        <v>186</v>
      </c>
      <c r="BB6" s="58">
        <f t="shared" ref="BB6:BB22" si="2">SUM(AP6:BA6)</f>
        <v>2243</v>
      </c>
      <c r="BC6" s="9">
        <v>313</v>
      </c>
      <c r="BD6" s="9">
        <v>381</v>
      </c>
      <c r="BE6" s="9">
        <v>320</v>
      </c>
      <c r="BF6" s="9">
        <v>206</v>
      </c>
      <c r="BG6" s="9">
        <v>310</v>
      </c>
      <c r="BH6" s="9">
        <v>390</v>
      </c>
      <c r="BI6" s="9">
        <v>236</v>
      </c>
      <c r="BJ6" s="9">
        <v>212</v>
      </c>
      <c r="BK6" s="9">
        <v>284</v>
      </c>
      <c r="BL6" s="9">
        <v>384</v>
      </c>
      <c r="BM6" s="9">
        <v>220</v>
      </c>
      <c r="BN6" s="9">
        <v>322</v>
      </c>
      <c r="BO6" s="58">
        <f t="shared" ref="BO6:BO22" si="3">SUM(BC6:BN6)</f>
        <v>3578</v>
      </c>
      <c r="BP6" s="9">
        <v>201</v>
      </c>
      <c r="BQ6" s="9">
        <v>171</v>
      </c>
      <c r="BR6" s="9">
        <v>345</v>
      </c>
      <c r="BS6" s="9">
        <v>265</v>
      </c>
      <c r="BT6" s="9">
        <v>222</v>
      </c>
      <c r="BU6" s="9">
        <v>181</v>
      </c>
      <c r="BV6" s="9">
        <v>304</v>
      </c>
      <c r="BW6" s="9">
        <v>396</v>
      </c>
      <c r="BX6" s="9">
        <v>302</v>
      </c>
      <c r="BY6" s="9">
        <v>260</v>
      </c>
      <c r="BZ6" s="9">
        <v>283</v>
      </c>
      <c r="CA6" s="9">
        <v>256</v>
      </c>
      <c r="CB6" s="58">
        <f>SUM(BP6:CA6)</f>
        <v>3186</v>
      </c>
    </row>
    <row r="7" spans="1:80" x14ac:dyDescent="0.25">
      <c r="A7" s="3" t="s">
        <v>2</v>
      </c>
      <c r="B7" s="3" t="s">
        <v>49</v>
      </c>
      <c r="C7" s="3">
        <v>291</v>
      </c>
      <c r="D7" s="3">
        <v>239</v>
      </c>
      <c r="E7" s="3">
        <v>159</v>
      </c>
      <c r="F7" s="3">
        <v>206</v>
      </c>
      <c r="G7" s="3">
        <v>176</v>
      </c>
      <c r="H7" s="3">
        <v>117</v>
      </c>
      <c r="I7" s="3">
        <v>262</v>
      </c>
      <c r="J7" s="3">
        <v>246</v>
      </c>
      <c r="K7" s="3">
        <v>224</v>
      </c>
      <c r="L7" s="3">
        <v>206</v>
      </c>
      <c r="M7" s="3">
        <v>194</v>
      </c>
      <c r="N7" s="3">
        <v>163</v>
      </c>
      <c r="O7" s="3">
        <f t="shared" si="0"/>
        <v>2483</v>
      </c>
      <c r="P7" s="3">
        <v>122</v>
      </c>
      <c r="Q7" s="3">
        <v>150</v>
      </c>
      <c r="R7" s="3">
        <v>226</v>
      </c>
      <c r="S7" s="3">
        <v>109</v>
      </c>
      <c r="T7" s="3">
        <v>136</v>
      </c>
      <c r="U7" s="3">
        <v>211</v>
      </c>
      <c r="V7" s="3">
        <v>133</v>
      </c>
      <c r="W7" s="3">
        <v>124</v>
      </c>
      <c r="X7" s="3">
        <v>103</v>
      </c>
      <c r="Y7" s="3">
        <v>101</v>
      </c>
      <c r="Z7" s="3">
        <v>148</v>
      </c>
      <c r="AA7" s="3">
        <v>101</v>
      </c>
      <c r="AB7" s="3">
        <f t="shared" si="1"/>
        <v>1664</v>
      </c>
      <c r="AC7" s="3">
        <v>99</v>
      </c>
      <c r="AD7" s="3">
        <v>117</v>
      </c>
      <c r="AE7" s="3">
        <v>182</v>
      </c>
      <c r="AF7" s="3">
        <v>181</v>
      </c>
      <c r="AG7" s="3">
        <v>127</v>
      </c>
      <c r="AH7" s="3">
        <v>99</v>
      </c>
      <c r="AI7" s="3">
        <v>85</v>
      </c>
      <c r="AJ7" s="3">
        <v>85</v>
      </c>
      <c r="AK7" s="3">
        <v>113</v>
      </c>
      <c r="AL7" s="3">
        <v>109</v>
      </c>
      <c r="AM7" s="3">
        <v>105</v>
      </c>
      <c r="AN7" s="3">
        <v>90</v>
      </c>
      <c r="AO7" s="58">
        <f t="shared" ref="AO7:AO22" si="4">SUM(AC7:AN7)</f>
        <v>1392</v>
      </c>
      <c r="AP7" s="3">
        <v>94</v>
      </c>
      <c r="AQ7" s="3">
        <v>115</v>
      </c>
      <c r="AR7" s="3">
        <v>84</v>
      </c>
      <c r="AS7" s="3">
        <v>92</v>
      </c>
      <c r="AT7" s="3">
        <v>105</v>
      </c>
      <c r="AU7" s="3">
        <v>107</v>
      </c>
      <c r="AV7" s="3">
        <v>86</v>
      </c>
      <c r="AW7" s="3">
        <v>80</v>
      </c>
      <c r="AX7" s="3">
        <v>105</v>
      </c>
      <c r="AY7" s="3">
        <v>100</v>
      </c>
      <c r="AZ7" s="3">
        <v>119</v>
      </c>
      <c r="BA7" s="3">
        <v>127</v>
      </c>
      <c r="BB7" s="58">
        <f t="shared" si="2"/>
        <v>1214</v>
      </c>
      <c r="BC7" s="3">
        <v>139</v>
      </c>
      <c r="BD7" s="3">
        <v>137</v>
      </c>
      <c r="BE7" s="3">
        <v>183</v>
      </c>
      <c r="BF7" s="3">
        <v>110</v>
      </c>
      <c r="BG7" s="3">
        <v>161</v>
      </c>
      <c r="BH7" s="3">
        <v>143</v>
      </c>
      <c r="BI7" s="3">
        <v>139</v>
      </c>
      <c r="BJ7" s="3">
        <v>114</v>
      </c>
      <c r="BK7" s="3">
        <v>162</v>
      </c>
      <c r="BL7" s="3">
        <v>153</v>
      </c>
      <c r="BM7" s="3">
        <v>132</v>
      </c>
      <c r="BN7" s="3">
        <v>157</v>
      </c>
      <c r="BO7" s="58">
        <f t="shared" si="3"/>
        <v>1730</v>
      </c>
      <c r="BP7" s="3">
        <v>132</v>
      </c>
      <c r="BQ7" s="3">
        <v>175</v>
      </c>
      <c r="BR7" s="3">
        <v>170</v>
      </c>
      <c r="BS7" s="3">
        <v>144</v>
      </c>
      <c r="BT7" s="3">
        <v>140</v>
      </c>
      <c r="BU7" s="3">
        <v>149</v>
      </c>
      <c r="BV7" s="3">
        <v>152</v>
      </c>
      <c r="BW7" s="3">
        <v>221</v>
      </c>
      <c r="BX7" s="3">
        <v>126</v>
      </c>
      <c r="BY7" s="3">
        <v>108</v>
      </c>
      <c r="BZ7" s="3">
        <v>151</v>
      </c>
      <c r="CA7" s="3">
        <v>117</v>
      </c>
      <c r="CB7" s="58">
        <f t="shared" ref="CB7:CB22" si="5">SUM(BP7:CA7)</f>
        <v>1785</v>
      </c>
    </row>
    <row r="8" spans="1:80" x14ac:dyDescent="0.25">
      <c r="A8" s="4" t="s">
        <v>12</v>
      </c>
      <c r="B8" s="4" t="s">
        <v>50</v>
      </c>
      <c r="C8" s="4">
        <v>350</v>
      </c>
      <c r="D8" s="4">
        <v>191</v>
      </c>
      <c r="E8" s="4">
        <v>152</v>
      </c>
      <c r="F8" s="4">
        <v>168</v>
      </c>
      <c r="G8" s="4">
        <v>182</v>
      </c>
      <c r="H8" s="4">
        <v>165</v>
      </c>
      <c r="I8" s="4">
        <v>223</v>
      </c>
      <c r="J8" s="4">
        <v>256</v>
      </c>
      <c r="K8" s="4">
        <v>231</v>
      </c>
      <c r="L8" s="4">
        <v>154</v>
      </c>
      <c r="M8" s="4">
        <v>257</v>
      </c>
      <c r="N8" s="4">
        <v>104</v>
      </c>
      <c r="O8" s="4">
        <f t="shared" si="0"/>
        <v>2433</v>
      </c>
      <c r="P8" s="4">
        <v>331</v>
      </c>
      <c r="Q8" s="4">
        <v>171</v>
      </c>
      <c r="R8" s="4">
        <v>127</v>
      </c>
      <c r="S8" s="4">
        <v>148</v>
      </c>
      <c r="T8" s="4">
        <v>73</v>
      </c>
      <c r="U8" s="4">
        <v>130</v>
      </c>
      <c r="V8" s="4">
        <v>54</v>
      </c>
      <c r="W8" s="4">
        <v>64</v>
      </c>
      <c r="X8" s="4">
        <v>56</v>
      </c>
      <c r="Y8" s="4">
        <v>63</v>
      </c>
      <c r="Z8" s="4">
        <v>74</v>
      </c>
      <c r="AA8" s="4">
        <v>60</v>
      </c>
      <c r="AB8" s="4">
        <f t="shared" si="1"/>
        <v>1351</v>
      </c>
      <c r="AC8" s="4">
        <v>34</v>
      </c>
      <c r="AD8" s="4">
        <v>64</v>
      </c>
      <c r="AE8" s="4">
        <v>133</v>
      </c>
      <c r="AF8" s="4">
        <v>76</v>
      </c>
      <c r="AG8" s="4">
        <v>56</v>
      </c>
      <c r="AH8" s="4">
        <v>55</v>
      </c>
      <c r="AI8" s="4">
        <v>48</v>
      </c>
      <c r="AJ8" s="4">
        <v>62</v>
      </c>
      <c r="AK8" s="4">
        <v>80</v>
      </c>
      <c r="AL8" s="4">
        <v>92</v>
      </c>
      <c r="AM8" s="4">
        <v>68</v>
      </c>
      <c r="AN8" s="4">
        <v>96</v>
      </c>
      <c r="AO8" s="58">
        <f t="shared" si="4"/>
        <v>864</v>
      </c>
      <c r="AP8" s="4">
        <v>175</v>
      </c>
      <c r="AQ8" s="4">
        <v>50</v>
      </c>
      <c r="AR8" s="4">
        <v>85</v>
      </c>
      <c r="AS8" s="4">
        <v>73</v>
      </c>
      <c r="AT8" s="4">
        <v>119</v>
      </c>
      <c r="AU8" s="4">
        <v>69</v>
      </c>
      <c r="AV8" s="4">
        <v>57</v>
      </c>
      <c r="AW8" s="4">
        <v>55</v>
      </c>
      <c r="AX8" s="4">
        <v>111</v>
      </c>
      <c r="AY8" s="4">
        <v>294</v>
      </c>
      <c r="AZ8" s="4">
        <v>55</v>
      </c>
      <c r="BA8" s="4">
        <v>44</v>
      </c>
      <c r="BB8" s="58">
        <f t="shared" si="2"/>
        <v>1187</v>
      </c>
      <c r="BC8" s="4">
        <v>53</v>
      </c>
      <c r="BD8" s="4">
        <v>243</v>
      </c>
      <c r="BE8" s="4">
        <v>74</v>
      </c>
      <c r="BF8" s="4">
        <v>309</v>
      </c>
      <c r="BG8" s="4">
        <v>257</v>
      </c>
      <c r="BH8" s="4">
        <v>110</v>
      </c>
      <c r="BI8" s="4">
        <v>70</v>
      </c>
      <c r="BJ8" s="4">
        <v>329</v>
      </c>
      <c r="BK8" s="4">
        <v>75</v>
      </c>
      <c r="BL8" s="4">
        <v>65</v>
      </c>
      <c r="BM8" s="4">
        <v>86</v>
      </c>
      <c r="BN8" s="4">
        <v>168</v>
      </c>
      <c r="BO8" s="58">
        <f t="shared" si="3"/>
        <v>1839</v>
      </c>
      <c r="BP8" s="4">
        <v>101</v>
      </c>
      <c r="BQ8" s="4">
        <v>87</v>
      </c>
      <c r="BR8" s="4">
        <v>96</v>
      </c>
      <c r="BS8" s="4">
        <v>344</v>
      </c>
      <c r="BT8" s="4">
        <v>318</v>
      </c>
      <c r="BU8" s="4">
        <v>174</v>
      </c>
      <c r="BV8" s="4">
        <v>252</v>
      </c>
      <c r="BW8" s="4">
        <v>146</v>
      </c>
      <c r="BX8" s="4">
        <v>182</v>
      </c>
      <c r="BY8" s="4">
        <v>343</v>
      </c>
      <c r="BZ8" s="4">
        <v>158</v>
      </c>
      <c r="CA8" s="4">
        <v>77</v>
      </c>
      <c r="CB8" s="58">
        <f t="shared" si="5"/>
        <v>2278</v>
      </c>
    </row>
    <row r="9" spans="1:80" x14ac:dyDescent="0.25">
      <c r="A9" s="5" t="s">
        <v>13</v>
      </c>
      <c r="B9" s="5" t="s">
        <v>51</v>
      </c>
      <c r="C9" s="5">
        <v>1644</v>
      </c>
      <c r="D9" s="5">
        <v>544</v>
      </c>
      <c r="E9" s="5">
        <v>1091</v>
      </c>
      <c r="F9" s="5">
        <v>769</v>
      </c>
      <c r="G9" s="5">
        <v>499</v>
      </c>
      <c r="H9" s="5">
        <v>373</v>
      </c>
      <c r="I9" s="5">
        <v>774</v>
      </c>
      <c r="J9" s="5">
        <v>472</v>
      </c>
      <c r="K9" s="5">
        <v>369</v>
      </c>
      <c r="L9" s="5">
        <v>186</v>
      </c>
      <c r="M9" s="5">
        <v>91</v>
      </c>
      <c r="N9" s="5">
        <v>62</v>
      </c>
      <c r="O9" s="5">
        <f t="shared" si="0"/>
        <v>6874</v>
      </c>
      <c r="P9" s="5">
        <v>139</v>
      </c>
      <c r="Q9" s="5">
        <v>256</v>
      </c>
      <c r="R9" s="5">
        <v>160</v>
      </c>
      <c r="S9" s="5">
        <v>461</v>
      </c>
      <c r="T9" s="5">
        <v>568</v>
      </c>
      <c r="U9" s="5">
        <v>100</v>
      </c>
      <c r="V9" s="5">
        <v>237</v>
      </c>
      <c r="W9" s="5">
        <v>211</v>
      </c>
      <c r="X9" s="5">
        <v>195</v>
      </c>
      <c r="Y9" s="5">
        <v>105</v>
      </c>
      <c r="Z9" s="5">
        <v>54</v>
      </c>
      <c r="AA9" s="5">
        <v>316</v>
      </c>
      <c r="AB9" s="5">
        <f t="shared" si="1"/>
        <v>2802</v>
      </c>
      <c r="AC9" s="5">
        <v>142</v>
      </c>
      <c r="AD9" s="5">
        <v>230</v>
      </c>
      <c r="AE9" s="5">
        <v>182</v>
      </c>
      <c r="AF9" s="5">
        <v>71</v>
      </c>
      <c r="AG9" s="5">
        <v>272</v>
      </c>
      <c r="AH9" s="5">
        <v>98</v>
      </c>
      <c r="AI9" s="5">
        <v>376</v>
      </c>
      <c r="AJ9" s="5">
        <v>188</v>
      </c>
      <c r="AK9" s="5">
        <v>287</v>
      </c>
      <c r="AL9" s="5">
        <v>103</v>
      </c>
      <c r="AM9" s="5">
        <v>175</v>
      </c>
      <c r="AN9" s="5">
        <v>194</v>
      </c>
      <c r="AO9" s="58">
        <f t="shared" si="4"/>
        <v>2318</v>
      </c>
      <c r="AP9" s="5">
        <v>149</v>
      </c>
      <c r="AQ9" s="5">
        <v>549</v>
      </c>
      <c r="AR9" s="5">
        <v>70</v>
      </c>
      <c r="AS9" s="5">
        <v>211</v>
      </c>
      <c r="AT9" s="5">
        <v>103</v>
      </c>
      <c r="AU9" s="5">
        <v>208</v>
      </c>
      <c r="AV9" s="5">
        <v>128</v>
      </c>
      <c r="AW9" s="5">
        <v>154</v>
      </c>
      <c r="AX9" s="5">
        <v>152</v>
      </c>
      <c r="AY9" s="5">
        <v>304</v>
      </c>
      <c r="AZ9" s="5">
        <v>105</v>
      </c>
      <c r="BA9" s="5">
        <v>82</v>
      </c>
      <c r="BB9" s="58">
        <f t="shared" si="2"/>
        <v>2215</v>
      </c>
      <c r="BC9" s="5">
        <v>146</v>
      </c>
      <c r="BD9" s="5">
        <v>171</v>
      </c>
      <c r="BE9" s="5">
        <v>216</v>
      </c>
      <c r="BF9" s="5">
        <v>283</v>
      </c>
      <c r="BG9" s="5">
        <v>390</v>
      </c>
      <c r="BH9" s="5">
        <v>238</v>
      </c>
      <c r="BI9" s="5">
        <v>314</v>
      </c>
      <c r="BJ9" s="5">
        <v>56</v>
      </c>
      <c r="BK9" s="5">
        <v>360</v>
      </c>
      <c r="BL9" s="5">
        <v>282</v>
      </c>
      <c r="BM9" s="5">
        <v>197</v>
      </c>
      <c r="BN9" s="5">
        <v>164</v>
      </c>
      <c r="BO9" s="58">
        <f t="shared" si="3"/>
        <v>2817</v>
      </c>
      <c r="BP9" s="5">
        <v>333</v>
      </c>
      <c r="BQ9" s="5">
        <v>360</v>
      </c>
      <c r="BR9" s="5">
        <v>293</v>
      </c>
      <c r="BS9" s="5">
        <v>215</v>
      </c>
      <c r="BT9" s="5">
        <v>184</v>
      </c>
      <c r="BU9" s="5">
        <v>421</v>
      </c>
      <c r="BV9" s="5">
        <v>490</v>
      </c>
      <c r="BW9" s="5">
        <v>193</v>
      </c>
      <c r="BX9" s="5">
        <v>632</v>
      </c>
      <c r="BY9" s="5">
        <v>241</v>
      </c>
      <c r="BZ9" s="5">
        <v>224</v>
      </c>
      <c r="CA9" s="5">
        <v>560</v>
      </c>
      <c r="CB9" s="58">
        <f t="shared" si="5"/>
        <v>4146</v>
      </c>
    </row>
    <row r="10" spans="1:80" x14ac:dyDescent="0.25">
      <c r="A10" s="3" t="s">
        <v>3</v>
      </c>
      <c r="B10" s="3" t="s">
        <v>52</v>
      </c>
      <c r="C10" s="3">
        <v>348</v>
      </c>
      <c r="D10" s="3">
        <v>341</v>
      </c>
      <c r="E10" s="3">
        <v>281</v>
      </c>
      <c r="F10" s="3">
        <v>298</v>
      </c>
      <c r="G10" s="3">
        <v>183</v>
      </c>
      <c r="H10" s="3">
        <v>232</v>
      </c>
      <c r="I10" s="3">
        <v>174</v>
      </c>
      <c r="J10" s="3">
        <v>79</v>
      </c>
      <c r="K10" s="3">
        <v>150</v>
      </c>
      <c r="L10" s="3">
        <v>215</v>
      </c>
      <c r="M10" s="3">
        <v>105</v>
      </c>
      <c r="N10" s="3">
        <v>116</v>
      </c>
      <c r="O10" s="3">
        <f t="shared" si="0"/>
        <v>2522</v>
      </c>
      <c r="P10" s="3">
        <v>134</v>
      </c>
      <c r="Q10" s="3">
        <v>105</v>
      </c>
      <c r="R10" s="3">
        <v>152</v>
      </c>
      <c r="S10" s="3">
        <v>173</v>
      </c>
      <c r="T10" s="3">
        <v>133</v>
      </c>
      <c r="U10" s="3">
        <v>205</v>
      </c>
      <c r="V10" s="3">
        <v>156</v>
      </c>
      <c r="W10" s="3">
        <v>163</v>
      </c>
      <c r="X10" s="3">
        <v>144</v>
      </c>
      <c r="Y10" s="3">
        <v>109</v>
      </c>
      <c r="Z10" s="3">
        <v>105</v>
      </c>
      <c r="AA10" s="3">
        <v>180</v>
      </c>
      <c r="AB10" s="3">
        <f t="shared" si="1"/>
        <v>1759</v>
      </c>
      <c r="AC10" s="3">
        <v>103</v>
      </c>
      <c r="AD10" s="3">
        <v>101</v>
      </c>
      <c r="AE10" s="3">
        <v>90</v>
      </c>
      <c r="AF10" s="3">
        <v>117</v>
      </c>
      <c r="AG10" s="3">
        <v>103</v>
      </c>
      <c r="AH10" s="3">
        <v>81</v>
      </c>
      <c r="AI10" s="3">
        <v>107</v>
      </c>
      <c r="AJ10" s="3">
        <v>117</v>
      </c>
      <c r="AK10" s="3">
        <v>160</v>
      </c>
      <c r="AL10" s="3">
        <v>138</v>
      </c>
      <c r="AM10" s="3">
        <v>243</v>
      </c>
      <c r="AN10" s="3">
        <v>286</v>
      </c>
      <c r="AO10" s="58">
        <f t="shared" si="4"/>
        <v>1646</v>
      </c>
      <c r="AP10" s="3">
        <v>133</v>
      </c>
      <c r="AQ10" s="3">
        <v>192</v>
      </c>
      <c r="AR10" s="3">
        <v>77</v>
      </c>
      <c r="AS10" s="3">
        <v>84</v>
      </c>
      <c r="AT10" s="3">
        <v>126</v>
      </c>
      <c r="AU10" s="3">
        <v>120</v>
      </c>
      <c r="AV10" s="3">
        <v>193</v>
      </c>
      <c r="AW10" s="3">
        <v>116</v>
      </c>
      <c r="AX10" s="3">
        <v>103</v>
      </c>
      <c r="AY10" s="3">
        <v>154</v>
      </c>
      <c r="AZ10" s="3">
        <v>170</v>
      </c>
      <c r="BA10" s="3">
        <v>205</v>
      </c>
      <c r="BB10" s="58">
        <f t="shared" si="2"/>
        <v>1673</v>
      </c>
      <c r="BC10" s="3">
        <v>127</v>
      </c>
      <c r="BD10" s="3">
        <v>125</v>
      </c>
      <c r="BE10" s="3">
        <v>135</v>
      </c>
      <c r="BF10" s="3">
        <v>136</v>
      </c>
      <c r="BG10" s="3">
        <v>129</v>
      </c>
      <c r="BH10" s="3">
        <v>156</v>
      </c>
      <c r="BI10" s="3">
        <v>191</v>
      </c>
      <c r="BJ10" s="3">
        <v>251</v>
      </c>
      <c r="BK10" s="3">
        <v>213</v>
      </c>
      <c r="BL10" s="3">
        <v>250</v>
      </c>
      <c r="BM10" s="3">
        <v>135</v>
      </c>
      <c r="BN10" s="3">
        <v>186</v>
      </c>
      <c r="BO10" s="58">
        <f t="shared" si="3"/>
        <v>2034</v>
      </c>
      <c r="BP10" s="3">
        <v>205</v>
      </c>
      <c r="BQ10" s="3">
        <v>223</v>
      </c>
      <c r="BR10" s="3">
        <v>263</v>
      </c>
      <c r="BS10" s="3">
        <v>343</v>
      </c>
      <c r="BT10" s="3">
        <v>360</v>
      </c>
      <c r="BU10" s="3">
        <v>140</v>
      </c>
      <c r="BV10" s="3">
        <v>207</v>
      </c>
      <c r="BW10" s="3">
        <v>290</v>
      </c>
      <c r="BX10" s="3">
        <v>297</v>
      </c>
      <c r="BY10" s="3">
        <v>219</v>
      </c>
      <c r="BZ10" s="3">
        <v>162</v>
      </c>
      <c r="CA10" s="3">
        <v>153</v>
      </c>
      <c r="CB10" s="58">
        <f t="shared" si="5"/>
        <v>2862</v>
      </c>
    </row>
    <row r="11" spans="1:80" x14ac:dyDescent="0.25">
      <c r="A11" s="6" t="s">
        <v>18</v>
      </c>
      <c r="B11" s="6" t="s">
        <v>53</v>
      </c>
      <c r="C11" s="6">
        <v>237</v>
      </c>
      <c r="D11" s="6">
        <v>98</v>
      </c>
      <c r="E11" s="6">
        <v>224</v>
      </c>
      <c r="F11" s="6">
        <v>162</v>
      </c>
      <c r="G11" s="6">
        <v>97</v>
      </c>
      <c r="H11" s="6">
        <v>135</v>
      </c>
      <c r="I11" s="6">
        <v>65</v>
      </c>
      <c r="J11" s="6">
        <v>80</v>
      </c>
      <c r="K11" s="6">
        <v>158</v>
      </c>
      <c r="L11" s="6">
        <v>84</v>
      </c>
      <c r="M11" s="6">
        <v>106</v>
      </c>
      <c r="N11" s="6">
        <v>83</v>
      </c>
      <c r="O11" s="6">
        <f t="shared" si="0"/>
        <v>1529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f t="shared" si="1"/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/>
      <c r="AO11" s="58">
        <f t="shared" si="4"/>
        <v>0</v>
      </c>
      <c r="AP11" s="6"/>
      <c r="AQ11" s="6"/>
      <c r="AR11" s="6"/>
      <c r="AS11" s="6"/>
      <c r="AT11" s="6"/>
      <c r="AU11" s="6"/>
      <c r="AV11" s="6"/>
      <c r="AW11" s="6"/>
      <c r="AX11" s="6"/>
      <c r="AY11" s="6">
        <v>0</v>
      </c>
      <c r="AZ11" s="6">
        <v>0</v>
      </c>
      <c r="BA11" s="6">
        <v>0</v>
      </c>
      <c r="BB11" s="58">
        <f t="shared" si="2"/>
        <v>0</v>
      </c>
      <c r="BC11" s="6"/>
      <c r="BD11" s="6"/>
      <c r="BE11" s="6"/>
      <c r="BF11" s="6"/>
      <c r="BG11" s="6"/>
      <c r="BH11" s="6"/>
      <c r="BI11" s="6"/>
      <c r="BJ11" s="6"/>
      <c r="BK11" s="6"/>
      <c r="BL11" s="6">
        <v>0</v>
      </c>
      <c r="BM11" s="6">
        <v>0</v>
      </c>
      <c r="BN11" s="6">
        <v>0</v>
      </c>
      <c r="BO11" s="58">
        <f t="shared" si="3"/>
        <v>0</v>
      </c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58">
        <f t="shared" si="5"/>
        <v>0</v>
      </c>
    </row>
    <row r="12" spans="1:80" x14ac:dyDescent="0.25">
      <c r="A12" s="6" t="s">
        <v>4</v>
      </c>
      <c r="B12" s="6" t="s">
        <v>54</v>
      </c>
      <c r="C12" s="6">
        <v>149</v>
      </c>
      <c r="D12" s="6">
        <v>139</v>
      </c>
      <c r="E12" s="6">
        <v>189</v>
      </c>
      <c r="F12" s="6">
        <v>172</v>
      </c>
      <c r="G12" s="6">
        <v>122</v>
      </c>
      <c r="H12" s="6">
        <v>163</v>
      </c>
      <c r="I12" s="6">
        <v>226</v>
      </c>
      <c r="J12" s="6">
        <v>153</v>
      </c>
      <c r="K12" s="6">
        <v>187</v>
      </c>
      <c r="L12" s="6">
        <v>137</v>
      </c>
      <c r="M12" s="6">
        <v>215</v>
      </c>
      <c r="N12" s="6">
        <v>120</v>
      </c>
      <c r="O12" s="6">
        <f t="shared" si="0"/>
        <v>1972</v>
      </c>
      <c r="P12" s="6">
        <v>92</v>
      </c>
      <c r="Q12" s="6">
        <v>175</v>
      </c>
      <c r="R12" s="6">
        <v>198</v>
      </c>
      <c r="S12" s="6">
        <v>169</v>
      </c>
      <c r="T12" s="6">
        <v>234</v>
      </c>
      <c r="U12" s="6">
        <v>214</v>
      </c>
      <c r="V12" s="6">
        <v>177</v>
      </c>
      <c r="W12" s="6">
        <v>164</v>
      </c>
      <c r="X12" s="6">
        <v>272</v>
      </c>
      <c r="Y12" s="6">
        <v>217</v>
      </c>
      <c r="Z12" s="6">
        <v>137</v>
      </c>
      <c r="AA12" s="6">
        <v>166</v>
      </c>
      <c r="AB12" s="6">
        <f t="shared" si="1"/>
        <v>2215</v>
      </c>
      <c r="AC12" s="6">
        <v>144</v>
      </c>
      <c r="AD12" s="6">
        <v>167</v>
      </c>
      <c r="AE12" s="6">
        <v>176</v>
      </c>
      <c r="AF12" s="6">
        <v>194</v>
      </c>
      <c r="AG12" s="6">
        <v>238</v>
      </c>
      <c r="AH12" s="6">
        <v>131</v>
      </c>
      <c r="AI12" s="6">
        <v>169</v>
      </c>
      <c r="AJ12" s="6">
        <v>182</v>
      </c>
      <c r="AK12" s="6">
        <v>209</v>
      </c>
      <c r="AL12" s="6">
        <v>216</v>
      </c>
      <c r="AM12" s="6">
        <v>188</v>
      </c>
      <c r="AN12" s="6">
        <v>163</v>
      </c>
      <c r="AO12" s="58">
        <f t="shared" si="4"/>
        <v>2177</v>
      </c>
      <c r="AP12" s="6">
        <v>171</v>
      </c>
      <c r="AQ12" s="6">
        <v>155</v>
      </c>
      <c r="AR12" s="6">
        <v>166</v>
      </c>
      <c r="AS12" s="6">
        <v>200</v>
      </c>
      <c r="AT12" s="6">
        <v>152</v>
      </c>
      <c r="AU12" s="6">
        <v>167</v>
      </c>
      <c r="AV12" s="6">
        <v>151</v>
      </c>
      <c r="AW12" s="6">
        <v>185</v>
      </c>
      <c r="AX12" s="6">
        <v>228</v>
      </c>
      <c r="AY12" s="6">
        <v>306</v>
      </c>
      <c r="AZ12" s="6">
        <v>251</v>
      </c>
      <c r="BA12" s="6">
        <v>215</v>
      </c>
      <c r="BB12" s="58">
        <f>SUM(AP12:BA12)</f>
        <v>2347</v>
      </c>
      <c r="BC12" s="6">
        <v>246</v>
      </c>
      <c r="BD12" s="6">
        <v>193</v>
      </c>
      <c r="BE12" s="6">
        <v>216</v>
      </c>
      <c r="BF12" s="6">
        <v>263</v>
      </c>
      <c r="BG12" s="6">
        <v>235</v>
      </c>
      <c r="BH12" s="6">
        <v>282</v>
      </c>
      <c r="BI12" s="6">
        <v>211</v>
      </c>
      <c r="BJ12" s="6">
        <v>307</v>
      </c>
      <c r="BK12" s="6">
        <v>344</v>
      </c>
      <c r="BL12" s="6">
        <v>380</v>
      </c>
      <c r="BM12" s="6">
        <v>356</v>
      </c>
      <c r="BN12" s="6">
        <v>242</v>
      </c>
      <c r="BO12" s="58">
        <f>SUM(BC12:BN12)</f>
        <v>3275</v>
      </c>
      <c r="BP12" s="6">
        <v>256</v>
      </c>
      <c r="BQ12" s="6">
        <v>323</v>
      </c>
      <c r="BR12" s="6">
        <v>336</v>
      </c>
      <c r="BS12" s="6">
        <v>328</v>
      </c>
      <c r="BT12" s="6">
        <v>260</v>
      </c>
      <c r="BU12" s="6">
        <v>330</v>
      </c>
      <c r="BV12" s="6">
        <v>350</v>
      </c>
      <c r="BW12" s="6">
        <v>301</v>
      </c>
      <c r="BX12" s="6">
        <v>495</v>
      </c>
      <c r="BY12" s="6">
        <v>445</v>
      </c>
      <c r="BZ12" s="6">
        <v>404</v>
      </c>
      <c r="CA12" s="6">
        <v>471</v>
      </c>
      <c r="CB12" s="58">
        <f>SUM(BP12:CA12)</f>
        <v>4299</v>
      </c>
    </row>
    <row r="13" spans="1:80" x14ac:dyDescent="0.25">
      <c r="A13" s="6" t="s">
        <v>17</v>
      </c>
      <c r="B13" s="6" t="s">
        <v>55</v>
      </c>
      <c r="C13" s="6">
        <v>147</v>
      </c>
      <c r="D13" s="6">
        <v>145</v>
      </c>
      <c r="E13" s="6">
        <v>149</v>
      </c>
      <c r="F13" s="6">
        <v>143</v>
      </c>
      <c r="G13" s="6">
        <v>84</v>
      </c>
      <c r="H13" s="6">
        <v>226</v>
      </c>
      <c r="I13" s="6">
        <v>121</v>
      </c>
      <c r="J13" s="6">
        <v>111</v>
      </c>
      <c r="K13" s="6">
        <v>159</v>
      </c>
      <c r="L13" s="6">
        <v>240</v>
      </c>
      <c r="M13" s="6">
        <v>158</v>
      </c>
      <c r="N13" s="6">
        <v>104</v>
      </c>
      <c r="O13" s="6">
        <f t="shared" si="0"/>
        <v>1787</v>
      </c>
      <c r="P13" s="6">
        <v>231</v>
      </c>
      <c r="Q13" s="6">
        <v>174</v>
      </c>
      <c r="R13" s="6">
        <v>202</v>
      </c>
      <c r="S13" s="6">
        <v>191</v>
      </c>
      <c r="T13" s="6">
        <v>166</v>
      </c>
      <c r="U13" s="6">
        <v>174</v>
      </c>
      <c r="V13" s="6">
        <v>271</v>
      </c>
      <c r="W13" s="6">
        <v>287</v>
      </c>
      <c r="X13" s="6">
        <v>322</v>
      </c>
      <c r="Y13" s="6">
        <v>222</v>
      </c>
      <c r="Z13" s="6">
        <v>161</v>
      </c>
      <c r="AA13" s="6">
        <v>182</v>
      </c>
      <c r="AB13" s="6">
        <f t="shared" si="1"/>
        <v>2583</v>
      </c>
      <c r="AC13" s="6">
        <v>277</v>
      </c>
      <c r="AD13" s="6">
        <v>147</v>
      </c>
      <c r="AE13" s="6">
        <v>186</v>
      </c>
      <c r="AF13" s="6">
        <v>191</v>
      </c>
      <c r="AG13" s="6">
        <v>147</v>
      </c>
      <c r="AH13" s="6">
        <v>187</v>
      </c>
      <c r="AI13" s="6">
        <v>193</v>
      </c>
      <c r="AJ13" s="6">
        <v>209</v>
      </c>
      <c r="AK13" s="6">
        <v>245</v>
      </c>
      <c r="AL13" s="6">
        <v>211</v>
      </c>
      <c r="AM13" s="6">
        <v>237</v>
      </c>
      <c r="AN13" s="6">
        <v>217</v>
      </c>
      <c r="AO13" s="58">
        <f t="shared" si="4"/>
        <v>2447</v>
      </c>
      <c r="AP13" s="6">
        <v>203</v>
      </c>
      <c r="AQ13" s="6">
        <v>184</v>
      </c>
      <c r="AR13" s="6">
        <v>191</v>
      </c>
      <c r="AS13" s="6">
        <v>225</v>
      </c>
      <c r="AT13" s="6">
        <v>238</v>
      </c>
      <c r="AU13" s="6">
        <v>189</v>
      </c>
      <c r="AV13" s="6">
        <v>200</v>
      </c>
      <c r="AW13" s="6">
        <v>292</v>
      </c>
      <c r="AX13" s="6">
        <v>233</v>
      </c>
      <c r="AY13" s="6">
        <v>296</v>
      </c>
      <c r="AZ13" s="6">
        <v>345</v>
      </c>
      <c r="BA13" s="6">
        <v>273</v>
      </c>
      <c r="BB13" s="58">
        <f t="shared" si="2"/>
        <v>2869</v>
      </c>
      <c r="BC13" s="6">
        <v>301</v>
      </c>
      <c r="BD13" s="6">
        <v>301</v>
      </c>
      <c r="BE13" s="6">
        <v>301</v>
      </c>
      <c r="BF13" s="6">
        <v>324</v>
      </c>
      <c r="BG13" s="6">
        <v>338</v>
      </c>
      <c r="BH13" s="6">
        <v>355</v>
      </c>
      <c r="BI13" s="6">
        <v>294</v>
      </c>
      <c r="BJ13" s="6">
        <v>379</v>
      </c>
      <c r="BK13" s="6">
        <v>335</v>
      </c>
      <c r="BL13" s="6">
        <v>473</v>
      </c>
      <c r="BM13" s="6">
        <v>358</v>
      </c>
      <c r="BN13" s="6">
        <v>466</v>
      </c>
      <c r="BO13" s="58">
        <f t="shared" si="3"/>
        <v>4225</v>
      </c>
      <c r="BP13" s="6">
        <v>273</v>
      </c>
      <c r="BQ13" s="6">
        <v>435</v>
      </c>
      <c r="BR13" s="6">
        <v>513</v>
      </c>
      <c r="BS13" s="6">
        <v>570</v>
      </c>
      <c r="BT13" s="6">
        <v>496</v>
      </c>
      <c r="BU13" s="6">
        <v>546</v>
      </c>
      <c r="BV13" s="6">
        <v>507</v>
      </c>
      <c r="BW13" s="6">
        <v>539</v>
      </c>
      <c r="BX13" s="6">
        <v>452</v>
      </c>
      <c r="BY13" s="6">
        <v>460</v>
      </c>
      <c r="BZ13" s="6">
        <v>434</v>
      </c>
      <c r="CA13" s="6">
        <v>511</v>
      </c>
      <c r="CB13" s="58">
        <f t="shared" si="5"/>
        <v>5736</v>
      </c>
    </row>
    <row r="14" spans="1:80" x14ac:dyDescent="0.25">
      <c r="A14" s="4" t="s">
        <v>14</v>
      </c>
      <c r="B14" s="4" t="s">
        <v>56</v>
      </c>
      <c r="C14" s="4">
        <v>190</v>
      </c>
      <c r="D14" s="4">
        <v>144</v>
      </c>
      <c r="E14" s="4">
        <v>85</v>
      </c>
      <c r="F14" s="4">
        <v>121</v>
      </c>
      <c r="G14" s="4">
        <v>128</v>
      </c>
      <c r="H14" s="4">
        <v>117</v>
      </c>
      <c r="I14" s="4">
        <v>107</v>
      </c>
      <c r="J14" s="4">
        <v>141</v>
      </c>
      <c r="K14" s="4">
        <v>119</v>
      </c>
      <c r="L14" s="4">
        <v>85</v>
      </c>
      <c r="M14" s="4">
        <v>48</v>
      </c>
      <c r="N14" s="4">
        <v>76</v>
      </c>
      <c r="O14" s="4">
        <f t="shared" si="0"/>
        <v>1361</v>
      </c>
      <c r="P14" s="4">
        <v>66</v>
      </c>
      <c r="Q14" s="4">
        <v>57</v>
      </c>
      <c r="R14" s="4">
        <v>74</v>
      </c>
      <c r="S14" s="4">
        <v>65</v>
      </c>
      <c r="T14" s="4">
        <v>58</v>
      </c>
      <c r="U14" s="4">
        <v>54</v>
      </c>
      <c r="V14" s="4">
        <v>60</v>
      </c>
      <c r="W14" s="4">
        <v>62</v>
      </c>
      <c r="X14" s="4">
        <v>36</v>
      </c>
      <c r="Y14" s="4">
        <v>38</v>
      </c>
      <c r="Z14" s="4">
        <v>208</v>
      </c>
      <c r="AA14" s="4">
        <v>61</v>
      </c>
      <c r="AB14" s="4">
        <f t="shared" si="1"/>
        <v>839</v>
      </c>
      <c r="AC14" s="4">
        <v>155</v>
      </c>
      <c r="AD14" s="4">
        <v>99</v>
      </c>
      <c r="AE14" s="4">
        <v>88</v>
      </c>
      <c r="AF14" s="4">
        <v>61</v>
      </c>
      <c r="AG14" s="4">
        <v>92</v>
      </c>
      <c r="AH14" s="4">
        <v>121</v>
      </c>
      <c r="AI14" s="4">
        <v>61</v>
      </c>
      <c r="AJ14" s="4">
        <v>34</v>
      </c>
      <c r="AK14" s="4">
        <v>112</v>
      </c>
      <c r="AL14" s="4">
        <v>99</v>
      </c>
      <c r="AM14" s="4">
        <v>82</v>
      </c>
      <c r="AN14" s="4">
        <v>46</v>
      </c>
      <c r="AO14" s="58">
        <f t="shared" si="4"/>
        <v>1050</v>
      </c>
      <c r="AP14" s="4">
        <v>56</v>
      </c>
      <c r="AQ14" s="4">
        <v>78</v>
      </c>
      <c r="AR14" s="4">
        <v>118</v>
      </c>
      <c r="AS14" s="4">
        <v>54</v>
      </c>
      <c r="AT14" s="4">
        <v>42</v>
      </c>
      <c r="AU14" s="4">
        <v>69</v>
      </c>
      <c r="AV14" s="4">
        <v>66</v>
      </c>
      <c r="AW14" s="4">
        <v>21</v>
      </c>
      <c r="AX14" s="4">
        <v>46</v>
      </c>
      <c r="AY14" s="4">
        <v>59</v>
      </c>
      <c r="AZ14" s="4">
        <v>64</v>
      </c>
      <c r="BA14" s="4">
        <v>63</v>
      </c>
      <c r="BB14" s="58">
        <f t="shared" si="2"/>
        <v>736</v>
      </c>
      <c r="BC14" s="4">
        <v>158</v>
      </c>
      <c r="BD14" s="4">
        <v>131</v>
      </c>
      <c r="BE14" s="4">
        <v>106</v>
      </c>
      <c r="BF14" s="4">
        <v>82</v>
      </c>
      <c r="BG14" s="4">
        <v>114</v>
      </c>
      <c r="BH14" s="4">
        <v>90</v>
      </c>
      <c r="BI14" s="4">
        <v>149</v>
      </c>
      <c r="BJ14" s="4">
        <v>145</v>
      </c>
      <c r="BK14" s="4">
        <v>132</v>
      </c>
      <c r="BL14" s="4">
        <v>243</v>
      </c>
      <c r="BM14" s="4">
        <v>88</v>
      </c>
      <c r="BN14" s="4">
        <v>136</v>
      </c>
      <c r="BO14" s="58">
        <f t="shared" si="3"/>
        <v>1574</v>
      </c>
      <c r="BP14" s="4">
        <v>142</v>
      </c>
      <c r="BQ14" s="4">
        <v>104</v>
      </c>
      <c r="BR14" s="4">
        <v>122</v>
      </c>
      <c r="BS14" s="4">
        <v>154</v>
      </c>
      <c r="BT14" s="4">
        <v>180</v>
      </c>
      <c r="BU14" s="4">
        <v>182</v>
      </c>
      <c r="BV14" s="4">
        <v>180</v>
      </c>
      <c r="BW14" s="4">
        <v>169</v>
      </c>
      <c r="BX14" s="4">
        <v>126</v>
      </c>
      <c r="BY14" s="4">
        <v>124</v>
      </c>
      <c r="BZ14" s="4">
        <v>123</v>
      </c>
      <c r="CA14" s="4">
        <v>227</v>
      </c>
      <c r="CB14" s="58">
        <f t="shared" si="5"/>
        <v>1833</v>
      </c>
    </row>
    <row r="15" spans="1:80" x14ac:dyDescent="0.25">
      <c r="A15" s="5" t="s">
        <v>5</v>
      </c>
      <c r="B15" s="5" t="s">
        <v>57</v>
      </c>
      <c r="C15" s="5">
        <v>280</v>
      </c>
      <c r="D15" s="5">
        <v>273</v>
      </c>
      <c r="E15" s="5">
        <v>82</v>
      </c>
      <c r="F15" s="5">
        <v>163</v>
      </c>
      <c r="G15" s="5">
        <v>79</v>
      </c>
      <c r="H15" s="5">
        <v>46</v>
      </c>
      <c r="I15" s="5">
        <v>168</v>
      </c>
      <c r="J15" s="5">
        <v>65</v>
      </c>
      <c r="K15" s="5">
        <v>172</v>
      </c>
      <c r="L15" s="5">
        <v>18</v>
      </c>
      <c r="M15" s="5">
        <v>92</v>
      </c>
      <c r="N15" s="5">
        <v>60</v>
      </c>
      <c r="O15" s="5">
        <f t="shared" si="0"/>
        <v>1498</v>
      </c>
      <c r="P15" s="5">
        <v>21</v>
      </c>
      <c r="Q15" s="5">
        <v>40</v>
      </c>
      <c r="R15" s="5">
        <v>36</v>
      </c>
      <c r="S15" s="5">
        <v>51</v>
      </c>
      <c r="T15" s="5">
        <v>37</v>
      </c>
      <c r="U15" s="5">
        <v>45</v>
      </c>
      <c r="V15" s="5">
        <v>23</v>
      </c>
      <c r="W15" s="5">
        <v>36</v>
      </c>
      <c r="X15" s="5">
        <v>34</v>
      </c>
      <c r="Y15" s="5">
        <v>73</v>
      </c>
      <c r="Z15" s="5">
        <v>68</v>
      </c>
      <c r="AA15" s="5">
        <v>35</v>
      </c>
      <c r="AB15" s="5">
        <f t="shared" si="1"/>
        <v>499</v>
      </c>
      <c r="AC15" s="5">
        <v>33</v>
      </c>
      <c r="AD15" s="5">
        <v>25</v>
      </c>
      <c r="AE15" s="5">
        <v>47</v>
      </c>
      <c r="AF15" s="5">
        <v>23</v>
      </c>
      <c r="AG15" s="5">
        <v>172</v>
      </c>
      <c r="AH15" s="5">
        <v>26</v>
      </c>
      <c r="AI15" s="5">
        <v>94</v>
      </c>
      <c r="AJ15" s="5">
        <v>83</v>
      </c>
      <c r="AK15" s="5">
        <v>63</v>
      </c>
      <c r="AL15" s="5">
        <v>90</v>
      </c>
      <c r="AM15" s="5">
        <v>48</v>
      </c>
      <c r="AN15" s="5">
        <v>55</v>
      </c>
      <c r="AO15" s="58">
        <f t="shared" si="4"/>
        <v>759</v>
      </c>
      <c r="AP15" s="5">
        <v>35</v>
      </c>
      <c r="AQ15" s="5">
        <v>27</v>
      </c>
      <c r="AR15" s="5">
        <v>15</v>
      </c>
      <c r="AS15" s="5">
        <v>23</v>
      </c>
      <c r="AT15" s="5">
        <v>45</v>
      </c>
      <c r="AU15" s="5">
        <v>54</v>
      </c>
      <c r="AV15" s="5">
        <v>47</v>
      </c>
      <c r="AW15" s="5">
        <v>94</v>
      </c>
      <c r="AX15" s="5">
        <v>42</v>
      </c>
      <c r="AY15" s="5">
        <v>141</v>
      </c>
      <c r="AZ15" s="5">
        <v>50</v>
      </c>
      <c r="BA15" s="5">
        <v>101</v>
      </c>
      <c r="BB15" s="58">
        <f t="shared" si="2"/>
        <v>674</v>
      </c>
      <c r="BC15" s="5">
        <v>71</v>
      </c>
      <c r="BD15" s="5">
        <v>34</v>
      </c>
      <c r="BE15" s="5">
        <v>28</v>
      </c>
      <c r="BF15" s="5">
        <v>19</v>
      </c>
      <c r="BG15" s="5">
        <v>30</v>
      </c>
      <c r="BH15" s="5">
        <v>71</v>
      </c>
      <c r="BI15" s="5">
        <v>85</v>
      </c>
      <c r="BJ15" s="5">
        <v>158</v>
      </c>
      <c r="BK15" s="5">
        <v>224</v>
      </c>
      <c r="BL15" s="5">
        <v>190</v>
      </c>
      <c r="BM15" s="5">
        <v>39</v>
      </c>
      <c r="BN15" s="5">
        <v>69</v>
      </c>
      <c r="BO15" s="58">
        <f t="shared" si="3"/>
        <v>1018</v>
      </c>
      <c r="BP15" s="5">
        <v>236</v>
      </c>
      <c r="BQ15" s="5">
        <v>94</v>
      </c>
      <c r="BR15" s="5">
        <v>49</v>
      </c>
      <c r="BS15" s="5">
        <v>50</v>
      </c>
      <c r="BT15" s="5">
        <v>85</v>
      </c>
      <c r="BU15" s="5">
        <v>75</v>
      </c>
      <c r="BV15" s="5">
        <v>50</v>
      </c>
      <c r="BW15" s="5">
        <v>190</v>
      </c>
      <c r="BX15" s="5">
        <v>110</v>
      </c>
      <c r="BY15" s="5">
        <v>188</v>
      </c>
      <c r="BZ15" s="5">
        <v>146</v>
      </c>
      <c r="CA15" s="5">
        <v>141</v>
      </c>
      <c r="CB15" s="58">
        <f t="shared" si="5"/>
        <v>1414</v>
      </c>
    </row>
    <row r="16" spans="1:80" x14ac:dyDescent="0.25">
      <c r="A16" s="3" t="s">
        <v>6</v>
      </c>
      <c r="B16" s="3" t="s">
        <v>58</v>
      </c>
      <c r="C16" s="3">
        <v>208</v>
      </c>
      <c r="D16" s="3">
        <v>182</v>
      </c>
      <c r="E16" s="3">
        <v>144</v>
      </c>
      <c r="F16" s="3">
        <v>143</v>
      </c>
      <c r="G16" s="3">
        <v>110</v>
      </c>
      <c r="H16" s="3">
        <v>169</v>
      </c>
      <c r="I16" s="3">
        <v>125</v>
      </c>
      <c r="J16" s="3">
        <v>181</v>
      </c>
      <c r="K16" s="3">
        <v>161</v>
      </c>
      <c r="L16" s="3">
        <v>172</v>
      </c>
      <c r="M16" s="3">
        <v>156</v>
      </c>
      <c r="N16" s="3">
        <v>206</v>
      </c>
      <c r="O16" s="3">
        <f t="shared" si="0"/>
        <v>1957</v>
      </c>
      <c r="P16" s="3">
        <v>123</v>
      </c>
      <c r="Q16" s="3">
        <v>140</v>
      </c>
      <c r="R16" s="3">
        <v>156</v>
      </c>
      <c r="S16" s="3">
        <v>130</v>
      </c>
      <c r="T16" s="3">
        <v>151</v>
      </c>
      <c r="U16" s="3">
        <v>194</v>
      </c>
      <c r="V16" s="3">
        <v>130</v>
      </c>
      <c r="W16" s="3">
        <v>140</v>
      </c>
      <c r="X16" s="3">
        <v>121</v>
      </c>
      <c r="Y16" s="3">
        <v>143</v>
      </c>
      <c r="Z16" s="3">
        <v>143</v>
      </c>
      <c r="AA16" s="3">
        <v>108</v>
      </c>
      <c r="AB16" s="3">
        <f t="shared" si="1"/>
        <v>1679</v>
      </c>
      <c r="AC16" s="3">
        <v>147</v>
      </c>
      <c r="AD16" s="3">
        <v>112</v>
      </c>
      <c r="AE16" s="3">
        <v>134</v>
      </c>
      <c r="AF16" s="3">
        <v>164</v>
      </c>
      <c r="AG16" s="3">
        <v>112</v>
      </c>
      <c r="AH16" s="3">
        <v>114</v>
      </c>
      <c r="AI16" s="3">
        <v>170</v>
      </c>
      <c r="AJ16" s="3">
        <v>163</v>
      </c>
      <c r="AK16" s="3">
        <v>133</v>
      </c>
      <c r="AL16" s="3">
        <v>171</v>
      </c>
      <c r="AM16" s="3">
        <v>158</v>
      </c>
      <c r="AN16" s="3">
        <v>138</v>
      </c>
      <c r="AO16" s="58">
        <f t="shared" si="4"/>
        <v>1716</v>
      </c>
      <c r="AP16" s="3">
        <v>140</v>
      </c>
      <c r="AQ16" s="3">
        <v>176</v>
      </c>
      <c r="AR16" s="3">
        <v>151</v>
      </c>
      <c r="AS16" s="3">
        <v>120</v>
      </c>
      <c r="AT16" s="3">
        <v>156</v>
      </c>
      <c r="AU16" s="3">
        <v>150</v>
      </c>
      <c r="AV16" s="3">
        <v>157</v>
      </c>
      <c r="AW16" s="3">
        <v>171</v>
      </c>
      <c r="AX16" s="3">
        <v>148</v>
      </c>
      <c r="AY16" s="3">
        <v>233</v>
      </c>
      <c r="AZ16" s="3">
        <v>176</v>
      </c>
      <c r="BA16" s="3">
        <v>187</v>
      </c>
      <c r="BB16" s="58">
        <f t="shared" si="2"/>
        <v>1965</v>
      </c>
      <c r="BC16" s="3">
        <v>192</v>
      </c>
      <c r="BD16" s="3">
        <v>161</v>
      </c>
      <c r="BE16" s="3">
        <v>215</v>
      </c>
      <c r="BF16" s="3">
        <v>211</v>
      </c>
      <c r="BG16" s="3">
        <v>227</v>
      </c>
      <c r="BH16" s="3">
        <v>165</v>
      </c>
      <c r="BI16" s="3">
        <v>262</v>
      </c>
      <c r="BJ16" s="3">
        <v>246</v>
      </c>
      <c r="BK16" s="3">
        <v>185</v>
      </c>
      <c r="BL16" s="3">
        <v>282</v>
      </c>
      <c r="BM16" s="3">
        <v>229</v>
      </c>
      <c r="BN16" s="3">
        <v>207</v>
      </c>
      <c r="BO16" s="58">
        <f t="shared" si="3"/>
        <v>2582</v>
      </c>
      <c r="BP16" s="3">
        <v>224</v>
      </c>
      <c r="BQ16" s="3">
        <v>266</v>
      </c>
      <c r="BR16" s="3">
        <v>219</v>
      </c>
      <c r="BS16" s="3">
        <v>269</v>
      </c>
      <c r="BT16" s="3">
        <v>241</v>
      </c>
      <c r="BU16" s="3">
        <v>253</v>
      </c>
      <c r="BV16" s="3">
        <v>267</v>
      </c>
      <c r="BW16" s="3">
        <v>247</v>
      </c>
      <c r="BX16" s="3">
        <v>214</v>
      </c>
      <c r="BY16" s="3">
        <v>257</v>
      </c>
      <c r="BZ16" s="3">
        <v>208</v>
      </c>
      <c r="CA16" s="3">
        <v>225</v>
      </c>
      <c r="CB16" s="58">
        <f>SUM(BP16:CA16)</f>
        <v>2890</v>
      </c>
    </row>
    <row r="17" spans="1:80" x14ac:dyDescent="0.25">
      <c r="A17" s="4" t="s">
        <v>15</v>
      </c>
      <c r="B17" s="4" t="s">
        <v>59</v>
      </c>
      <c r="C17" s="4">
        <v>112</v>
      </c>
      <c r="D17" s="4">
        <v>131</v>
      </c>
      <c r="E17" s="4">
        <v>108</v>
      </c>
      <c r="F17" s="4">
        <v>86</v>
      </c>
      <c r="G17" s="4">
        <v>237</v>
      </c>
      <c r="H17" s="4">
        <v>138</v>
      </c>
      <c r="I17" s="4">
        <v>168</v>
      </c>
      <c r="J17" s="4">
        <v>58</v>
      </c>
      <c r="K17" s="4">
        <v>72</v>
      </c>
      <c r="L17" s="4">
        <v>85</v>
      </c>
      <c r="M17" s="4">
        <v>118</v>
      </c>
      <c r="N17" s="4">
        <v>78</v>
      </c>
      <c r="O17" s="4">
        <f t="shared" si="0"/>
        <v>1391</v>
      </c>
      <c r="P17" s="4">
        <v>67</v>
      </c>
      <c r="Q17" s="4">
        <v>64</v>
      </c>
      <c r="R17" s="4">
        <v>66</v>
      </c>
      <c r="S17" s="4">
        <v>82</v>
      </c>
      <c r="T17" s="4">
        <v>60</v>
      </c>
      <c r="U17" s="4">
        <v>103</v>
      </c>
      <c r="V17" s="4">
        <v>54</v>
      </c>
      <c r="W17" s="4">
        <v>92</v>
      </c>
      <c r="X17" s="4">
        <v>57</v>
      </c>
      <c r="Y17" s="4">
        <v>218</v>
      </c>
      <c r="Z17" s="4">
        <v>143</v>
      </c>
      <c r="AA17" s="4">
        <v>134</v>
      </c>
      <c r="AB17" s="4">
        <f t="shared" si="1"/>
        <v>1140</v>
      </c>
      <c r="AC17" s="4">
        <v>83</v>
      </c>
      <c r="AD17" s="4">
        <v>117</v>
      </c>
      <c r="AE17" s="4">
        <v>157</v>
      </c>
      <c r="AF17" s="4">
        <v>122</v>
      </c>
      <c r="AG17" s="4">
        <v>82</v>
      </c>
      <c r="AH17" s="4">
        <v>66</v>
      </c>
      <c r="AI17" s="4">
        <v>92</v>
      </c>
      <c r="AJ17" s="4">
        <v>82</v>
      </c>
      <c r="AK17" s="4">
        <v>105</v>
      </c>
      <c r="AL17" s="4">
        <v>89</v>
      </c>
      <c r="AM17" s="4">
        <v>125</v>
      </c>
      <c r="AN17" s="4">
        <v>174</v>
      </c>
      <c r="AO17" s="58">
        <f t="shared" si="4"/>
        <v>1294</v>
      </c>
      <c r="AP17" s="4">
        <v>154</v>
      </c>
      <c r="AQ17" s="4">
        <v>121</v>
      </c>
      <c r="AR17" s="4">
        <v>173</v>
      </c>
      <c r="AS17" s="4">
        <v>235</v>
      </c>
      <c r="AT17" s="4">
        <v>354</v>
      </c>
      <c r="AU17" s="4">
        <v>162</v>
      </c>
      <c r="AV17" s="4">
        <v>209</v>
      </c>
      <c r="AW17" s="4">
        <v>160</v>
      </c>
      <c r="AX17" s="4">
        <v>77</v>
      </c>
      <c r="AY17" s="4">
        <v>98</v>
      </c>
      <c r="AZ17" s="4">
        <v>126</v>
      </c>
      <c r="BA17" s="4">
        <v>135</v>
      </c>
      <c r="BB17" s="58">
        <f t="shared" si="2"/>
        <v>2004</v>
      </c>
      <c r="BC17" s="4">
        <v>114</v>
      </c>
      <c r="BD17" s="4">
        <v>113</v>
      </c>
      <c r="BE17" s="4">
        <v>254</v>
      </c>
      <c r="BF17" s="4">
        <v>304</v>
      </c>
      <c r="BG17" s="4">
        <v>216</v>
      </c>
      <c r="BH17" s="4">
        <v>342</v>
      </c>
      <c r="BI17" s="4">
        <v>257</v>
      </c>
      <c r="BJ17" s="4">
        <v>237</v>
      </c>
      <c r="BK17" s="4">
        <v>182</v>
      </c>
      <c r="BL17" s="4">
        <v>154</v>
      </c>
      <c r="BM17" s="4">
        <v>204</v>
      </c>
      <c r="BN17" s="4">
        <v>170</v>
      </c>
      <c r="BO17" s="58">
        <f t="shared" si="3"/>
        <v>2547</v>
      </c>
      <c r="BP17" s="4">
        <v>204</v>
      </c>
      <c r="BQ17" s="4">
        <v>225</v>
      </c>
      <c r="BR17" s="4">
        <v>237</v>
      </c>
      <c r="BS17" s="4">
        <v>160</v>
      </c>
      <c r="BT17" s="4">
        <v>142</v>
      </c>
      <c r="BU17" s="4">
        <v>164</v>
      </c>
      <c r="BV17" s="4">
        <v>187</v>
      </c>
      <c r="BW17" s="4">
        <v>163</v>
      </c>
      <c r="BX17" s="4">
        <v>144</v>
      </c>
      <c r="BY17" s="4">
        <v>297</v>
      </c>
      <c r="BZ17" s="4">
        <v>252</v>
      </c>
      <c r="CA17" s="4">
        <v>245</v>
      </c>
      <c r="CB17" s="58">
        <f t="shared" si="5"/>
        <v>2420</v>
      </c>
    </row>
    <row r="18" spans="1:80" x14ac:dyDescent="0.25">
      <c r="A18" s="5" t="s">
        <v>7</v>
      </c>
      <c r="B18" s="5" t="s">
        <v>60</v>
      </c>
      <c r="C18" s="5">
        <v>210</v>
      </c>
      <c r="D18" s="5">
        <v>269</v>
      </c>
      <c r="E18" s="5">
        <v>154</v>
      </c>
      <c r="F18" s="5">
        <v>159</v>
      </c>
      <c r="G18" s="5">
        <v>173</v>
      </c>
      <c r="H18" s="5">
        <v>195</v>
      </c>
      <c r="I18" s="5">
        <v>192</v>
      </c>
      <c r="J18" s="5">
        <v>86</v>
      </c>
      <c r="K18" s="5">
        <v>121</v>
      </c>
      <c r="L18" s="5">
        <v>119</v>
      </c>
      <c r="M18" s="5">
        <v>105</v>
      </c>
      <c r="N18" s="5">
        <v>101</v>
      </c>
      <c r="O18" s="5">
        <f t="shared" si="0"/>
        <v>1884</v>
      </c>
      <c r="P18" s="5">
        <v>201</v>
      </c>
      <c r="Q18" s="5">
        <v>96</v>
      </c>
      <c r="R18" s="5">
        <v>97</v>
      </c>
      <c r="S18" s="5">
        <v>160</v>
      </c>
      <c r="T18" s="5">
        <v>99</v>
      </c>
      <c r="U18" s="5">
        <v>132</v>
      </c>
      <c r="V18" s="5">
        <v>188</v>
      </c>
      <c r="W18" s="5">
        <v>142</v>
      </c>
      <c r="X18" s="5">
        <v>68</v>
      </c>
      <c r="Y18" s="5">
        <v>124</v>
      </c>
      <c r="Z18" s="5">
        <v>113</v>
      </c>
      <c r="AA18" s="5">
        <v>62</v>
      </c>
      <c r="AB18" s="5">
        <f t="shared" si="1"/>
        <v>1482</v>
      </c>
      <c r="AC18" s="5">
        <v>116</v>
      </c>
      <c r="AD18" s="5">
        <v>75</v>
      </c>
      <c r="AE18" s="5">
        <v>136</v>
      </c>
      <c r="AF18" s="5">
        <v>70</v>
      </c>
      <c r="AG18" s="5">
        <v>273</v>
      </c>
      <c r="AH18" s="5">
        <v>104</v>
      </c>
      <c r="AI18" s="5">
        <v>96</v>
      </c>
      <c r="AJ18" s="5">
        <v>205</v>
      </c>
      <c r="AK18" s="5">
        <v>129</v>
      </c>
      <c r="AL18" s="5">
        <v>163</v>
      </c>
      <c r="AM18" s="5">
        <v>201</v>
      </c>
      <c r="AN18" s="5">
        <v>174</v>
      </c>
      <c r="AO18" s="58">
        <f t="shared" si="4"/>
        <v>1742</v>
      </c>
      <c r="AP18" s="5">
        <v>289</v>
      </c>
      <c r="AQ18" s="5">
        <v>272</v>
      </c>
      <c r="AR18" s="5">
        <v>110</v>
      </c>
      <c r="AS18" s="5">
        <v>126</v>
      </c>
      <c r="AT18" s="5">
        <v>109</v>
      </c>
      <c r="AU18" s="5">
        <v>107</v>
      </c>
      <c r="AV18" s="5">
        <v>168</v>
      </c>
      <c r="AW18" s="5">
        <v>109</v>
      </c>
      <c r="AX18" s="5">
        <v>157</v>
      </c>
      <c r="AY18" s="5">
        <v>251</v>
      </c>
      <c r="AZ18" s="5">
        <v>271</v>
      </c>
      <c r="BA18" s="5">
        <v>198</v>
      </c>
      <c r="BB18" s="58">
        <f t="shared" si="2"/>
        <v>2167</v>
      </c>
      <c r="BC18" s="5">
        <v>177</v>
      </c>
      <c r="BD18" s="5">
        <v>204</v>
      </c>
      <c r="BE18" s="5">
        <v>226</v>
      </c>
      <c r="BF18" s="5">
        <v>146</v>
      </c>
      <c r="BG18" s="5">
        <v>127</v>
      </c>
      <c r="BH18" s="5">
        <v>84</v>
      </c>
      <c r="BI18" s="5">
        <v>157</v>
      </c>
      <c r="BJ18" s="5">
        <v>132</v>
      </c>
      <c r="BK18" s="5">
        <v>188</v>
      </c>
      <c r="BL18" s="5">
        <v>199</v>
      </c>
      <c r="BM18" s="5">
        <v>192</v>
      </c>
      <c r="BN18" s="5">
        <v>88</v>
      </c>
      <c r="BO18" s="58">
        <f t="shared" si="3"/>
        <v>1920</v>
      </c>
      <c r="BP18" s="5">
        <v>103</v>
      </c>
      <c r="BQ18" s="5">
        <v>138</v>
      </c>
      <c r="BR18" s="5">
        <v>87</v>
      </c>
      <c r="BS18" s="5">
        <v>117</v>
      </c>
      <c r="BT18" s="5">
        <v>156</v>
      </c>
      <c r="BU18" s="5">
        <v>217</v>
      </c>
      <c r="BV18" s="5">
        <v>169</v>
      </c>
      <c r="BW18" s="5">
        <v>293</v>
      </c>
      <c r="BX18" s="5">
        <v>342</v>
      </c>
      <c r="BY18" s="5">
        <v>457</v>
      </c>
      <c r="BZ18" s="5">
        <v>399</v>
      </c>
      <c r="CA18" s="5">
        <v>305</v>
      </c>
      <c r="CB18" s="58">
        <f t="shared" si="5"/>
        <v>2783</v>
      </c>
    </row>
    <row r="19" spans="1:80" x14ac:dyDescent="0.25">
      <c r="A19" s="6" t="s">
        <v>8</v>
      </c>
      <c r="B19" s="6" t="s">
        <v>61</v>
      </c>
      <c r="C19" s="6">
        <v>126</v>
      </c>
      <c r="D19" s="6">
        <v>118</v>
      </c>
      <c r="E19" s="6">
        <v>109</v>
      </c>
      <c r="F19" s="6">
        <v>83</v>
      </c>
      <c r="G19" s="6">
        <v>62</v>
      </c>
      <c r="H19" s="6">
        <v>83</v>
      </c>
      <c r="I19" s="6">
        <v>81</v>
      </c>
      <c r="J19" s="6">
        <v>91</v>
      </c>
      <c r="K19" s="6">
        <v>61</v>
      </c>
      <c r="L19" s="6">
        <v>71</v>
      </c>
      <c r="M19" s="6">
        <v>93</v>
      </c>
      <c r="N19" s="6">
        <v>70</v>
      </c>
      <c r="O19" s="6">
        <f t="shared" si="0"/>
        <v>1048</v>
      </c>
      <c r="P19" s="6">
        <v>68</v>
      </c>
      <c r="Q19" s="6">
        <v>94</v>
      </c>
      <c r="R19" s="6">
        <v>81</v>
      </c>
      <c r="S19" s="6">
        <v>112</v>
      </c>
      <c r="T19" s="6">
        <v>82</v>
      </c>
      <c r="U19" s="6">
        <v>106</v>
      </c>
      <c r="V19" s="6">
        <v>117</v>
      </c>
      <c r="W19" s="6">
        <v>132</v>
      </c>
      <c r="X19" s="6">
        <v>116</v>
      </c>
      <c r="Y19" s="6">
        <v>79</v>
      </c>
      <c r="Z19" s="6">
        <v>98</v>
      </c>
      <c r="AA19" s="6">
        <v>107</v>
      </c>
      <c r="AB19" s="6">
        <f t="shared" si="1"/>
        <v>1192</v>
      </c>
      <c r="AC19" s="6">
        <v>155</v>
      </c>
      <c r="AD19" s="6">
        <v>153</v>
      </c>
      <c r="AE19" s="6">
        <v>148</v>
      </c>
      <c r="AF19" s="6">
        <v>193</v>
      </c>
      <c r="AG19" s="6">
        <v>213</v>
      </c>
      <c r="AH19" s="6">
        <v>139</v>
      </c>
      <c r="AI19" s="6">
        <v>110</v>
      </c>
      <c r="AJ19" s="6">
        <v>153</v>
      </c>
      <c r="AK19" s="6">
        <v>126</v>
      </c>
      <c r="AL19" s="6">
        <v>203</v>
      </c>
      <c r="AM19" s="6">
        <v>101</v>
      </c>
      <c r="AN19" s="6">
        <v>119</v>
      </c>
      <c r="AO19" s="58">
        <f t="shared" si="4"/>
        <v>1813</v>
      </c>
      <c r="AP19" s="6">
        <v>69</v>
      </c>
      <c r="AQ19" s="6">
        <v>120</v>
      </c>
      <c r="AR19" s="6">
        <v>103</v>
      </c>
      <c r="AS19" s="6">
        <v>102</v>
      </c>
      <c r="AT19" s="6">
        <v>126</v>
      </c>
      <c r="AU19" s="6">
        <v>123</v>
      </c>
      <c r="AV19" s="6">
        <v>151</v>
      </c>
      <c r="AW19" s="6">
        <v>176</v>
      </c>
      <c r="AX19" s="6">
        <v>168</v>
      </c>
      <c r="AY19" s="6">
        <v>190</v>
      </c>
      <c r="AZ19" s="6">
        <v>168</v>
      </c>
      <c r="BA19" s="6">
        <v>160</v>
      </c>
      <c r="BB19" s="58">
        <f t="shared" si="2"/>
        <v>1656</v>
      </c>
      <c r="BC19" s="6">
        <v>162</v>
      </c>
      <c r="BD19" s="6">
        <v>99</v>
      </c>
      <c r="BE19" s="6">
        <v>146</v>
      </c>
      <c r="BF19" s="6">
        <v>138</v>
      </c>
      <c r="BG19" s="6">
        <v>197</v>
      </c>
      <c r="BH19" s="6">
        <v>201</v>
      </c>
      <c r="BI19" s="6">
        <v>172</v>
      </c>
      <c r="BJ19" s="6">
        <v>162</v>
      </c>
      <c r="BK19" s="6">
        <v>218</v>
      </c>
      <c r="BL19" s="6">
        <v>212</v>
      </c>
      <c r="BM19" s="6">
        <v>234</v>
      </c>
      <c r="BN19" s="6">
        <v>179</v>
      </c>
      <c r="BO19" s="58">
        <f t="shared" si="3"/>
        <v>2120</v>
      </c>
      <c r="BP19" s="6">
        <v>234</v>
      </c>
      <c r="BQ19" s="6">
        <v>233</v>
      </c>
      <c r="BR19" s="6">
        <v>245</v>
      </c>
      <c r="BS19" s="6">
        <v>224</v>
      </c>
      <c r="BT19" s="6">
        <v>234</v>
      </c>
      <c r="BU19" s="6">
        <v>226</v>
      </c>
      <c r="BV19" s="6">
        <v>307</v>
      </c>
      <c r="BW19" s="6">
        <v>162</v>
      </c>
      <c r="BX19" s="6">
        <v>196</v>
      </c>
      <c r="BY19" s="6">
        <v>212</v>
      </c>
      <c r="BZ19" s="6">
        <v>244</v>
      </c>
      <c r="CA19" s="6">
        <v>266</v>
      </c>
      <c r="CB19" s="58">
        <f t="shared" si="5"/>
        <v>2783</v>
      </c>
    </row>
    <row r="20" spans="1:80" x14ac:dyDescent="0.25">
      <c r="A20" s="3" t="s">
        <v>9</v>
      </c>
      <c r="B20" s="3" t="s">
        <v>62</v>
      </c>
      <c r="C20" s="3">
        <v>215</v>
      </c>
      <c r="D20" s="3">
        <v>187</v>
      </c>
      <c r="E20" s="3">
        <v>190</v>
      </c>
      <c r="F20" s="3">
        <v>204</v>
      </c>
      <c r="G20" s="3">
        <v>154</v>
      </c>
      <c r="H20" s="3">
        <v>127</v>
      </c>
      <c r="I20" s="3">
        <v>113</v>
      </c>
      <c r="J20" s="3">
        <v>113</v>
      </c>
      <c r="K20" s="3">
        <v>117</v>
      </c>
      <c r="L20" s="3">
        <v>115</v>
      </c>
      <c r="M20" s="3">
        <v>114</v>
      </c>
      <c r="N20" s="3">
        <v>133</v>
      </c>
      <c r="O20" s="3">
        <f t="shared" si="0"/>
        <v>1782</v>
      </c>
      <c r="P20" s="3">
        <v>100</v>
      </c>
      <c r="Q20" s="3">
        <v>113</v>
      </c>
      <c r="R20" s="3">
        <v>102</v>
      </c>
      <c r="S20" s="3">
        <v>112</v>
      </c>
      <c r="T20" s="3">
        <v>128</v>
      </c>
      <c r="U20" s="3">
        <v>123</v>
      </c>
      <c r="V20" s="3">
        <v>137</v>
      </c>
      <c r="W20" s="3">
        <v>113</v>
      </c>
      <c r="X20" s="3">
        <v>90</v>
      </c>
      <c r="Y20" s="3">
        <v>106</v>
      </c>
      <c r="Z20" s="3">
        <v>71</v>
      </c>
      <c r="AA20" s="3">
        <v>80</v>
      </c>
      <c r="AB20" s="3">
        <f t="shared" si="1"/>
        <v>1275</v>
      </c>
      <c r="AC20" s="3">
        <v>80</v>
      </c>
      <c r="AD20" s="3">
        <v>73</v>
      </c>
      <c r="AE20" s="3">
        <v>91</v>
      </c>
      <c r="AF20" s="3">
        <v>157</v>
      </c>
      <c r="AG20" s="3">
        <v>86</v>
      </c>
      <c r="AH20" s="3">
        <v>80</v>
      </c>
      <c r="AI20" s="3">
        <v>88</v>
      </c>
      <c r="AJ20" s="3">
        <v>110</v>
      </c>
      <c r="AK20" s="3">
        <v>96</v>
      </c>
      <c r="AL20" s="3">
        <v>90</v>
      </c>
      <c r="AM20" s="3">
        <v>102</v>
      </c>
      <c r="AN20" s="3">
        <v>90</v>
      </c>
      <c r="AO20" s="58">
        <f t="shared" si="4"/>
        <v>1143</v>
      </c>
      <c r="AP20" s="3">
        <v>64</v>
      </c>
      <c r="AQ20" s="3">
        <v>112</v>
      </c>
      <c r="AR20" s="3">
        <v>96</v>
      </c>
      <c r="AS20" s="3">
        <v>83</v>
      </c>
      <c r="AT20" s="3">
        <v>79</v>
      </c>
      <c r="AU20" s="3">
        <v>105</v>
      </c>
      <c r="AV20" s="3">
        <v>100</v>
      </c>
      <c r="AW20" s="3">
        <v>60</v>
      </c>
      <c r="AX20" s="3">
        <v>100</v>
      </c>
      <c r="AY20" s="3">
        <v>100</v>
      </c>
      <c r="AZ20" s="3">
        <v>102</v>
      </c>
      <c r="BA20" s="3">
        <v>123</v>
      </c>
      <c r="BB20" s="58">
        <f t="shared" si="2"/>
        <v>1124</v>
      </c>
      <c r="BC20" s="3">
        <v>115</v>
      </c>
      <c r="BD20" s="3">
        <v>108</v>
      </c>
      <c r="BE20" s="3">
        <v>134</v>
      </c>
      <c r="BF20" s="3">
        <v>145</v>
      </c>
      <c r="BG20" s="3">
        <v>128</v>
      </c>
      <c r="BH20" s="3">
        <v>152</v>
      </c>
      <c r="BI20" s="3">
        <v>148</v>
      </c>
      <c r="BJ20" s="3">
        <v>157</v>
      </c>
      <c r="BK20" s="3">
        <v>159</v>
      </c>
      <c r="BL20" s="3">
        <v>173</v>
      </c>
      <c r="BM20" s="3">
        <v>196</v>
      </c>
      <c r="BN20" s="3">
        <v>230</v>
      </c>
      <c r="BO20" s="58">
        <f t="shared" si="3"/>
        <v>1845</v>
      </c>
      <c r="BP20" s="3">
        <v>229</v>
      </c>
      <c r="BQ20" s="3">
        <v>216</v>
      </c>
      <c r="BR20" s="3">
        <v>175</v>
      </c>
      <c r="BS20" s="3">
        <v>187</v>
      </c>
      <c r="BT20" s="3">
        <v>218</v>
      </c>
      <c r="BU20" s="3">
        <v>196</v>
      </c>
      <c r="BV20" s="3">
        <v>209</v>
      </c>
      <c r="BW20" s="3">
        <v>164</v>
      </c>
      <c r="BX20" s="3">
        <v>172</v>
      </c>
      <c r="BY20" s="3">
        <v>232</v>
      </c>
      <c r="BZ20" s="3">
        <v>221</v>
      </c>
      <c r="CA20" s="3">
        <v>226</v>
      </c>
      <c r="CB20" s="58">
        <f t="shared" si="5"/>
        <v>2445</v>
      </c>
    </row>
    <row r="21" spans="1:80" x14ac:dyDescent="0.25">
      <c r="A21" s="10" t="s">
        <v>10</v>
      </c>
      <c r="B21" s="10" t="s">
        <v>63</v>
      </c>
      <c r="C21" s="10">
        <v>170</v>
      </c>
      <c r="D21" s="10">
        <v>124</v>
      </c>
      <c r="E21" s="10">
        <v>112</v>
      </c>
      <c r="F21" s="10">
        <v>105</v>
      </c>
      <c r="G21" s="10">
        <v>97</v>
      </c>
      <c r="H21" s="10">
        <v>85</v>
      </c>
      <c r="I21" s="10">
        <v>109</v>
      </c>
      <c r="J21" s="10">
        <v>99</v>
      </c>
      <c r="K21" s="10">
        <v>111</v>
      </c>
      <c r="L21" s="10">
        <v>116</v>
      </c>
      <c r="M21" s="10">
        <v>128</v>
      </c>
      <c r="N21" s="10">
        <v>142</v>
      </c>
      <c r="O21" s="10">
        <f t="shared" si="0"/>
        <v>1398</v>
      </c>
      <c r="P21" s="10">
        <v>94</v>
      </c>
      <c r="Q21" s="10">
        <v>104</v>
      </c>
      <c r="R21" s="10">
        <v>129</v>
      </c>
      <c r="S21" s="10">
        <v>105</v>
      </c>
      <c r="T21" s="10">
        <v>106</v>
      </c>
      <c r="U21" s="10">
        <v>132</v>
      </c>
      <c r="V21" s="10">
        <v>87</v>
      </c>
      <c r="W21" s="10">
        <v>124</v>
      </c>
      <c r="X21" s="10">
        <v>105</v>
      </c>
      <c r="Y21" s="10">
        <v>99</v>
      </c>
      <c r="Z21" s="10">
        <v>130</v>
      </c>
      <c r="AA21" s="10">
        <v>106</v>
      </c>
      <c r="AB21" s="10">
        <f t="shared" si="1"/>
        <v>1321</v>
      </c>
      <c r="AC21" s="10">
        <v>113</v>
      </c>
      <c r="AD21" s="10">
        <v>98</v>
      </c>
      <c r="AE21" s="10">
        <v>94</v>
      </c>
      <c r="AF21" s="10">
        <v>71</v>
      </c>
      <c r="AG21" s="10">
        <v>96</v>
      </c>
      <c r="AH21" s="10">
        <v>92</v>
      </c>
      <c r="AI21" s="10">
        <v>65</v>
      </c>
      <c r="AJ21" s="10">
        <v>96</v>
      </c>
      <c r="AK21" s="10">
        <v>81</v>
      </c>
      <c r="AL21" s="10">
        <v>69</v>
      </c>
      <c r="AM21" s="10">
        <v>84</v>
      </c>
      <c r="AN21" s="10">
        <v>125</v>
      </c>
      <c r="AO21" s="58">
        <f t="shared" si="4"/>
        <v>1084</v>
      </c>
      <c r="AP21" s="10">
        <v>99</v>
      </c>
      <c r="AQ21" s="10">
        <v>90</v>
      </c>
      <c r="AR21" s="10">
        <v>97</v>
      </c>
      <c r="AS21" s="10">
        <v>88</v>
      </c>
      <c r="AT21" s="10">
        <v>125</v>
      </c>
      <c r="AU21" s="10">
        <v>99</v>
      </c>
      <c r="AV21" s="10">
        <v>128</v>
      </c>
      <c r="AW21" s="10">
        <v>191</v>
      </c>
      <c r="AX21" s="10">
        <v>112</v>
      </c>
      <c r="AY21" s="10">
        <v>116</v>
      </c>
      <c r="AZ21" s="10">
        <v>128</v>
      </c>
      <c r="BA21" s="10">
        <v>139</v>
      </c>
      <c r="BB21" s="58">
        <f t="shared" si="2"/>
        <v>1412</v>
      </c>
      <c r="BC21" s="10">
        <v>134</v>
      </c>
      <c r="BD21" s="10">
        <v>115</v>
      </c>
      <c r="BE21" s="10">
        <v>164</v>
      </c>
      <c r="BF21" s="10">
        <v>196</v>
      </c>
      <c r="BG21" s="10">
        <v>227</v>
      </c>
      <c r="BH21" s="10">
        <v>277</v>
      </c>
      <c r="BI21" s="10">
        <v>277</v>
      </c>
      <c r="BJ21" s="10">
        <v>245</v>
      </c>
      <c r="BK21" s="10">
        <v>254</v>
      </c>
      <c r="BL21" s="10">
        <v>297</v>
      </c>
      <c r="BM21" s="10">
        <v>261</v>
      </c>
      <c r="BN21" s="10">
        <v>249</v>
      </c>
      <c r="BO21" s="58">
        <f t="shared" si="3"/>
        <v>2696</v>
      </c>
      <c r="BP21" s="10">
        <v>266</v>
      </c>
      <c r="BQ21" s="10">
        <v>186</v>
      </c>
      <c r="BR21" s="10">
        <v>216</v>
      </c>
      <c r="BS21" s="10">
        <v>231</v>
      </c>
      <c r="BT21" s="10">
        <v>147</v>
      </c>
      <c r="BU21" s="10">
        <v>218</v>
      </c>
      <c r="BV21" s="10">
        <v>189</v>
      </c>
      <c r="BW21" s="10">
        <v>171</v>
      </c>
      <c r="BX21" s="10">
        <v>308</v>
      </c>
      <c r="BY21" s="10">
        <v>405</v>
      </c>
      <c r="BZ21" s="10">
        <v>236</v>
      </c>
      <c r="CA21" s="10">
        <v>268</v>
      </c>
      <c r="CB21" s="58">
        <f t="shared" si="5"/>
        <v>2841</v>
      </c>
    </row>
    <row r="22" spans="1:80" s="62" customFormat="1" x14ac:dyDescent="0.25">
      <c r="A22" s="5" t="s">
        <v>11</v>
      </c>
      <c r="B22" s="5" t="s">
        <v>64</v>
      </c>
      <c r="C22" s="5">
        <v>249</v>
      </c>
      <c r="D22" s="5">
        <v>83</v>
      </c>
      <c r="E22" s="5">
        <v>274</v>
      </c>
      <c r="F22" s="5">
        <v>130</v>
      </c>
      <c r="G22" s="5">
        <v>45</v>
      </c>
      <c r="H22" s="5">
        <v>52</v>
      </c>
      <c r="I22" s="5">
        <v>77</v>
      </c>
      <c r="J22" s="5">
        <v>71</v>
      </c>
      <c r="K22" s="5">
        <v>94</v>
      </c>
      <c r="L22" s="5">
        <v>55</v>
      </c>
      <c r="M22" s="5">
        <v>32</v>
      </c>
      <c r="N22" s="5">
        <v>43</v>
      </c>
      <c r="O22" s="5">
        <f t="shared" si="0"/>
        <v>1205</v>
      </c>
      <c r="P22" s="5">
        <v>56</v>
      </c>
      <c r="Q22" s="5">
        <v>285</v>
      </c>
      <c r="R22" s="5">
        <v>269</v>
      </c>
      <c r="S22" s="5">
        <v>81</v>
      </c>
      <c r="T22" s="5">
        <v>42</v>
      </c>
      <c r="U22" s="5">
        <v>84</v>
      </c>
      <c r="V22" s="5">
        <v>81</v>
      </c>
      <c r="W22" s="5">
        <v>41</v>
      </c>
      <c r="X22" s="5">
        <v>76</v>
      </c>
      <c r="Y22" s="5">
        <v>94</v>
      </c>
      <c r="Z22" s="5">
        <v>55</v>
      </c>
      <c r="AA22" s="5">
        <v>83</v>
      </c>
      <c r="AB22" s="5">
        <f t="shared" si="1"/>
        <v>1247</v>
      </c>
      <c r="AC22" s="5">
        <v>149</v>
      </c>
      <c r="AD22" s="5">
        <v>99</v>
      </c>
      <c r="AE22" s="5">
        <v>130</v>
      </c>
      <c r="AF22" s="5">
        <v>55</v>
      </c>
      <c r="AG22" s="5">
        <v>67</v>
      </c>
      <c r="AH22" s="5">
        <v>74</v>
      </c>
      <c r="AI22" s="5">
        <v>103</v>
      </c>
      <c r="AJ22" s="5">
        <v>47</v>
      </c>
      <c r="AK22" s="5">
        <v>96</v>
      </c>
      <c r="AL22" s="5">
        <v>77</v>
      </c>
      <c r="AM22" s="5">
        <v>76</v>
      </c>
      <c r="AN22" s="5">
        <v>209</v>
      </c>
      <c r="AO22" s="58">
        <f t="shared" si="4"/>
        <v>1182</v>
      </c>
      <c r="AP22" s="5">
        <v>94</v>
      </c>
      <c r="AQ22" s="5">
        <v>190</v>
      </c>
      <c r="AR22" s="5">
        <v>143</v>
      </c>
      <c r="AS22" s="5">
        <v>50</v>
      </c>
      <c r="AT22" s="5">
        <v>165</v>
      </c>
      <c r="AU22" s="5">
        <v>36</v>
      </c>
      <c r="AV22" s="5">
        <v>127</v>
      </c>
      <c r="AW22" s="5">
        <v>222</v>
      </c>
      <c r="AX22" s="5">
        <v>101</v>
      </c>
      <c r="AY22" s="5">
        <v>278</v>
      </c>
      <c r="AZ22" s="5">
        <v>161</v>
      </c>
      <c r="BA22" s="5">
        <v>116</v>
      </c>
      <c r="BB22" s="58">
        <f t="shared" si="2"/>
        <v>1683</v>
      </c>
      <c r="BC22" s="5">
        <v>202</v>
      </c>
      <c r="BD22" s="5">
        <v>85</v>
      </c>
      <c r="BE22" s="5">
        <v>97</v>
      </c>
      <c r="BF22" s="5">
        <v>135</v>
      </c>
      <c r="BG22" s="5">
        <v>388</v>
      </c>
      <c r="BH22" s="5">
        <v>165</v>
      </c>
      <c r="BI22" s="5">
        <v>296</v>
      </c>
      <c r="BJ22" s="5">
        <v>145</v>
      </c>
      <c r="BK22" s="5">
        <v>193</v>
      </c>
      <c r="BL22" s="5">
        <v>237</v>
      </c>
      <c r="BM22" s="5">
        <v>413</v>
      </c>
      <c r="BN22" s="5">
        <v>334</v>
      </c>
      <c r="BO22" s="58">
        <f t="shared" si="3"/>
        <v>2690</v>
      </c>
      <c r="BP22" s="5">
        <v>289</v>
      </c>
      <c r="BQ22" s="5">
        <v>327</v>
      </c>
      <c r="BR22" s="5">
        <v>228</v>
      </c>
      <c r="BS22" s="5">
        <v>232</v>
      </c>
      <c r="BT22" s="5">
        <v>220</v>
      </c>
      <c r="BU22" s="5">
        <v>219</v>
      </c>
      <c r="BV22" s="5">
        <v>259</v>
      </c>
      <c r="BW22" s="5">
        <v>106</v>
      </c>
      <c r="BX22" s="5">
        <v>376</v>
      </c>
      <c r="BY22" s="5">
        <v>354</v>
      </c>
      <c r="BZ22" s="5">
        <v>149</v>
      </c>
      <c r="CA22" s="5">
        <v>210</v>
      </c>
      <c r="CB22" s="58">
        <f t="shared" si="5"/>
        <v>2969</v>
      </c>
    </row>
    <row r="23" spans="1:80" ht="13.8" thickBot="1" x14ac:dyDescent="0.3">
      <c r="A23" s="63" t="s">
        <v>16</v>
      </c>
      <c r="B23" s="63"/>
      <c r="C23" s="64">
        <f t="shared" ref="C23:N23" si="6">SUM(C6:C22)</f>
        <v>5070</v>
      </c>
      <c r="D23" s="65">
        <f t="shared" si="6"/>
        <v>3333</v>
      </c>
      <c r="E23" s="65">
        <f t="shared" si="6"/>
        <v>3713</v>
      </c>
      <c r="F23" s="65">
        <f t="shared" si="6"/>
        <v>3316</v>
      </c>
      <c r="G23" s="65">
        <f t="shared" si="6"/>
        <v>2620</v>
      </c>
      <c r="H23" s="65">
        <f t="shared" si="6"/>
        <v>2652</v>
      </c>
      <c r="I23" s="65">
        <f t="shared" si="6"/>
        <v>3180</v>
      </c>
      <c r="J23" s="65">
        <f t="shared" si="6"/>
        <v>2388</v>
      </c>
      <c r="K23" s="65">
        <f t="shared" si="6"/>
        <v>2679</v>
      </c>
      <c r="L23" s="65">
        <f t="shared" si="6"/>
        <v>2229</v>
      </c>
      <c r="M23" s="65">
        <f t="shared" si="6"/>
        <v>2107</v>
      </c>
      <c r="N23" s="65">
        <f t="shared" si="6"/>
        <v>1815</v>
      </c>
      <c r="O23" s="66">
        <f t="shared" si="0"/>
        <v>35102</v>
      </c>
      <c r="P23" s="65">
        <f>SUM(P6:P22)</f>
        <v>2147</v>
      </c>
      <c r="Q23" s="65">
        <f>SUM(Q6:Q22)</f>
        <v>2137</v>
      </c>
      <c r="R23" s="65">
        <f t="shared" ref="R23:AA23" si="7">SUM(R6:R22)</f>
        <v>2238</v>
      </c>
      <c r="S23" s="65">
        <f t="shared" si="7"/>
        <v>2262</v>
      </c>
      <c r="T23" s="65">
        <f t="shared" si="7"/>
        <v>2220</v>
      </c>
      <c r="U23" s="65">
        <f t="shared" si="7"/>
        <v>2143</v>
      </c>
      <c r="V23" s="65">
        <f t="shared" si="7"/>
        <v>2030</v>
      </c>
      <c r="W23" s="65">
        <f t="shared" si="7"/>
        <v>1998</v>
      </c>
      <c r="X23" s="65">
        <f t="shared" si="7"/>
        <v>1876</v>
      </c>
      <c r="Y23" s="65">
        <f t="shared" si="7"/>
        <v>1906</v>
      </c>
      <c r="Z23" s="65">
        <f t="shared" si="7"/>
        <v>1851</v>
      </c>
      <c r="AA23" s="65">
        <f t="shared" si="7"/>
        <v>1918</v>
      </c>
      <c r="AB23" s="66">
        <f>SUM(AB6:AB22)</f>
        <v>24726</v>
      </c>
      <c r="AC23" s="65">
        <f>SUM(AC6:AC22)</f>
        <v>1956</v>
      </c>
      <c r="AD23" s="65">
        <f t="shared" ref="AD23:BB23" si="8">SUM(AD6:AD22)</f>
        <v>1877</v>
      </c>
      <c r="AE23" s="65">
        <f t="shared" si="8"/>
        <v>2157</v>
      </c>
      <c r="AF23" s="65">
        <f t="shared" si="8"/>
        <v>1932</v>
      </c>
      <c r="AG23" s="65">
        <f t="shared" si="8"/>
        <v>2269</v>
      </c>
      <c r="AH23" s="65">
        <f t="shared" si="8"/>
        <v>1559</v>
      </c>
      <c r="AI23" s="65">
        <f t="shared" si="8"/>
        <v>1945</v>
      </c>
      <c r="AJ23" s="65">
        <f t="shared" si="8"/>
        <v>1923</v>
      </c>
      <c r="AK23" s="65">
        <f t="shared" si="8"/>
        <v>2126</v>
      </c>
      <c r="AL23" s="65">
        <f t="shared" si="8"/>
        <v>2010</v>
      </c>
      <c r="AM23" s="65">
        <f t="shared" si="8"/>
        <v>2077</v>
      </c>
      <c r="AN23" s="65">
        <f t="shared" si="8"/>
        <v>2270</v>
      </c>
      <c r="AO23" s="66">
        <f t="shared" si="8"/>
        <v>24101</v>
      </c>
      <c r="AP23" s="65">
        <f t="shared" si="8"/>
        <v>2057</v>
      </c>
      <c r="AQ23" s="65">
        <f t="shared" si="8"/>
        <v>2525</v>
      </c>
      <c r="AR23" s="65">
        <f t="shared" si="8"/>
        <v>1800</v>
      </c>
      <c r="AS23" s="65">
        <f t="shared" si="8"/>
        <v>1875</v>
      </c>
      <c r="AT23" s="65">
        <f t="shared" si="8"/>
        <v>2167</v>
      </c>
      <c r="AU23" s="65">
        <f t="shared" si="8"/>
        <v>1893</v>
      </c>
      <c r="AV23" s="65">
        <f t="shared" si="8"/>
        <v>2131</v>
      </c>
      <c r="AW23" s="65">
        <f t="shared" si="8"/>
        <v>2345</v>
      </c>
      <c r="AX23" s="65">
        <f t="shared" si="8"/>
        <v>2065</v>
      </c>
      <c r="AY23" s="65">
        <f t="shared" si="8"/>
        <v>3156</v>
      </c>
      <c r="AZ23" s="65">
        <f t="shared" si="8"/>
        <v>2801</v>
      </c>
      <c r="BA23" s="65">
        <f t="shared" si="8"/>
        <v>2354</v>
      </c>
      <c r="BB23" s="66">
        <f t="shared" si="8"/>
        <v>27169</v>
      </c>
      <c r="BC23" s="65">
        <f t="shared" ref="BC23:CA23" si="9">SUM(BC6:BC22)</f>
        <v>2650</v>
      </c>
      <c r="BD23" s="65">
        <f t="shared" si="9"/>
        <v>2601</v>
      </c>
      <c r="BE23" s="65">
        <f t="shared" si="9"/>
        <v>2815</v>
      </c>
      <c r="BF23" s="65">
        <f t="shared" si="9"/>
        <v>3007</v>
      </c>
      <c r="BG23" s="65">
        <f t="shared" si="9"/>
        <v>3474</v>
      </c>
      <c r="BH23" s="65">
        <f t="shared" si="9"/>
        <v>3221</v>
      </c>
      <c r="BI23" s="65">
        <f t="shared" si="9"/>
        <v>3258</v>
      </c>
      <c r="BJ23" s="65">
        <f t="shared" si="9"/>
        <v>3275</v>
      </c>
      <c r="BK23" s="65">
        <f t="shared" si="9"/>
        <v>3508</v>
      </c>
      <c r="BL23" s="65">
        <f t="shared" si="9"/>
        <v>3974</v>
      </c>
      <c r="BM23" s="65">
        <f t="shared" si="9"/>
        <v>3340</v>
      </c>
      <c r="BN23" s="65">
        <f t="shared" si="9"/>
        <v>3367</v>
      </c>
      <c r="BO23" s="66">
        <f t="shared" si="9"/>
        <v>38490</v>
      </c>
      <c r="BP23" s="65">
        <f t="shared" si="9"/>
        <v>3428</v>
      </c>
      <c r="BQ23" s="65">
        <f t="shared" si="9"/>
        <v>3563</v>
      </c>
      <c r="BR23" s="65">
        <f t="shared" si="9"/>
        <v>3594</v>
      </c>
      <c r="BS23" s="65">
        <f t="shared" si="9"/>
        <v>3833</v>
      </c>
      <c r="BT23" s="65">
        <f t="shared" si="9"/>
        <v>3603</v>
      </c>
      <c r="BU23" s="65">
        <f t="shared" si="9"/>
        <v>3691</v>
      </c>
      <c r="BV23" s="65">
        <f t="shared" si="9"/>
        <v>4079</v>
      </c>
      <c r="BW23" s="65">
        <f t="shared" si="9"/>
        <v>3751</v>
      </c>
      <c r="BX23" s="65">
        <f t="shared" si="9"/>
        <v>4474</v>
      </c>
      <c r="BY23" s="65">
        <f t="shared" si="9"/>
        <v>4602</v>
      </c>
      <c r="BZ23" s="65">
        <f t="shared" si="9"/>
        <v>3794</v>
      </c>
      <c r="CA23" s="65">
        <f t="shared" si="9"/>
        <v>4258</v>
      </c>
      <c r="CB23" s="66">
        <f t="shared" ref="CB23" si="10">SUM(CB6:CB22)</f>
        <v>46670</v>
      </c>
    </row>
    <row r="24" spans="1:80" x14ac:dyDescent="0.25">
      <c r="A24" s="68" t="s">
        <v>27</v>
      </c>
      <c r="B24" s="68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4"/>
      <c r="AC24" s="83"/>
      <c r="AD24" s="83"/>
      <c r="AE24" s="83"/>
      <c r="AF24" s="83"/>
      <c r="AG24" s="83"/>
      <c r="AH24" s="83"/>
      <c r="AI24" s="85"/>
      <c r="AJ24" s="83"/>
      <c r="AK24" s="83"/>
      <c r="AL24" s="83"/>
      <c r="AM24" s="83"/>
      <c r="AN24" s="83"/>
      <c r="AO24" s="69"/>
    </row>
    <row r="25" spans="1:80" ht="13.8" thickBot="1" x14ac:dyDescent="0.3">
      <c r="A25" s="1" t="s">
        <v>21</v>
      </c>
      <c r="B25" s="1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1">
        <f>SUM(C25:N25)</f>
        <v>0</v>
      </c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1">
        <f>SUM(P25:AA25)</f>
        <v>0</v>
      </c>
    </row>
    <row r="26" spans="1:80" x14ac:dyDescent="0.25">
      <c r="A26" s="72" t="s">
        <v>22</v>
      </c>
      <c r="B26" s="73"/>
      <c r="C26" s="87">
        <f t="shared" ref="C26:Z26" si="11">SUM(C10+C16+C7+C20)</f>
        <v>1062</v>
      </c>
      <c r="D26" s="87">
        <f t="shared" si="11"/>
        <v>949</v>
      </c>
      <c r="E26" s="87">
        <f t="shared" si="11"/>
        <v>774</v>
      </c>
      <c r="F26" s="87">
        <f t="shared" si="11"/>
        <v>851</v>
      </c>
      <c r="G26" s="87">
        <f t="shared" si="11"/>
        <v>623</v>
      </c>
      <c r="H26" s="87">
        <f t="shared" si="11"/>
        <v>645</v>
      </c>
      <c r="I26" s="87">
        <f t="shared" si="11"/>
        <v>674</v>
      </c>
      <c r="J26" s="87">
        <f t="shared" si="11"/>
        <v>619</v>
      </c>
      <c r="K26" s="87">
        <f t="shared" si="11"/>
        <v>652</v>
      </c>
      <c r="L26" s="87">
        <f t="shared" si="11"/>
        <v>708</v>
      </c>
      <c r="M26" s="87">
        <f t="shared" si="11"/>
        <v>569</v>
      </c>
      <c r="N26" s="87">
        <f t="shared" si="11"/>
        <v>618</v>
      </c>
      <c r="O26" s="87">
        <f t="shared" si="11"/>
        <v>8744</v>
      </c>
      <c r="P26" s="87">
        <f t="shared" si="11"/>
        <v>479</v>
      </c>
      <c r="Q26" s="87">
        <f t="shared" si="11"/>
        <v>508</v>
      </c>
      <c r="R26" s="87">
        <f t="shared" si="11"/>
        <v>636</v>
      </c>
      <c r="S26" s="87">
        <f t="shared" si="11"/>
        <v>524</v>
      </c>
      <c r="T26" s="87">
        <f t="shared" si="11"/>
        <v>548</v>
      </c>
      <c r="U26" s="87">
        <f t="shared" si="11"/>
        <v>733</v>
      </c>
      <c r="V26" s="87">
        <f t="shared" si="11"/>
        <v>556</v>
      </c>
      <c r="W26" s="87">
        <f t="shared" si="11"/>
        <v>540</v>
      </c>
      <c r="X26" s="87">
        <f t="shared" si="11"/>
        <v>458</v>
      </c>
      <c r="Y26" s="87">
        <f t="shared" si="11"/>
        <v>459</v>
      </c>
      <c r="Z26" s="87">
        <f t="shared" si="11"/>
        <v>467</v>
      </c>
      <c r="AA26" s="87">
        <f>SUM(AA10+AA16+AA7+AA20)</f>
        <v>469</v>
      </c>
      <c r="AB26" s="71">
        <f>SUM(AB10,AB16,AB7)</f>
        <v>5102</v>
      </c>
      <c r="AC26" s="88">
        <f>SUM(AC10+AC16+AC7+AC20)</f>
        <v>429</v>
      </c>
      <c r="AD26" s="88">
        <f>SUM(AD10+AD16+AD7+AD20)</f>
        <v>403</v>
      </c>
      <c r="AE26" s="88">
        <f t="shared" ref="AE26:AN26" si="12">SUM(AE10+AE16+AE7+AE20)</f>
        <v>497</v>
      </c>
      <c r="AF26" s="88">
        <f t="shared" si="12"/>
        <v>619</v>
      </c>
      <c r="AG26" s="88">
        <f t="shared" si="12"/>
        <v>428</v>
      </c>
      <c r="AH26" s="88">
        <f t="shared" si="12"/>
        <v>374</v>
      </c>
      <c r="AI26" s="88">
        <f t="shared" si="12"/>
        <v>450</v>
      </c>
      <c r="AJ26" s="88">
        <f t="shared" si="12"/>
        <v>475</v>
      </c>
      <c r="AK26" s="88">
        <f t="shared" si="12"/>
        <v>502</v>
      </c>
      <c r="AL26" s="88">
        <f t="shared" si="12"/>
        <v>508</v>
      </c>
      <c r="AM26" s="88">
        <f t="shared" si="12"/>
        <v>608</v>
      </c>
      <c r="AN26" s="88">
        <f t="shared" si="12"/>
        <v>604</v>
      </c>
      <c r="AO26" s="71">
        <f>SUM(AO10,AO16,AO7)</f>
        <v>4754</v>
      </c>
      <c r="AP26" s="88">
        <f>SUM(AP10+AP16+AP7+AP20)</f>
        <v>431</v>
      </c>
      <c r="AQ26" s="88">
        <f t="shared" ref="AQ26:BA26" si="13">SUM(AQ10+AQ16+AQ7+AQ20)</f>
        <v>595</v>
      </c>
      <c r="AR26" s="88">
        <f t="shared" si="13"/>
        <v>408</v>
      </c>
      <c r="AS26" s="88">
        <f t="shared" si="13"/>
        <v>379</v>
      </c>
      <c r="AT26" s="88">
        <f t="shared" si="13"/>
        <v>466</v>
      </c>
      <c r="AU26" s="88">
        <f t="shared" si="13"/>
        <v>482</v>
      </c>
      <c r="AV26" s="88">
        <f t="shared" si="13"/>
        <v>536</v>
      </c>
      <c r="AW26" s="88">
        <f t="shared" si="13"/>
        <v>427</v>
      </c>
      <c r="AX26" s="88">
        <f t="shared" si="13"/>
        <v>456</v>
      </c>
      <c r="AY26" s="88">
        <f t="shared" si="13"/>
        <v>587</v>
      </c>
      <c r="AZ26" s="88">
        <f t="shared" si="13"/>
        <v>567</v>
      </c>
      <c r="BA26" s="88">
        <f t="shared" si="13"/>
        <v>642</v>
      </c>
      <c r="BB26" s="71">
        <f>SUM(BB10,BB16,BB7)</f>
        <v>4852</v>
      </c>
      <c r="BC26" s="88">
        <f>SUM(BC10+BC16+BC7+BC20)</f>
        <v>573</v>
      </c>
      <c r="BD26" s="88">
        <f t="shared" ref="BD26:BN26" si="14">SUM(BD10+BD16+BD7+BD20)</f>
        <v>531</v>
      </c>
      <c r="BE26" s="88">
        <f t="shared" si="14"/>
        <v>667</v>
      </c>
      <c r="BF26" s="88">
        <f t="shared" si="14"/>
        <v>602</v>
      </c>
      <c r="BG26" s="88">
        <f t="shared" si="14"/>
        <v>645</v>
      </c>
      <c r="BH26" s="88">
        <f t="shared" si="14"/>
        <v>616</v>
      </c>
      <c r="BI26" s="88">
        <f t="shared" si="14"/>
        <v>740</v>
      </c>
      <c r="BJ26" s="88">
        <f t="shared" si="14"/>
        <v>768</v>
      </c>
      <c r="BK26" s="88">
        <f t="shared" si="14"/>
        <v>719</v>
      </c>
      <c r="BL26" s="88">
        <f t="shared" si="14"/>
        <v>858</v>
      </c>
      <c r="BM26" s="88">
        <f t="shared" si="14"/>
        <v>692</v>
      </c>
      <c r="BN26" s="88">
        <f t="shared" si="14"/>
        <v>780</v>
      </c>
      <c r="BO26" s="71">
        <f>SUM(BO10,BO16,BO7)</f>
        <v>6346</v>
      </c>
      <c r="BP26" s="88">
        <f>SUM(BP10+BP16+BP7+BP20)</f>
        <v>790</v>
      </c>
      <c r="BQ26" s="88">
        <f t="shared" ref="BQ26:CA26" si="15">SUM(BQ10+BQ16+BQ7+BQ20)</f>
        <v>880</v>
      </c>
      <c r="BR26" s="88">
        <f t="shared" si="15"/>
        <v>827</v>
      </c>
      <c r="BS26" s="88">
        <f t="shared" si="15"/>
        <v>943</v>
      </c>
      <c r="BT26" s="88">
        <f t="shared" si="15"/>
        <v>959</v>
      </c>
      <c r="BU26" s="88">
        <f t="shared" si="15"/>
        <v>738</v>
      </c>
      <c r="BV26" s="88">
        <f t="shared" si="15"/>
        <v>835</v>
      </c>
      <c r="BW26" s="88">
        <f t="shared" si="15"/>
        <v>922</v>
      </c>
      <c r="BX26" s="88">
        <f t="shared" si="15"/>
        <v>809</v>
      </c>
      <c r="BY26" s="88">
        <f t="shared" si="15"/>
        <v>816</v>
      </c>
      <c r="BZ26" s="88">
        <f t="shared" si="15"/>
        <v>742</v>
      </c>
      <c r="CA26" s="88">
        <f t="shared" si="15"/>
        <v>721</v>
      </c>
      <c r="CB26" s="71">
        <f>SUM(CB10,CB16,CB7)</f>
        <v>7537</v>
      </c>
    </row>
    <row r="27" spans="1:80" x14ac:dyDescent="0.25">
      <c r="A27" s="75" t="s">
        <v>23</v>
      </c>
      <c r="B27" s="59"/>
      <c r="C27" s="67">
        <f t="shared" ref="C27:Z27" si="16">SUM(C6,C21)</f>
        <v>314</v>
      </c>
      <c r="D27" s="67">
        <f t="shared" si="16"/>
        <v>249</v>
      </c>
      <c r="E27" s="67">
        <f t="shared" si="16"/>
        <v>322</v>
      </c>
      <c r="F27" s="67">
        <f t="shared" si="16"/>
        <v>309</v>
      </c>
      <c r="G27" s="67">
        <f t="shared" si="16"/>
        <v>289</v>
      </c>
      <c r="H27" s="67">
        <f t="shared" si="16"/>
        <v>314</v>
      </c>
      <c r="I27" s="67">
        <f t="shared" si="16"/>
        <v>304</v>
      </c>
      <c r="J27" s="67">
        <f t="shared" si="16"/>
        <v>185</v>
      </c>
      <c r="K27" s="67">
        <f t="shared" si="16"/>
        <v>284</v>
      </c>
      <c r="L27" s="67">
        <f t="shared" si="16"/>
        <v>287</v>
      </c>
      <c r="M27" s="67">
        <f t="shared" si="16"/>
        <v>223</v>
      </c>
      <c r="N27" s="67">
        <f t="shared" si="16"/>
        <v>296</v>
      </c>
      <c r="O27" s="67">
        <f t="shared" si="16"/>
        <v>3376</v>
      </c>
      <c r="P27" s="67">
        <f t="shared" si="16"/>
        <v>396</v>
      </c>
      <c r="Q27" s="67">
        <f t="shared" si="16"/>
        <v>217</v>
      </c>
      <c r="R27" s="67">
        <f t="shared" si="16"/>
        <v>292</v>
      </c>
      <c r="S27" s="67">
        <f t="shared" si="16"/>
        <v>218</v>
      </c>
      <c r="T27" s="67">
        <f t="shared" si="16"/>
        <v>253</v>
      </c>
      <c r="U27" s="67">
        <f t="shared" si="16"/>
        <v>268</v>
      </c>
      <c r="V27" s="67">
        <f t="shared" si="16"/>
        <v>212</v>
      </c>
      <c r="W27" s="67">
        <f t="shared" si="16"/>
        <v>227</v>
      </c>
      <c r="X27" s="67">
        <f t="shared" si="16"/>
        <v>186</v>
      </c>
      <c r="Y27" s="67">
        <f t="shared" si="16"/>
        <v>214</v>
      </c>
      <c r="Z27" s="67">
        <f t="shared" si="16"/>
        <v>273</v>
      </c>
      <c r="AA27" s="67">
        <f>SUM(AA6,AA21)</f>
        <v>243</v>
      </c>
      <c r="AB27" s="74">
        <f>SUM(AB6,AB20,AB21)</f>
        <v>4274</v>
      </c>
      <c r="AC27" s="90">
        <f>SUM(AC6,AC21)</f>
        <v>239</v>
      </c>
      <c r="AD27" s="90">
        <f>SUM(AD6,AD21)</f>
        <v>298</v>
      </c>
      <c r="AE27" s="90">
        <f t="shared" ref="AE27:AN27" si="17">SUM(AE6,AE21)</f>
        <v>277</v>
      </c>
      <c r="AF27" s="90">
        <f t="shared" si="17"/>
        <v>257</v>
      </c>
      <c r="AG27" s="90">
        <f t="shared" si="17"/>
        <v>229</v>
      </c>
      <c r="AH27" s="90">
        <f t="shared" si="17"/>
        <v>184</v>
      </c>
      <c r="AI27" s="90">
        <f t="shared" si="17"/>
        <v>153</v>
      </c>
      <c r="AJ27" s="90">
        <f t="shared" si="17"/>
        <v>203</v>
      </c>
      <c r="AK27" s="90">
        <f t="shared" si="17"/>
        <v>172</v>
      </c>
      <c r="AL27" s="90">
        <f t="shared" si="17"/>
        <v>159</v>
      </c>
      <c r="AM27" s="90">
        <f t="shared" si="17"/>
        <v>168</v>
      </c>
      <c r="AN27" s="90">
        <f t="shared" si="17"/>
        <v>219</v>
      </c>
      <c r="AO27" s="74">
        <f>SUM(AO6,AO20,AO21)</f>
        <v>3701</v>
      </c>
      <c r="AP27" s="90">
        <f>SUM(AP6,AP21)</f>
        <v>231</v>
      </c>
      <c r="AQ27" s="90">
        <f t="shared" ref="AQ27:BA27" si="18">SUM(AQ6,AQ21)</f>
        <v>184</v>
      </c>
      <c r="AR27" s="90">
        <f t="shared" si="18"/>
        <v>218</v>
      </c>
      <c r="AS27" s="90">
        <f t="shared" si="18"/>
        <v>197</v>
      </c>
      <c r="AT27" s="90">
        <f t="shared" si="18"/>
        <v>248</v>
      </c>
      <c r="AU27" s="90">
        <f t="shared" si="18"/>
        <v>227</v>
      </c>
      <c r="AV27" s="90">
        <f t="shared" si="18"/>
        <v>291</v>
      </c>
      <c r="AW27" s="90">
        <f t="shared" si="18"/>
        <v>450</v>
      </c>
      <c r="AX27" s="90">
        <f t="shared" si="18"/>
        <v>294</v>
      </c>
      <c r="AY27" s="90">
        <f t="shared" si="18"/>
        <v>352</v>
      </c>
      <c r="AZ27" s="90">
        <f t="shared" si="18"/>
        <v>638</v>
      </c>
      <c r="BA27" s="90">
        <f t="shared" si="18"/>
        <v>325</v>
      </c>
      <c r="BB27" s="74">
        <f>SUM(BB6,BB20,BB21)</f>
        <v>4779</v>
      </c>
      <c r="BC27" s="90">
        <f>SUM(BC6,BC21)</f>
        <v>447</v>
      </c>
      <c r="BD27" s="90">
        <f t="shared" ref="BD27:BN27" si="19">SUM(BD6,BD21)</f>
        <v>496</v>
      </c>
      <c r="BE27" s="90">
        <f t="shared" si="19"/>
        <v>484</v>
      </c>
      <c r="BF27" s="90">
        <f t="shared" si="19"/>
        <v>402</v>
      </c>
      <c r="BG27" s="90">
        <f t="shared" si="19"/>
        <v>537</v>
      </c>
      <c r="BH27" s="90">
        <f t="shared" si="19"/>
        <v>667</v>
      </c>
      <c r="BI27" s="90">
        <f t="shared" si="19"/>
        <v>513</v>
      </c>
      <c r="BJ27" s="90">
        <f t="shared" si="19"/>
        <v>457</v>
      </c>
      <c r="BK27" s="90">
        <f t="shared" si="19"/>
        <v>538</v>
      </c>
      <c r="BL27" s="90">
        <f t="shared" si="19"/>
        <v>681</v>
      </c>
      <c r="BM27" s="90">
        <f t="shared" si="19"/>
        <v>481</v>
      </c>
      <c r="BN27" s="90">
        <f t="shared" si="19"/>
        <v>571</v>
      </c>
      <c r="BO27" s="74">
        <f>SUM(BO6,BO20,BO21)</f>
        <v>8119</v>
      </c>
      <c r="BP27" s="90">
        <f>SUM(BP6,BP21)</f>
        <v>467</v>
      </c>
      <c r="BQ27" s="90">
        <f t="shared" ref="BQ27:CA27" si="20">SUM(BQ6,BQ21)</f>
        <v>357</v>
      </c>
      <c r="BR27" s="90">
        <f t="shared" si="20"/>
        <v>561</v>
      </c>
      <c r="BS27" s="90">
        <f t="shared" si="20"/>
        <v>496</v>
      </c>
      <c r="BT27" s="90">
        <f t="shared" si="20"/>
        <v>369</v>
      </c>
      <c r="BU27" s="90">
        <f t="shared" si="20"/>
        <v>399</v>
      </c>
      <c r="BV27" s="90">
        <f t="shared" si="20"/>
        <v>493</v>
      </c>
      <c r="BW27" s="90">
        <f t="shared" si="20"/>
        <v>567</v>
      </c>
      <c r="BX27" s="90">
        <f t="shared" si="20"/>
        <v>610</v>
      </c>
      <c r="BY27" s="90">
        <f t="shared" si="20"/>
        <v>665</v>
      </c>
      <c r="BZ27" s="90">
        <f t="shared" si="20"/>
        <v>519</v>
      </c>
      <c r="CA27" s="90">
        <f t="shared" si="20"/>
        <v>524</v>
      </c>
      <c r="CB27" s="74">
        <f>SUM(CB6,CB20,CB21)</f>
        <v>8472</v>
      </c>
    </row>
    <row r="28" spans="1:80" x14ac:dyDescent="0.25">
      <c r="A28" s="76" t="s">
        <v>24</v>
      </c>
      <c r="B28" s="61"/>
      <c r="C28" s="89">
        <f t="shared" ref="C28:Z28" si="21">SUM(C11,C13,C12,C19)</f>
        <v>659</v>
      </c>
      <c r="D28" s="89">
        <f t="shared" si="21"/>
        <v>500</v>
      </c>
      <c r="E28" s="89">
        <f t="shared" si="21"/>
        <v>671</v>
      </c>
      <c r="F28" s="89">
        <f t="shared" si="21"/>
        <v>560</v>
      </c>
      <c r="G28" s="89">
        <f t="shared" si="21"/>
        <v>365</v>
      </c>
      <c r="H28" s="89">
        <f t="shared" si="21"/>
        <v>607</v>
      </c>
      <c r="I28" s="89">
        <f t="shared" si="21"/>
        <v>493</v>
      </c>
      <c r="J28" s="89">
        <f t="shared" si="21"/>
        <v>435</v>
      </c>
      <c r="K28" s="89">
        <f t="shared" si="21"/>
        <v>565</v>
      </c>
      <c r="L28" s="89">
        <f t="shared" si="21"/>
        <v>532</v>
      </c>
      <c r="M28" s="89">
        <f t="shared" si="21"/>
        <v>572</v>
      </c>
      <c r="N28" s="89">
        <f t="shared" si="21"/>
        <v>377</v>
      </c>
      <c r="O28" s="89">
        <f t="shared" si="21"/>
        <v>6336</v>
      </c>
      <c r="P28" s="89">
        <f t="shared" si="21"/>
        <v>391</v>
      </c>
      <c r="Q28" s="89">
        <f t="shared" si="21"/>
        <v>443</v>
      </c>
      <c r="R28" s="89">
        <f t="shared" si="21"/>
        <v>481</v>
      </c>
      <c r="S28" s="89">
        <f t="shared" si="21"/>
        <v>472</v>
      </c>
      <c r="T28" s="89">
        <f t="shared" si="21"/>
        <v>482</v>
      </c>
      <c r="U28" s="89">
        <f t="shared" si="21"/>
        <v>494</v>
      </c>
      <c r="V28" s="89">
        <f t="shared" si="21"/>
        <v>565</v>
      </c>
      <c r="W28" s="89">
        <f t="shared" si="21"/>
        <v>583</v>
      </c>
      <c r="X28" s="89">
        <f t="shared" si="21"/>
        <v>710</v>
      </c>
      <c r="Y28" s="89">
        <f t="shared" si="21"/>
        <v>518</v>
      </c>
      <c r="Z28" s="89">
        <f t="shared" si="21"/>
        <v>396</v>
      </c>
      <c r="AA28" s="89">
        <f>SUM(AA11,AA13,AA12,AA19)</f>
        <v>455</v>
      </c>
      <c r="AB28" s="74">
        <f>SUM(AB11,AB13,AB12,AB19)</f>
        <v>5990</v>
      </c>
      <c r="AC28" s="91">
        <f>SUM(AC11,AC13,AC12,AC19)</f>
        <v>576</v>
      </c>
      <c r="AD28" s="91">
        <f>SUM(AD11,AD13,AD12,AD19)</f>
        <v>467</v>
      </c>
      <c r="AE28" s="91">
        <f t="shared" ref="AE28:AN28" si="22">SUM(AE11,AE13,AE12,AE19)</f>
        <v>510</v>
      </c>
      <c r="AF28" s="91">
        <f t="shared" si="22"/>
        <v>578</v>
      </c>
      <c r="AG28" s="91">
        <f t="shared" si="22"/>
        <v>598</v>
      </c>
      <c r="AH28" s="91">
        <f t="shared" si="22"/>
        <v>457</v>
      </c>
      <c r="AI28" s="91">
        <f t="shared" si="22"/>
        <v>472</v>
      </c>
      <c r="AJ28" s="91">
        <f t="shared" si="22"/>
        <v>544</v>
      </c>
      <c r="AK28" s="91">
        <f t="shared" si="22"/>
        <v>580</v>
      </c>
      <c r="AL28" s="91">
        <f t="shared" si="22"/>
        <v>630</v>
      </c>
      <c r="AM28" s="91">
        <f t="shared" si="22"/>
        <v>526</v>
      </c>
      <c r="AN28" s="91">
        <f t="shared" si="22"/>
        <v>499</v>
      </c>
      <c r="AO28" s="74">
        <f>SUM(AO11,AO13,AO12,AO19)</f>
        <v>6437</v>
      </c>
      <c r="AP28" s="91">
        <f>SUM(AP11,AP13,AP12,AP19)</f>
        <v>443</v>
      </c>
      <c r="AQ28" s="91">
        <f t="shared" ref="AQ28:BA28" si="23">SUM(AQ11,AQ13,AQ12,AQ19)</f>
        <v>459</v>
      </c>
      <c r="AR28" s="91">
        <f t="shared" si="23"/>
        <v>460</v>
      </c>
      <c r="AS28" s="91">
        <f t="shared" si="23"/>
        <v>527</v>
      </c>
      <c r="AT28" s="91">
        <f t="shared" si="23"/>
        <v>516</v>
      </c>
      <c r="AU28" s="91">
        <f t="shared" si="23"/>
        <v>479</v>
      </c>
      <c r="AV28" s="91">
        <f t="shared" si="23"/>
        <v>502</v>
      </c>
      <c r="AW28" s="91">
        <f t="shared" si="23"/>
        <v>653</v>
      </c>
      <c r="AX28" s="91">
        <f t="shared" si="23"/>
        <v>629</v>
      </c>
      <c r="AY28" s="91">
        <f t="shared" si="23"/>
        <v>792</v>
      </c>
      <c r="AZ28" s="91">
        <f t="shared" si="23"/>
        <v>764</v>
      </c>
      <c r="BA28" s="91">
        <f t="shared" si="23"/>
        <v>648</v>
      </c>
      <c r="BB28" s="74">
        <f>SUM(BB11,BB13,BB12,BB19)</f>
        <v>6872</v>
      </c>
      <c r="BC28" s="91">
        <f>SUM(BC11,BC13,BC12,BC19)</f>
        <v>709</v>
      </c>
      <c r="BD28" s="91">
        <f t="shared" ref="BD28:BN28" si="24">SUM(BD11,BD13,BD12,BD19)</f>
        <v>593</v>
      </c>
      <c r="BE28" s="91">
        <f t="shared" si="24"/>
        <v>663</v>
      </c>
      <c r="BF28" s="91">
        <f t="shared" si="24"/>
        <v>725</v>
      </c>
      <c r="BG28" s="91">
        <f t="shared" si="24"/>
        <v>770</v>
      </c>
      <c r="BH28" s="91">
        <f t="shared" si="24"/>
        <v>838</v>
      </c>
      <c r="BI28" s="91">
        <f t="shared" si="24"/>
        <v>677</v>
      </c>
      <c r="BJ28" s="91">
        <f t="shared" si="24"/>
        <v>848</v>
      </c>
      <c r="BK28" s="91">
        <f t="shared" si="24"/>
        <v>897</v>
      </c>
      <c r="BL28" s="91">
        <f t="shared" si="24"/>
        <v>1065</v>
      </c>
      <c r="BM28" s="91">
        <f t="shared" si="24"/>
        <v>948</v>
      </c>
      <c r="BN28" s="91">
        <f t="shared" si="24"/>
        <v>887</v>
      </c>
      <c r="BO28" s="74">
        <f>SUM(BO11,BO13,BO12,BO19)</f>
        <v>9620</v>
      </c>
      <c r="BP28" s="91">
        <f>SUM(BP11,BP13,BP12,BP19)</f>
        <v>763</v>
      </c>
      <c r="BQ28" s="91">
        <f t="shared" ref="BQ28:CA28" si="25">SUM(BQ11,BQ13,BQ12,BQ19)</f>
        <v>991</v>
      </c>
      <c r="BR28" s="91">
        <f t="shared" si="25"/>
        <v>1094</v>
      </c>
      <c r="BS28" s="91">
        <f t="shared" si="25"/>
        <v>1122</v>
      </c>
      <c r="BT28" s="91">
        <f t="shared" si="25"/>
        <v>990</v>
      </c>
      <c r="BU28" s="91">
        <f t="shared" si="25"/>
        <v>1102</v>
      </c>
      <c r="BV28" s="91">
        <f t="shared" si="25"/>
        <v>1164</v>
      </c>
      <c r="BW28" s="91">
        <f t="shared" si="25"/>
        <v>1002</v>
      </c>
      <c r="BX28" s="91">
        <f t="shared" si="25"/>
        <v>1143</v>
      </c>
      <c r="BY28" s="91">
        <f t="shared" si="25"/>
        <v>1117</v>
      </c>
      <c r="BZ28" s="91">
        <f t="shared" si="25"/>
        <v>1082</v>
      </c>
      <c r="CA28" s="91">
        <f t="shared" si="25"/>
        <v>1248</v>
      </c>
      <c r="CB28" s="74">
        <f>SUM(CB11,CB13,CB12,CB19)</f>
        <v>12818</v>
      </c>
    </row>
    <row r="29" spans="1:80" s="100" customFormat="1" x14ac:dyDescent="0.25">
      <c r="A29" s="95" t="s">
        <v>25</v>
      </c>
      <c r="B29" s="96"/>
      <c r="C29" s="97">
        <f t="shared" ref="C29:Z29" si="26">SUM(C8,C17,C14)</f>
        <v>652</v>
      </c>
      <c r="D29" s="97">
        <f t="shared" si="26"/>
        <v>466</v>
      </c>
      <c r="E29" s="97">
        <f t="shared" si="26"/>
        <v>345</v>
      </c>
      <c r="F29" s="97">
        <f t="shared" si="26"/>
        <v>375</v>
      </c>
      <c r="G29" s="97">
        <f t="shared" si="26"/>
        <v>547</v>
      </c>
      <c r="H29" s="97">
        <f t="shared" si="26"/>
        <v>420</v>
      </c>
      <c r="I29" s="97">
        <f t="shared" si="26"/>
        <v>498</v>
      </c>
      <c r="J29" s="97">
        <f t="shared" si="26"/>
        <v>455</v>
      </c>
      <c r="K29" s="97">
        <f t="shared" si="26"/>
        <v>422</v>
      </c>
      <c r="L29" s="97">
        <f t="shared" si="26"/>
        <v>324</v>
      </c>
      <c r="M29" s="97">
        <f t="shared" si="26"/>
        <v>423</v>
      </c>
      <c r="N29" s="97">
        <f t="shared" si="26"/>
        <v>258</v>
      </c>
      <c r="O29" s="97">
        <f t="shared" si="26"/>
        <v>5185</v>
      </c>
      <c r="P29" s="97">
        <f t="shared" si="26"/>
        <v>464</v>
      </c>
      <c r="Q29" s="97">
        <f t="shared" si="26"/>
        <v>292</v>
      </c>
      <c r="R29" s="97">
        <f t="shared" si="26"/>
        <v>267</v>
      </c>
      <c r="S29" s="97">
        <f t="shared" si="26"/>
        <v>295</v>
      </c>
      <c r="T29" s="97">
        <f t="shared" si="26"/>
        <v>191</v>
      </c>
      <c r="U29" s="97">
        <f t="shared" si="26"/>
        <v>287</v>
      </c>
      <c r="V29" s="97">
        <f t="shared" si="26"/>
        <v>168</v>
      </c>
      <c r="W29" s="97">
        <f t="shared" si="26"/>
        <v>218</v>
      </c>
      <c r="X29" s="97">
        <f t="shared" si="26"/>
        <v>149</v>
      </c>
      <c r="Y29" s="97">
        <f t="shared" si="26"/>
        <v>319</v>
      </c>
      <c r="Z29" s="97">
        <f t="shared" si="26"/>
        <v>425</v>
      </c>
      <c r="AA29" s="97">
        <f>SUM(AA8,AA17,AA14)</f>
        <v>255</v>
      </c>
      <c r="AB29" s="98">
        <f>SUM(AB8,AB17,AB14)</f>
        <v>3330</v>
      </c>
      <c r="AC29" s="99">
        <f>SUM(AC8,AC17,AC14)</f>
        <v>272</v>
      </c>
      <c r="AD29" s="99">
        <f t="shared" ref="AD29:AN29" si="27">SUM(AD8,AD17,AD14)</f>
        <v>280</v>
      </c>
      <c r="AE29" s="99">
        <f t="shared" si="27"/>
        <v>378</v>
      </c>
      <c r="AF29" s="99">
        <f t="shared" si="27"/>
        <v>259</v>
      </c>
      <c r="AG29" s="99">
        <f t="shared" si="27"/>
        <v>230</v>
      </c>
      <c r="AH29" s="99">
        <f t="shared" si="27"/>
        <v>242</v>
      </c>
      <c r="AI29" s="99">
        <f t="shared" si="27"/>
        <v>201</v>
      </c>
      <c r="AJ29" s="99">
        <f t="shared" si="27"/>
        <v>178</v>
      </c>
      <c r="AK29" s="99">
        <f t="shared" si="27"/>
        <v>297</v>
      </c>
      <c r="AL29" s="99">
        <f t="shared" si="27"/>
        <v>280</v>
      </c>
      <c r="AM29" s="99">
        <f t="shared" si="27"/>
        <v>275</v>
      </c>
      <c r="AN29" s="99">
        <f t="shared" si="27"/>
        <v>316</v>
      </c>
      <c r="AO29" s="74">
        <f>SUM(AO8,AO17,AO14)</f>
        <v>3208</v>
      </c>
      <c r="AP29" s="99">
        <f>SUM(AP8,AP17,AP14)</f>
        <v>385</v>
      </c>
      <c r="AQ29" s="99">
        <f t="shared" ref="AQ29:BA29" si="28">SUM(AQ8,AQ17,AQ14)</f>
        <v>249</v>
      </c>
      <c r="AR29" s="99">
        <f t="shared" si="28"/>
        <v>376</v>
      </c>
      <c r="AS29" s="99">
        <f t="shared" si="28"/>
        <v>362</v>
      </c>
      <c r="AT29" s="99">
        <f>SUM(AT8,AT17,AT14)</f>
        <v>515</v>
      </c>
      <c r="AU29" s="99">
        <f t="shared" si="28"/>
        <v>300</v>
      </c>
      <c r="AV29" s="99">
        <f t="shared" si="28"/>
        <v>332</v>
      </c>
      <c r="AW29" s="99">
        <f t="shared" si="28"/>
        <v>236</v>
      </c>
      <c r="AX29" s="99">
        <f t="shared" si="28"/>
        <v>234</v>
      </c>
      <c r="AY29" s="99">
        <f t="shared" si="28"/>
        <v>451</v>
      </c>
      <c r="AZ29" s="99">
        <f t="shared" si="28"/>
        <v>245</v>
      </c>
      <c r="BA29" s="99">
        <f t="shared" si="28"/>
        <v>242</v>
      </c>
      <c r="BB29" s="74">
        <f t="shared" ref="BB29:BG29" si="29">SUM(BB8,BB17,BB14)</f>
        <v>3927</v>
      </c>
      <c r="BC29" s="99">
        <f t="shared" si="29"/>
        <v>325</v>
      </c>
      <c r="BD29" s="99">
        <f t="shared" si="29"/>
        <v>487</v>
      </c>
      <c r="BE29" s="99">
        <f t="shared" si="29"/>
        <v>434</v>
      </c>
      <c r="BF29" s="99">
        <f t="shared" si="29"/>
        <v>695</v>
      </c>
      <c r="BG29" s="99">
        <f t="shared" si="29"/>
        <v>587</v>
      </c>
      <c r="BH29" s="99">
        <f t="shared" ref="BH29:BN29" si="30">SUM(BH8,BH17,BH14)</f>
        <v>542</v>
      </c>
      <c r="BI29" s="99">
        <f t="shared" si="30"/>
        <v>476</v>
      </c>
      <c r="BJ29" s="99">
        <f t="shared" si="30"/>
        <v>711</v>
      </c>
      <c r="BK29" s="99">
        <f t="shared" si="30"/>
        <v>389</v>
      </c>
      <c r="BL29" s="99">
        <f t="shared" si="30"/>
        <v>462</v>
      </c>
      <c r="BM29" s="99">
        <f t="shared" si="30"/>
        <v>378</v>
      </c>
      <c r="BN29" s="99">
        <f t="shared" si="30"/>
        <v>474</v>
      </c>
      <c r="BO29" s="74">
        <f>SUM(BO8,BO17,BO14)</f>
        <v>5960</v>
      </c>
      <c r="BP29" s="99">
        <f t="shared" ref="BP29:CA29" si="31">SUM(BP8,BP17,BP14)</f>
        <v>447</v>
      </c>
      <c r="BQ29" s="99">
        <f t="shared" si="31"/>
        <v>416</v>
      </c>
      <c r="BR29" s="99">
        <f t="shared" si="31"/>
        <v>455</v>
      </c>
      <c r="BS29" s="99">
        <f t="shared" si="31"/>
        <v>658</v>
      </c>
      <c r="BT29" s="99">
        <f t="shared" si="31"/>
        <v>640</v>
      </c>
      <c r="BU29" s="99">
        <f t="shared" si="31"/>
        <v>520</v>
      </c>
      <c r="BV29" s="99">
        <f t="shared" si="31"/>
        <v>619</v>
      </c>
      <c r="BW29" s="99">
        <f t="shared" si="31"/>
        <v>478</v>
      </c>
      <c r="BX29" s="99">
        <f t="shared" si="31"/>
        <v>452</v>
      </c>
      <c r="BY29" s="99">
        <f t="shared" si="31"/>
        <v>764</v>
      </c>
      <c r="BZ29" s="99">
        <f t="shared" si="31"/>
        <v>533</v>
      </c>
      <c r="CA29" s="99">
        <f t="shared" si="31"/>
        <v>549</v>
      </c>
      <c r="CB29" s="74">
        <f>SUM(CB8,CB17,CB14)</f>
        <v>6531</v>
      </c>
    </row>
    <row r="30" spans="1:80" ht="13.8" thickBot="1" x14ac:dyDescent="0.3">
      <c r="A30" s="79" t="s">
        <v>26</v>
      </c>
      <c r="B30" s="80"/>
      <c r="C30" s="92">
        <f t="shared" ref="C30:Z30" si="32">SUM(C9,C15,C22,C18)</f>
        <v>2383</v>
      </c>
      <c r="D30" s="92">
        <f t="shared" si="32"/>
        <v>1169</v>
      </c>
      <c r="E30" s="92">
        <f t="shared" si="32"/>
        <v>1601</v>
      </c>
      <c r="F30" s="92">
        <f t="shared" si="32"/>
        <v>1221</v>
      </c>
      <c r="G30" s="92">
        <f t="shared" si="32"/>
        <v>796</v>
      </c>
      <c r="H30" s="92">
        <f t="shared" si="32"/>
        <v>666</v>
      </c>
      <c r="I30" s="92">
        <f t="shared" si="32"/>
        <v>1211</v>
      </c>
      <c r="J30" s="92">
        <f t="shared" si="32"/>
        <v>694</v>
      </c>
      <c r="K30" s="92">
        <f t="shared" si="32"/>
        <v>756</v>
      </c>
      <c r="L30" s="92">
        <f t="shared" si="32"/>
        <v>378</v>
      </c>
      <c r="M30" s="92">
        <f t="shared" si="32"/>
        <v>320</v>
      </c>
      <c r="N30" s="92">
        <f t="shared" si="32"/>
        <v>266</v>
      </c>
      <c r="O30" s="92">
        <f t="shared" si="32"/>
        <v>11461</v>
      </c>
      <c r="P30" s="92">
        <f t="shared" si="32"/>
        <v>417</v>
      </c>
      <c r="Q30" s="92">
        <f t="shared" si="32"/>
        <v>677</v>
      </c>
      <c r="R30" s="92">
        <f t="shared" si="32"/>
        <v>562</v>
      </c>
      <c r="S30" s="92">
        <f t="shared" si="32"/>
        <v>753</v>
      </c>
      <c r="T30" s="92">
        <f t="shared" si="32"/>
        <v>746</v>
      </c>
      <c r="U30" s="92">
        <f t="shared" si="32"/>
        <v>361</v>
      </c>
      <c r="V30" s="92">
        <f t="shared" si="32"/>
        <v>529</v>
      </c>
      <c r="W30" s="92">
        <f t="shared" si="32"/>
        <v>430</v>
      </c>
      <c r="X30" s="92">
        <f t="shared" si="32"/>
        <v>373</v>
      </c>
      <c r="Y30" s="92">
        <f t="shared" si="32"/>
        <v>396</v>
      </c>
      <c r="Z30" s="92">
        <f t="shared" si="32"/>
        <v>290</v>
      </c>
      <c r="AA30" s="92">
        <f>SUM(AA9,AA15,AA22,AA18)</f>
        <v>496</v>
      </c>
      <c r="AB30" s="78">
        <f>SUM(AB9,AB15,AB22,AB18)</f>
        <v>6030</v>
      </c>
      <c r="AC30" s="93">
        <f>SUM(AC9,AC15,AC22,AC18)</f>
        <v>440</v>
      </c>
      <c r="AD30" s="93">
        <f>SUM(AD9,AD15,AD22,AD18)</f>
        <v>429</v>
      </c>
      <c r="AE30" s="93">
        <f t="shared" ref="AE30:AN30" si="33">SUM(AE9,AE15,AE22,AE18)</f>
        <v>495</v>
      </c>
      <c r="AF30" s="93">
        <f t="shared" si="33"/>
        <v>219</v>
      </c>
      <c r="AG30" s="93">
        <f t="shared" si="33"/>
        <v>784</v>
      </c>
      <c r="AH30" s="93">
        <f t="shared" si="33"/>
        <v>302</v>
      </c>
      <c r="AI30" s="93">
        <f t="shared" si="33"/>
        <v>669</v>
      </c>
      <c r="AJ30" s="93">
        <f t="shared" si="33"/>
        <v>523</v>
      </c>
      <c r="AK30" s="93">
        <f t="shared" si="33"/>
        <v>575</v>
      </c>
      <c r="AL30" s="93">
        <f t="shared" si="33"/>
        <v>433</v>
      </c>
      <c r="AM30" s="93">
        <f t="shared" si="33"/>
        <v>500</v>
      </c>
      <c r="AN30" s="93">
        <f t="shared" si="33"/>
        <v>632</v>
      </c>
      <c r="AO30" s="78">
        <f>SUM(AO9,AO15,AO22,AO18)</f>
        <v>6001</v>
      </c>
      <c r="AP30" s="93">
        <f>SUM(AP9,AP15,AP22,AP18)</f>
        <v>567</v>
      </c>
      <c r="AQ30" s="93">
        <f t="shared" ref="AQ30:BA30" si="34">SUM(AQ9,AQ15,AQ22,AQ18)</f>
        <v>1038</v>
      </c>
      <c r="AR30" s="93">
        <f t="shared" si="34"/>
        <v>338</v>
      </c>
      <c r="AS30" s="93">
        <f t="shared" si="34"/>
        <v>410</v>
      </c>
      <c r="AT30" s="93">
        <f t="shared" si="34"/>
        <v>422</v>
      </c>
      <c r="AU30" s="93">
        <f t="shared" si="34"/>
        <v>405</v>
      </c>
      <c r="AV30" s="93">
        <f t="shared" si="34"/>
        <v>470</v>
      </c>
      <c r="AW30" s="93">
        <f t="shared" si="34"/>
        <v>579</v>
      </c>
      <c r="AX30" s="93">
        <f t="shared" si="34"/>
        <v>452</v>
      </c>
      <c r="AY30" s="93">
        <f t="shared" si="34"/>
        <v>974</v>
      </c>
      <c r="AZ30" s="93">
        <f t="shared" si="34"/>
        <v>587</v>
      </c>
      <c r="BA30" s="93">
        <f t="shared" si="34"/>
        <v>497</v>
      </c>
      <c r="BB30" s="78">
        <f>SUM(BB9,BB15,BB22,BB18)</f>
        <v>6739</v>
      </c>
      <c r="BC30" s="93">
        <f>SUM(BC9,BC15,BC22,BC18)</f>
        <v>596</v>
      </c>
      <c r="BD30" s="93">
        <f t="shared" ref="BD30:BN30" si="35">SUM(BD9,BD15,BD22,BD18)</f>
        <v>494</v>
      </c>
      <c r="BE30" s="93">
        <f t="shared" si="35"/>
        <v>567</v>
      </c>
      <c r="BF30" s="93">
        <f t="shared" si="35"/>
        <v>583</v>
      </c>
      <c r="BG30" s="93">
        <f t="shared" si="35"/>
        <v>935</v>
      </c>
      <c r="BH30" s="93">
        <f t="shared" si="35"/>
        <v>558</v>
      </c>
      <c r="BI30" s="93">
        <f t="shared" si="35"/>
        <v>852</v>
      </c>
      <c r="BJ30" s="93">
        <f t="shared" si="35"/>
        <v>491</v>
      </c>
      <c r="BK30" s="93">
        <f t="shared" si="35"/>
        <v>965</v>
      </c>
      <c r="BL30" s="93">
        <f t="shared" si="35"/>
        <v>908</v>
      </c>
      <c r="BM30" s="93">
        <f t="shared" si="35"/>
        <v>841</v>
      </c>
      <c r="BN30" s="93">
        <f t="shared" si="35"/>
        <v>655</v>
      </c>
      <c r="BO30" s="78">
        <f>SUM(BO9,BO15,BO22,BO18)</f>
        <v>8445</v>
      </c>
      <c r="BP30" s="93">
        <f>SUM(BP9,BP15,BP22,BP18)</f>
        <v>961</v>
      </c>
      <c r="BQ30" s="93">
        <f t="shared" ref="BQ30:CA30" si="36">SUM(BQ9,BQ15,BQ22,BQ18)</f>
        <v>919</v>
      </c>
      <c r="BR30" s="93">
        <f t="shared" si="36"/>
        <v>657</v>
      </c>
      <c r="BS30" s="93">
        <f t="shared" si="36"/>
        <v>614</v>
      </c>
      <c r="BT30" s="93">
        <f t="shared" si="36"/>
        <v>645</v>
      </c>
      <c r="BU30" s="93">
        <f t="shared" si="36"/>
        <v>932</v>
      </c>
      <c r="BV30" s="93">
        <f t="shared" si="36"/>
        <v>968</v>
      </c>
      <c r="BW30" s="93">
        <f t="shared" si="36"/>
        <v>782</v>
      </c>
      <c r="BX30" s="93">
        <f t="shared" si="36"/>
        <v>1460</v>
      </c>
      <c r="BY30" s="93">
        <f t="shared" si="36"/>
        <v>1240</v>
      </c>
      <c r="BZ30" s="93">
        <f t="shared" si="36"/>
        <v>918</v>
      </c>
      <c r="CA30" s="93">
        <f t="shared" si="36"/>
        <v>1216</v>
      </c>
      <c r="CB30" s="78">
        <f>SUM(CB9,CB15,CB22,CB18)</f>
        <v>11312</v>
      </c>
    </row>
    <row r="31" spans="1:80" x14ac:dyDescent="0.25">
      <c r="A31" s="1"/>
      <c r="B31" s="1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111" t="s">
        <v>46</v>
      </c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</row>
    <row r="32" spans="1:80" x14ac:dyDescent="0.25">
      <c r="B32" s="7" t="s">
        <v>65</v>
      </c>
    </row>
    <row r="33" spans="2:79" x14ac:dyDescent="0.25">
      <c r="B33" s="94" t="s">
        <v>22</v>
      </c>
      <c r="AC33" s="69">
        <f t="shared" ref="AC33:AD37" si="37">AC26-P26</f>
        <v>-50</v>
      </c>
      <c r="AD33" s="69">
        <f t="shared" si="37"/>
        <v>-105</v>
      </c>
      <c r="AE33" s="69">
        <f t="shared" ref="AE33:AL37" si="38">AE26-R26</f>
        <v>-139</v>
      </c>
      <c r="AF33" s="69">
        <f t="shared" si="38"/>
        <v>95</v>
      </c>
      <c r="AG33" s="69">
        <f t="shared" si="38"/>
        <v>-120</v>
      </c>
      <c r="AH33" s="69">
        <f t="shared" si="38"/>
        <v>-359</v>
      </c>
      <c r="AI33" s="69">
        <f t="shared" si="38"/>
        <v>-106</v>
      </c>
      <c r="AJ33" s="69">
        <f t="shared" si="38"/>
        <v>-65</v>
      </c>
      <c r="AK33" s="69">
        <f t="shared" si="38"/>
        <v>44</v>
      </c>
      <c r="AL33" s="69">
        <f t="shared" si="38"/>
        <v>49</v>
      </c>
      <c r="AM33" s="69">
        <f t="shared" ref="AM33:AN37" si="39">AM26-Z26</f>
        <v>141</v>
      </c>
      <c r="AN33" s="69">
        <f t="shared" si="39"/>
        <v>135</v>
      </c>
      <c r="AP33" s="69">
        <f t="shared" ref="AP33:BA37" si="40">AP26-AC26</f>
        <v>2</v>
      </c>
      <c r="AQ33" s="69">
        <f t="shared" si="40"/>
        <v>192</v>
      </c>
      <c r="AR33" s="69">
        <f t="shared" si="40"/>
        <v>-89</v>
      </c>
      <c r="AS33" s="69">
        <f t="shared" si="40"/>
        <v>-240</v>
      </c>
      <c r="AT33" s="69">
        <f t="shared" si="40"/>
        <v>38</v>
      </c>
      <c r="AU33" s="69">
        <f t="shared" si="40"/>
        <v>108</v>
      </c>
      <c r="AV33" s="69">
        <f t="shared" si="40"/>
        <v>86</v>
      </c>
      <c r="AW33" s="69">
        <f t="shared" si="40"/>
        <v>-48</v>
      </c>
      <c r="AX33" s="69">
        <f t="shared" si="40"/>
        <v>-46</v>
      </c>
      <c r="AY33" s="69">
        <f t="shared" si="40"/>
        <v>79</v>
      </c>
      <c r="AZ33" s="69">
        <f t="shared" si="40"/>
        <v>-41</v>
      </c>
      <c r="BA33" s="69">
        <f t="shared" si="40"/>
        <v>38</v>
      </c>
      <c r="BC33" s="69">
        <f t="shared" ref="BC33:BN37" si="41">BC26-AP26</f>
        <v>142</v>
      </c>
      <c r="BD33" s="69">
        <f t="shared" si="41"/>
        <v>-64</v>
      </c>
      <c r="BE33" s="69">
        <f t="shared" si="41"/>
        <v>259</v>
      </c>
      <c r="BF33" s="69">
        <f t="shared" si="41"/>
        <v>223</v>
      </c>
      <c r="BG33" s="69">
        <f t="shared" si="41"/>
        <v>179</v>
      </c>
      <c r="BH33" s="69">
        <f t="shared" si="41"/>
        <v>134</v>
      </c>
      <c r="BI33" s="69">
        <f t="shared" si="41"/>
        <v>204</v>
      </c>
      <c r="BJ33" s="69">
        <f t="shared" si="41"/>
        <v>341</v>
      </c>
      <c r="BK33" s="69">
        <f t="shared" si="41"/>
        <v>263</v>
      </c>
      <c r="BL33" s="69">
        <f t="shared" si="41"/>
        <v>271</v>
      </c>
      <c r="BM33" s="69">
        <f t="shared" si="41"/>
        <v>125</v>
      </c>
      <c r="BN33" s="69">
        <f t="shared" si="41"/>
        <v>138</v>
      </c>
      <c r="BO33" s="69">
        <f t="shared" ref="BO33:BO37" si="42">BO26-BB26</f>
        <v>1494</v>
      </c>
      <c r="BP33" s="69">
        <f t="shared" ref="BP33:BP37" si="43">BP26-BC26</f>
        <v>217</v>
      </c>
      <c r="BQ33" s="69">
        <f t="shared" ref="BQ33:BQ37" si="44">BQ26-BD26</f>
        <v>349</v>
      </c>
      <c r="BR33" s="69">
        <f t="shared" ref="BR33:BR37" si="45">BR26-BE26</f>
        <v>160</v>
      </c>
      <c r="BS33" s="69">
        <f t="shared" ref="BS33:BS37" si="46">BS26-BF26</f>
        <v>341</v>
      </c>
      <c r="BT33" s="69">
        <f t="shared" ref="BT33:BT37" si="47">BT26-BG26</f>
        <v>314</v>
      </c>
      <c r="BU33" s="69">
        <f t="shared" ref="BU33:BU37" si="48">BU26-BH26</f>
        <v>122</v>
      </c>
      <c r="BV33" s="69">
        <f t="shared" ref="BV33:BV37" si="49">BV26-BI26</f>
        <v>95</v>
      </c>
      <c r="BW33" s="69">
        <f t="shared" ref="BW33:BW37" si="50">BW26-BJ26</f>
        <v>154</v>
      </c>
      <c r="BX33" s="69">
        <f t="shared" ref="BX33:BX37" si="51">BX26-BK26</f>
        <v>90</v>
      </c>
      <c r="BY33" s="69">
        <f t="shared" ref="BY33:BY37" si="52">BY26-BL26</f>
        <v>-42</v>
      </c>
      <c r="BZ33" s="69">
        <f t="shared" ref="BZ33:BZ37" si="53">BZ26-BM26</f>
        <v>50</v>
      </c>
      <c r="CA33" s="69">
        <f t="shared" ref="CA33:CA37" si="54">CA26-BN26</f>
        <v>-59</v>
      </c>
    </row>
    <row r="34" spans="2:79" x14ac:dyDescent="0.25">
      <c r="B34" s="59" t="s">
        <v>23</v>
      </c>
      <c r="AC34" s="69">
        <f t="shared" si="37"/>
        <v>-157</v>
      </c>
      <c r="AD34" s="69">
        <f t="shared" si="37"/>
        <v>81</v>
      </c>
      <c r="AE34" s="69">
        <f t="shared" si="38"/>
        <v>-15</v>
      </c>
      <c r="AF34" s="69">
        <f t="shared" si="38"/>
        <v>39</v>
      </c>
      <c r="AG34" s="69">
        <f t="shared" si="38"/>
        <v>-24</v>
      </c>
      <c r="AH34" s="69">
        <f t="shared" si="38"/>
        <v>-84</v>
      </c>
      <c r="AI34" s="69">
        <f t="shared" si="38"/>
        <v>-59</v>
      </c>
      <c r="AJ34" s="69">
        <f t="shared" si="38"/>
        <v>-24</v>
      </c>
      <c r="AK34" s="69">
        <f>AK27-X27</f>
        <v>-14</v>
      </c>
      <c r="AL34" s="69">
        <f t="shared" si="38"/>
        <v>-55</v>
      </c>
      <c r="AM34" s="69">
        <f t="shared" si="39"/>
        <v>-105</v>
      </c>
      <c r="AN34" s="69">
        <f t="shared" si="39"/>
        <v>-24</v>
      </c>
      <c r="AP34" s="69">
        <f t="shared" si="40"/>
        <v>-8</v>
      </c>
      <c r="AQ34" s="69">
        <f t="shared" si="40"/>
        <v>-114</v>
      </c>
      <c r="AR34" s="69">
        <f t="shared" si="40"/>
        <v>-59</v>
      </c>
      <c r="AS34" s="69">
        <f t="shared" si="40"/>
        <v>-60</v>
      </c>
      <c r="AT34" s="69">
        <f t="shared" si="40"/>
        <v>19</v>
      </c>
      <c r="AU34" s="69">
        <f t="shared" si="40"/>
        <v>43</v>
      </c>
      <c r="AV34" s="69">
        <f t="shared" si="40"/>
        <v>138</v>
      </c>
      <c r="AW34" s="69">
        <f t="shared" si="40"/>
        <v>247</v>
      </c>
      <c r="AX34" s="69">
        <f t="shared" si="40"/>
        <v>122</v>
      </c>
      <c r="AY34" s="69">
        <f t="shared" si="40"/>
        <v>193</v>
      </c>
      <c r="AZ34" s="69">
        <f t="shared" si="40"/>
        <v>470</v>
      </c>
      <c r="BA34" s="69">
        <f t="shared" si="40"/>
        <v>106</v>
      </c>
      <c r="BC34" s="69">
        <f t="shared" si="41"/>
        <v>216</v>
      </c>
      <c r="BD34" s="69">
        <f t="shared" si="41"/>
        <v>312</v>
      </c>
      <c r="BE34" s="69">
        <f t="shared" si="41"/>
        <v>266</v>
      </c>
      <c r="BF34" s="69">
        <f t="shared" si="41"/>
        <v>205</v>
      </c>
      <c r="BG34" s="69">
        <f t="shared" si="41"/>
        <v>289</v>
      </c>
      <c r="BH34" s="69">
        <f t="shared" si="41"/>
        <v>440</v>
      </c>
      <c r="BI34" s="69">
        <f t="shared" si="41"/>
        <v>222</v>
      </c>
      <c r="BJ34" s="69">
        <f t="shared" si="41"/>
        <v>7</v>
      </c>
      <c r="BK34" s="69">
        <f t="shared" si="41"/>
        <v>244</v>
      </c>
      <c r="BL34" s="69">
        <f t="shared" si="41"/>
        <v>329</v>
      </c>
      <c r="BM34" s="69">
        <f t="shared" si="41"/>
        <v>-157</v>
      </c>
      <c r="BN34" s="69">
        <f t="shared" si="41"/>
        <v>246</v>
      </c>
      <c r="BO34" s="69">
        <f t="shared" si="42"/>
        <v>3340</v>
      </c>
      <c r="BP34" s="69">
        <f t="shared" si="43"/>
        <v>20</v>
      </c>
      <c r="BQ34" s="69">
        <f t="shared" si="44"/>
        <v>-139</v>
      </c>
      <c r="BR34" s="69">
        <f t="shared" si="45"/>
        <v>77</v>
      </c>
      <c r="BS34" s="69">
        <f t="shared" si="46"/>
        <v>94</v>
      </c>
      <c r="BT34" s="69">
        <f t="shared" si="47"/>
        <v>-168</v>
      </c>
      <c r="BU34" s="69">
        <f t="shared" si="48"/>
        <v>-268</v>
      </c>
      <c r="BV34" s="69">
        <f t="shared" si="49"/>
        <v>-20</v>
      </c>
      <c r="BW34" s="69">
        <f t="shared" si="50"/>
        <v>110</v>
      </c>
      <c r="BX34" s="69">
        <f t="shared" si="51"/>
        <v>72</v>
      </c>
      <c r="BY34" s="69">
        <f t="shared" si="52"/>
        <v>-16</v>
      </c>
      <c r="BZ34" s="69">
        <f t="shared" si="53"/>
        <v>38</v>
      </c>
      <c r="CA34" s="69">
        <f t="shared" si="54"/>
        <v>-47</v>
      </c>
    </row>
    <row r="35" spans="2:79" x14ac:dyDescent="0.25">
      <c r="B35" s="61" t="s">
        <v>24</v>
      </c>
      <c r="AC35" s="69">
        <f t="shared" si="37"/>
        <v>185</v>
      </c>
      <c r="AD35" s="69">
        <f t="shared" si="37"/>
        <v>24</v>
      </c>
      <c r="AE35" s="69">
        <f t="shared" si="38"/>
        <v>29</v>
      </c>
      <c r="AF35" s="69">
        <f t="shared" si="38"/>
        <v>106</v>
      </c>
      <c r="AG35" s="69">
        <f t="shared" si="38"/>
        <v>116</v>
      </c>
      <c r="AH35" s="69">
        <f t="shared" si="38"/>
        <v>-37</v>
      </c>
      <c r="AI35" s="69">
        <f t="shared" si="38"/>
        <v>-93</v>
      </c>
      <c r="AJ35" s="69">
        <f t="shared" si="38"/>
        <v>-39</v>
      </c>
      <c r="AK35" s="69">
        <f t="shared" si="38"/>
        <v>-130</v>
      </c>
      <c r="AL35" s="69">
        <f t="shared" si="38"/>
        <v>112</v>
      </c>
      <c r="AM35" s="69">
        <f t="shared" si="39"/>
        <v>130</v>
      </c>
      <c r="AN35" s="69">
        <f t="shared" si="39"/>
        <v>44</v>
      </c>
      <c r="AP35" s="69">
        <f t="shared" si="40"/>
        <v>-133</v>
      </c>
      <c r="AQ35" s="69">
        <f t="shared" si="40"/>
        <v>-8</v>
      </c>
      <c r="AR35" s="69">
        <f t="shared" si="40"/>
        <v>-50</v>
      </c>
      <c r="AS35" s="69">
        <f t="shared" si="40"/>
        <v>-51</v>
      </c>
      <c r="AT35" s="69">
        <f t="shared" si="40"/>
        <v>-82</v>
      </c>
      <c r="AU35" s="69">
        <f t="shared" si="40"/>
        <v>22</v>
      </c>
      <c r="AV35" s="69">
        <f t="shared" si="40"/>
        <v>30</v>
      </c>
      <c r="AW35" s="69">
        <f t="shared" si="40"/>
        <v>109</v>
      </c>
      <c r="AX35" s="69">
        <f t="shared" si="40"/>
        <v>49</v>
      </c>
      <c r="AY35" s="69">
        <f t="shared" si="40"/>
        <v>162</v>
      </c>
      <c r="AZ35" s="69">
        <f t="shared" si="40"/>
        <v>238</v>
      </c>
      <c r="BA35" s="69">
        <f t="shared" si="40"/>
        <v>149</v>
      </c>
      <c r="BC35" s="69">
        <f t="shared" si="41"/>
        <v>266</v>
      </c>
      <c r="BD35" s="69">
        <f t="shared" si="41"/>
        <v>134</v>
      </c>
      <c r="BE35" s="69">
        <f t="shared" si="41"/>
        <v>203</v>
      </c>
      <c r="BF35" s="69">
        <f t="shared" si="41"/>
        <v>198</v>
      </c>
      <c r="BG35" s="69">
        <f t="shared" si="41"/>
        <v>254</v>
      </c>
      <c r="BH35" s="69">
        <f t="shared" si="41"/>
        <v>359</v>
      </c>
      <c r="BI35" s="69">
        <f t="shared" si="41"/>
        <v>175</v>
      </c>
      <c r="BJ35" s="69">
        <f t="shared" si="41"/>
        <v>195</v>
      </c>
      <c r="BK35" s="69">
        <f t="shared" si="41"/>
        <v>268</v>
      </c>
      <c r="BL35" s="69">
        <f t="shared" si="41"/>
        <v>273</v>
      </c>
      <c r="BM35" s="69">
        <f t="shared" si="41"/>
        <v>184</v>
      </c>
      <c r="BN35" s="69">
        <f t="shared" si="41"/>
        <v>239</v>
      </c>
      <c r="BO35" s="69">
        <f t="shared" si="42"/>
        <v>2748</v>
      </c>
      <c r="BP35" s="69">
        <f t="shared" si="43"/>
        <v>54</v>
      </c>
      <c r="BQ35" s="69">
        <f t="shared" si="44"/>
        <v>398</v>
      </c>
      <c r="BR35" s="69">
        <f t="shared" si="45"/>
        <v>431</v>
      </c>
      <c r="BS35" s="69">
        <f t="shared" si="46"/>
        <v>397</v>
      </c>
      <c r="BT35" s="69">
        <f t="shared" si="47"/>
        <v>220</v>
      </c>
      <c r="BU35" s="69">
        <f t="shared" si="48"/>
        <v>264</v>
      </c>
      <c r="BV35" s="69">
        <f t="shared" si="49"/>
        <v>487</v>
      </c>
      <c r="BW35" s="69">
        <f t="shared" si="50"/>
        <v>154</v>
      </c>
      <c r="BX35" s="69">
        <f t="shared" si="51"/>
        <v>246</v>
      </c>
      <c r="BY35" s="69">
        <f t="shared" si="52"/>
        <v>52</v>
      </c>
      <c r="BZ35" s="69">
        <f t="shared" si="53"/>
        <v>134</v>
      </c>
      <c r="CA35" s="69">
        <f>CA28-BN28</f>
        <v>361</v>
      </c>
    </row>
    <row r="36" spans="2:79" x14ac:dyDescent="0.25">
      <c r="B36" s="96" t="s">
        <v>25</v>
      </c>
      <c r="AC36" s="69">
        <f t="shared" si="37"/>
        <v>-192</v>
      </c>
      <c r="AD36" s="69">
        <f t="shared" si="37"/>
        <v>-12</v>
      </c>
      <c r="AE36" s="69">
        <f t="shared" si="38"/>
        <v>111</v>
      </c>
      <c r="AF36" s="69">
        <f t="shared" si="38"/>
        <v>-36</v>
      </c>
      <c r="AG36" s="69">
        <f t="shared" si="38"/>
        <v>39</v>
      </c>
      <c r="AH36" s="69">
        <f t="shared" si="38"/>
        <v>-45</v>
      </c>
      <c r="AI36" s="69">
        <f>AI29-V29</f>
        <v>33</v>
      </c>
      <c r="AJ36" s="69">
        <f t="shared" si="38"/>
        <v>-40</v>
      </c>
      <c r="AK36" s="69">
        <f t="shared" si="38"/>
        <v>148</v>
      </c>
      <c r="AL36" s="69">
        <f t="shared" si="38"/>
        <v>-39</v>
      </c>
      <c r="AM36" s="69">
        <f t="shared" si="39"/>
        <v>-150</v>
      </c>
      <c r="AN36" s="69">
        <f t="shared" si="39"/>
        <v>61</v>
      </c>
      <c r="AP36" s="69">
        <f t="shared" si="40"/>
        <v>113</v>
      </c>
      <c r="AQ36" s="69">
        <f t="shared" si="40"/>
        <v>-31</v>
      </c>
      <c r="AR36" s="69">
        <f t="shared" si="40"/>
        <v>-2</v>
      </c>
      <c r="AS36" s="69">
        <f t="shared" si="40"/>
        <v>103</v>
      </c>
      <c r="AT36" s="69">
        <f t="shared" si="40"/>
        <v>285</v>
      </c>
      <c r="AU36" s="69">
        <f t="shared" si="40"/>
        <v>58</v>
      </c>
      <c r="AV36" s="69">
        <f t="shared" si="40"/>
        <v>131</v>
      </c>
      <c r="AW36" s="69">
        <f t="shared" si="40"/>
        <v>58</v>
      </c>
      <c r="AX36" s="69">
        <f t="shared" si="40"/>
        <v>-63</v>
      </c>
      <c r="AY36" s="69">
        <f t="shared" si="40"/>
        <v>171</v>
      </c>
      <c r="AZ36" s="69">
        <f t="shared" si="40"/>
        <v>-30</v>
      </c>
      <c r="BA36" s="69">
        <f t="shared" si="40"/>
        <v>-74</v>
      </c>
      <c r="BC36" s="69">
        <f t="shared" si="41"/>
        <v>-60</v>
      </c>
      <c r="BD36" s="69">
        <f t="shared" si="41"/>
        <v>238</v>
      </c>
      <c r="BE36" s="69">
        <f t="shared" si="41"/>
        <v>58</v>
      </c>
      <c r="BF36" s="69">
        <f t="shared" si="41"/>
        <v>333</v>
      </c>
      <c r="BG36" s="69">
        <f t="shared" si="41"/>
        <v>72</v>
      </c>
      <c r="BH36" s="69">
        <f t="shared" si="41"/>
        <v>242</v>
      </c>
      <c r="BI36" s="69">
        <f t="shared" si="41"/>
        <v>144</v>
      </c>
      <c r="BJ36" s="69">
        <f t="shared" si="41"/>
        <v>475</v>
      </c>
      <c r="BK36" s="69">
        <f t="shared" si="41"/>
        <v>155</v>
      </c>
      <c r="BL36" s="69">
        <f t="shared" si="41"/>
        <v>11</v>
      </c>
      <c r="BM36" s="69">
        <f t="shared" si="41"/>
        <v>133</v>
      </c>
      <c r="BN36" s="69">
        <f t="shared" si="41"/>
        <v>232</v>
      </c>
      <c r="BO36" s="69">
        <f t="shared" si="42"/>
        <v>2033</v>
      </c>
      <c r="BP36" s="69">
        <f t="shared" si="43"/>
        <v>122</v>
      </c>
      <c r="BQ36" s="69">
        <f t="shared" si="44"/>
        <v>-71</v>
      </c>
      <c r="BR36" s="69">
        <f t="shared" si="45"/>
        <v>21</v>
      </c>
      <c r="BS36" s="69">
        <f t="shared" si="46"/>
        <v>-37</v>
      </c>
      <c r="BT36" s="69">
        <f t="shared" si="47"/>
        <v>53</v>
      </c>
      <c r="BU36" s="69">
        <f t="shared" si="48"/>
        <v>-22</v>
      </c>
      <c r="BV36" s="69">
        <f t="shared" si="49"/>
        <v>143</v>
      </c>
      <c r="BW36" s="69">
        <f t="shared" si="50"/>
        <v>-233</v>
      </c>
      <c r="BX36" s="69">
        <f t="shared" si="51"/>
        <v>63</v>
      </c>
      <c r="BY36" s="69">
        <f t="shared" si="52"/>
        <v>302</v>
      </c>
      <c r="BZ36" s="69">
        <f t="shared" si="53"/>
        <v>155</v>
      </c>
      <c r="CA36" s="69">
        <f t="shared" si="54"/>
        <v>75</v>
      </c>
    </row>
    <row r="37" spans="2:79" x14ac:dyDescent="0.25">
      <c r="B37" s="60" t="s">
        <v>26</v>
      </c>
      <c r="AC37" s="69">
        <f t="shared" si="37"/>
        <v>23</v>
      </c>
      <c r="AD37" s="69">
        <f t="shared" si="37"/>
        <v>-248</v>
      </c>
      <c r="AE37" s="69">
        <f t="shared" si="38"/>
        <v>-67</v>
      </c>
      <c r="AF37" s="69">
        <f t="shared" si="38"/>
        <v>-534</v>
      </c>
      <c r="AG37" s="69">
        <f t="shared" si="38"/>
        <v>38</v>
      </c>
      <c r="AH37" s="69">
        <f t="shared" si="38"/>
        <v>-59</v>
      </c>
      <c r="AI37" s="69">
        <f>AI30-V30</f>
        <v>140</v>
      </c>
      <c r="AJ37" s="69">
        <f t="shared" si="38"/>
        <v>93</v>
      </c>
      <c r="AK37" s="69">
        <f t="shared" si="38"/>
        <v>202</v>
      </c>
      <c r="AL37" s="69">
        <f t="shared" si="38"/>
        <v>37</v>
      </c>
      <c r="AM37" s="69">
        <f t="shared" si="39"/>
        <v>210</v>
      </c>
      <c r="AN37" s="69">
        <f t="shared" si="39"/>
        <v>136</v>
      </c>
      <c r="AP37" s="69">
        <f t="shared" si="40"/>
        <v>127</v>
      </c>
      <c r="AQ37" s="69">
        <f t="shared" si="40"/>
        <v>609</v>
      </c>
      <c r="AR37" s="69">
        <f t="shared" si="40"/>
        <v>-157</v>
      </c>
      <c r="AS37" s="69">
        <f t="shared" si="40"/>
        <v>191</v>
      </c>
      <c r="AT37" s="69">
        <f t="shared" si="40"/>
        <v>-362</v>
      </c>
      <c r="AU37" s="69">
        <f t="shared" si="40"/>
        <v>103</v>
      </c>
      <c r="AV37" s="69">
        <f t="shared" si="40"/>
        <v>-199</v>
      </c>
      <c r="AW37" s="69">
        <f t="shared" si="40"/>
        <v>56</v>
      </c>
      <c r="AX37" s="69">
        <f t="shared" si="40"/>
        <v>-123</v>
      </c>
      <c r="AY37" s="69">
        <f t="shared" si="40"/>
        <v>541</v>
      </c>
      <c r="AZ37" s="69">
        <f t="shared" si="40"/>
        <v>87</v>
      </c>
      <c r="BA37" s="69">
        <f t="shared" si="40"/>
        <v>-135</v>
      </c>
      <c r="BC37" s="69">
        <f t="shared" si="41"/>
        <v>29</v>
      </c>
      <c r="BD37" s="69">
        <f t="shared" si="41"/>
        <v>-544</v>
      </c>
      <c r="BE37" s="69">
        <f t="shared" si="41"/>
        <v>229</v>
      </c>
      <c r="BF37" s="69">
        <f t="shared" si="41"/>
        <v>173</v>
      </c>
      <c r="BG37" s="69">
        <f t="shared" si="41"/>
        <v>513</v>
      </c>
      <c r="BH37" s="69">
        <f t="shared" si="41"/>
        <v>153</v>
      </c>
      <c r="BI37" s="69">
        <f t="shared" si="41"/>
        <v>382</v>
      </c>
      <c r="BJ37" s="69">
        <f t="shared" si="41"/>
        <v>-88</v>
      </c>
      <c r="BK37" s="69">
        <f t="shared" si="41"/>
        <v>513</v>
      </c>
      <c r="BL37" s="69">
        <f t="shared" si="41"/>
        <v>-66</v>
      </c>
      <c r="BM37" s="69">
        <f t="shared" si="41"/>
        <v>254</v>
      </c>
      <c r="BN37" s="69">
        <f t="shared" si="41"/>
        <v>158</v>
      </c>
      <c r="BO37" s="69">
        <f t="shared" si="42"/>
        <v>1706</v>
      </c>
      <c r="BP37" s="69">
        <f t="shared" si="43"/>
        <v>365</v>
      </c>
      <c r="BQ37" s="69">
        <f t="shared" si="44"/>
        <v>425</v>
      </c>
      <c r="BR37" s="69">
        <f t="shared" si="45"/>
        <v>90</v>
      </c>
      <c r="BS37" s="69">
        <f t="shared" si="46"/>
        <v>31</v>
      </c>
      <c r="BT37" s="69">
        <f t="shared" si="47"/>
        <v>-290</v>
      </c>
      <c r="BU37" s="69">
        <f t="shared" si="48"/>
        <v>374</v>
      </c>
      <c r="BV37" s="69">
        <f t="shared" si="49"/>
        <v>116</v>
      </c>
      <c r="BW37" s="69">
        <f t="shared" si="50"/>
        <v>291</v>
      </c>
      <c r="BX37" s="69">
        <f t="shared" si="51"/>
        <v>495</v>
      </c>
      <c r="BY37" s="69">
        <f t="shared" si="52"/>
        <v>332</v>
      </c>
      <c r="BZ37" s="69">
        <f t="shared" si="53"/>
        <v>77</v>
      </c>
      <c r="CA37" s="69">
        <f t="shared" si="54"/>
        <v>561</v>
      </c>
    </row>
    <row r="38" spans="2:79" x14ac:dyDescent="0.25">
      <c r="B38" s="1" t="s">
        <v>47</v>
      </c>
      <c r="AC38" s="69">
        <f>AC23-P23</f>
        <v>-191</v>
      </c>
      <c r="AD38" s="69">
        <f>AD23-Q23</f>
        <v>-260</v>
      </c>
      <c r="AE38" s="69">
        <f t="shared" ref="AE38:AN38" si="55">AE23-R23</f>
        <v>-81</v>
      </c>
      <c r="AF38" s="69">
        <f t="shared" si="55"/>
        <v>-330</v>
      </c>
      <c r="AG38" s="69">
        <f t="shared" si="55"/>
        <v>49</v>
      </c>
      <c r="AH38" s="69">
        <f t="shared" si="55"/>
        <v>-584</v>
      </c>
      <c r="AI38" s="69">
        <f t="shared" si="55"/>
        <v>-85</v>
      </c>
      <c r="AJ38" s="69">
        <f t="shared" si="55"/>
        <v>-75</v>
      </c>
      <c r="AK38" s="69">
        <f t="shared" si="55"/>
        <v>250</v>
      </c>
      <c r="AL38" s="69">
        <f t="shared" si="55"/>
        <v>104</v>
      </c>
      <c r="AM38" s="69">
        <f t="shared" si="55"/>
        <v>226</v>
      </c>
      <c r="AN38" s="69">
        <f t="shared" si="55"/>
        <v>352</v>
      </c>
      <c r="AP38" s="69">
        <f t="shared" ref="AP38:BA38" si="56">AP23-AC23</f>
        <v>101</v>
      </c>
      <c r="AQ38" s="69">
        <f t="shared" si="56"/>
        <v>648</v>
      </c>
      <c r="AR38" s="69">
        <f t="shared" si="56"/>
        <v>-357</v>
      </c>
      <c r="AS38" s="69">
        <f t="shared" si="56"/>
        <v>-57</v>
      </c>
      <c r="AT38" s="69">
        <f t="shared" si="56"/>
        <v>-102</v>
      </c>
      <c r="AU38" s="69">
        <f t="shared" si="56"/>
        <v>334</v>
      </c>
      <c r="AV38" s="69">
        <f t="shared" si="56"/>
        <v>186</v>
      </c>
      <c r="AW38" s="69">
        <f t="shared" si="56"/>
        <v>422</v>
      </c>
      <c r="AX38" s="69">
        <f t="shared" si="56"/>
        <v>-61</v>
      </c>
      <c r="AY38" s="69">
        <f t="shared" si="56"/>
        <v>1146</v>
      </c>
      <c r="AZ38" s="69">
        <f t="shared" si="56"/>
        <v>724</v>
      </c>
      <c r="BA38" s="69">
        <f t="shared" si="56"/>
        <v>84</v>
      </c>
      <c r="BC38" s="69">
        <f t="shared" ref="BC38:BN38" si="57">BC23-AP23</f>
        <v>593</v>
      </c>
      <c r="BD38" s="69">
        <f t="shared" si="57"/>
        <v>76</v>
      </c>
      <c r="BE38" s="69">
        <f t="shared" si="57"/>
        <v>1015</v>
      </c>
      <c r="BF38" s="69">
        <f t="shared" si="57"/>
        <v>1132</v>
      </c>
      <c r="BG38" s="69">
        <f t="shared" si="57"/>
        <v>1307</v>
      </c>
      <c r="BH38" s="69">
        <f t="shared" si="57"/>
        <v>1328</v>
      </c>
      <c r="BI38" s="69">
        <f t="shared" si="57"/>
        <v>1127</v>
      </c>
      <c r="BJ38" s="69">
        <f t="shared" si="57"/>
        <v>930</v>
      </c>
      <c r="BK38" s="69">
        <f t="shared" si="57"/>
        <v>1443</v>
      </c>
      <c r="BL38" s="69">
        <f t="shared" si="57"/>
        <v>818</v>
      </c>
      <c r="BM38" s="69">
        <f t="shared" si="57"/>
        <v>539</v>
      </c>
      <c r="BN38" s="69">
        <f t="shared" si="57"/>
        <v>1013</v>
      </c>
      <c r="BO38" s="69">
        <f t="shared" ref="BO38" si="58">BO23-BB23</f>
        <v>11321</v>
      </c>
      <c r="BP38" s="69">
        <f t="shared" ref="BP38" si="59">BP23-BC23</f>
        <v>778</v>
      </c>
      <c r="BQ38" s="69">
        <f t="shared" ref="BQ38" si="60">BQ23-BD23</f>
        <v>962</v>
      </c>
      <c r="BR38" s="69">
        <f t="shared" ref="BR38" si="61">BR23-BE23</f>
        <v>779</v>
      </c>
      <c r="BS38" s="69">
        <f t="shared" ref="BS38" si="62">BS23-BF23</f>
        <v>826</v>
      </c>
      <c r="BT38" s="69">
        <f t="shared" ref="BT38" si="63">BT23-BG23</f>
        <v>129</v>
      </c>
      <c r="BU38" s="69">
        <f t="shared" ref="BU38" si="64">BU23-BH23</f>
        <v>470</v>
      </c>
      <c r="BV38" s="69">
        <f t="shared" ref="BV38" si="65">BV23-BI23</f>
        <v>821</v>
      </c>
      <c r="BW38" s="69">
        <f t="shared" ref="BW38" si="66">BW23-BJ23</f>
        <v>476</v>
      </c>
      <c r="BX38" s="69">
        <f t="shared" ref="BX38" si="67">BX23-BK23</f>
        <v>966</v>
      </c>
      <c r="BY38" s="69">
        <f t="shared" ref="BY38" si="68">BY23-BL23</f>
        <v>628</v>
      </c>
      <c r="BZ38" s="69">
        <f t="shared" ref="BZ38" si="69">BZ23-BM23</f>
        <v>454</v>
      </c>
      <c r="CA38" s="69">
        <f t="shared" ref="CA38" si="70">CA23-BN23</f>
        <v>891</v>
      </c>
    </row>
    <row r="39" spans="2:79" x14ac:dyDescent="0.25">
      <c r="B39" s="7" t="s">
        <v>66</v>
      </c>
    </row>
    <row r="40" spans="2:79" x14ac:dyDescent="0.25">
      <c r="B40" s="94" t="s">
        <v>22</v>
      </c>
      <c r="AC40" s="81">
        <f t="shared" ref="AC40:AD44" si="71">AC26/P26-1</f>
        <v>-0.10438413361169108</v>
      </c>
      <c r="AD40" s="81">
        <f t="shared" si="71"/>
        <v>-0.20669291338582674</v>
      </c>
      <c r="AE40" s="81">
        <f t="shared" ref="AE40:AL44" si="72">AE26/R26-1</f>
        <v>-0.21855345911949686</v>
      </c>
      <c r="AF40" s="81">
        <f t="shared" si="72"/>
        <v>0.18129770992366412</v>
      </c>
      <c r="AG40" s="81">
        <f t="shared" si="72"/>
        <v>-0.21897810218978098</v>
      </c>
      <c r="AH40" s="81">
        <f t="shared" si="72"/>
        <v>-0.48976807639836284</v>
      </c>
      <c r="AI40" s="81">
        <f t="shared" si="72"/>
        <v>-0.19064748201438853</v>
      </c>
      <c r="AJ40" s="81">
        <f t="shared" si="72"/>
        <v>-0.12037037037037035</v>
      </c>
      <c r="AK40" s="81">
        <f t="shared" si="72"/>
        <v>9.606986899563319E-2</v>
      </c>
      <c r="AL40" s="81">
        <f t="shared" si="72"/>
        <v>0.10675381263616557</v>
      </c>
      <c r="AM40" s="81">
        <f t="shared" ref="AM40:AN44" si="73">AM26/Z26-1</f>
        <v>0.30192719486081376</v>
      </c>
      <c r="AN40" s="81">
        <f t="shared" si="73"/>
        <v>0.28784648187633266</v>
      </c>
      <c r="AP40" s="81">
        <f t="shared" ref="AP40:BA44" si="74">AP26/AC26-1</f>
        <v>4.6620046620047262E-3</v>
      </c>
      <c r="AQ40" s="81">
        <f t="shared" si="74"/>
        <v>0.47642679900744422</v>
      </c>
      <c r="AR40" s="81">
        <f t="shared" si="74"/>
        <v>-0.17907444668008043</v>
      </c>
      <c r="AS40" s="81">
        <f t="shared" si="74"/>
        <v>-0.3877221324717286</v>
      </c>
      <c r="AT40" s="81">
        <f t="shared" si="74"/>
        <v>8.8785046728971917E-2</v>
      </c>
      <c r="AU40" s="81">
        <f t="shared" si="74"/>
        <v>0.28877005347593587</v>
      </c>
      <c r="AV40" s="81">
        <f t="shared" si="74"/>
        <v>0.19111111111111101</v>
      </c>
      <c r="AW40" s="81">
        <f t="shared" si="74"/>
        <v>-0.10105263157894739</v>
      </c>
      <c r="AX40" s="81">
        <f t="shared" si="74"/>
        <v>-9.1633466135458197E-2</v>
      </c>
      <c r="AY40" s="81">
        <f t="shared" si="74"/>
        <v>0.15551181102362199</v>
      </c>
      <c r="AZ40" s="81">
        <f t="shared" si="74"/>
        <v>-6.7434210526315819E-2</v>
      </c>
      <c r="BA40" s="81">
        <f t="shared" si="74"/>
        <v>6.29139072847682E-2</v>
      </c>
      <c r="BC40" s="81">
        <f t="shared" ref="BC40:BN44" si="75">BC26/AP26-1</f>
        <v>0.32946635730858476</v>
      </c>
      <c r="BD40" s="81">
        <f t="shared" si="75"/>
        <v>-0.10756302521008398</v>
      </c>
      <c r="BE40" s="81">
        <f t="shared" si="75"/>
        <v>0.63480392156862742</v>
      </c>
      <c r="BF40" s="81">
        <f t="shared" si="75"/>
        <v>0.58839050131926118</v>
      </c>
      <c r="BG40" s="81">
        <f t="shared" si="75"/>
        <v>0.38412017167381984</v>
      </c>
      <c r="BH40" s="81">
        <f t="shared" si="75"/>
        <v>0.27800829875518662</v>
      </c>
      <c r="BI40" s="81">
        <f t="shared" si="75"/>
        <v>0.38059701492537323</v>
      </c>
      <c r="BJ40" s="81">
        <f t="shared" si="75"/>
        <v>0.79859484777517564</v>
      </c>
      <c r="BK40" s="81">
        <f t="shared" si="75"/>
        <v>0.57675438596491224</v>
      </c>
      <c r="BL40" s="81">
        <f t="shared" si="75"/>
        <v>0.46166950596252132</v>
      </c>
      <c r="BM40" s="81">
        <f t="shared" si="75"/>
        <v>0.22045855379188706</v>
      </c>
      <c r="BN40" s="81">
        <f t="shared" si="75"/>
        <v>0.2149532710280373</v>
      </c>
      <c r="BO40" s="81">
        <f t="shared" ref="BO40:BO44" si="76">BO26/BB26-1</f>
        <v>0.307914262159934</v>
      </c>
      <c r="BP40" s="81">
        <f t="shared" ref="BP40:BP44" si="77">BP26/BC26-1</f>
        <v>0.37870855148342053</v>
      </c>
      <c r="BQ40" s="81">
        <f t="shared" ref="BQ40:BQ44" si="78">BQ26/BD26-1</f>
        <v>0.65725047080979282</v>
      </c>
      <c r="BR40" s="81">
        <f t="shared" ref="BR40:BR44" si="79">BR26/BE26-1</f>
        <v>0.23988005997001505</v>
      </c>
      <c r="BS40" s="81">
        <f t="shared" ref="BS40:BS44" si="80">BS26/BF26-1</f>
        <v>0.56644518272425248</v>
      </c>
      <c r="BT40" s="81">
        <f t="shared" ref="BT40:BT44" si="81">BT26/BG26-1</f>
        <v>0.48682170542635661</v>
      </c>
      <c r="BU40" s="81">
        <f t="shared" ref="BU40:BU44" si="82">BU26/BH26-1</f>
        <v>0.19805194805194803</v>
      </c>
      <c r="BV40" s="81">
        <f t="shared" ref="BV40:BV44" si="83">BV26/BI26-1</f>
        <v>0.12837837837837829</v>
      </c>
      <c r="BW40" s="81">
        <f t="shared" ref="BW40:BW44" si="84">BW26/BJ26-1</f>
        <v>0.20052083333333326</v>
      </c>
      <c r="BX40" s="81">
        <f t="shared" ref="BX40:BX44" si="85">BX26/BK26-1</f>
        <v>0.12517385257301816</v>
      </c>
      <c r="BY40" s="81">
        <f t="shared" ref="BY40:BY44" si="86">BY26/BL26-1</f>
        <v>-4.8951048951048959E-2</v>
      </c>
      <c r="BZ40" s="81">
        <f t="shared" ref="BZ40:BZ44" si="87">BZ26/BM26-1</f>
        <v>7.225433526011571E-2</v>
      </c>
      <c r="CA40" s="81">
        <f t="shared" ref="CA40:CA44" si="88">CA26/BN26-1</f>
        <v>-7.5641025641025594E-2</v>
      </c>
    </row>
    <row r="41" spans="2:79" x14ac:dyDescent="0.25">
      <c r="B41" s="59" t="s">
        <v>23</v>
      </c>
      <c r="AC41" s="81">
        <f t="shared" si="71"/>
        <v>-0.39646464646464652</v>
      </c>
      <c r="AD41" s="81">
        <f t="shared" si="71"/>
        <v>0.37327188940092171</v>
      </c>
      <c r="AE41" s="81">
        <f t="shared" si="72"/>
        <v>-5.1369863013698613E-2</v>
      </c>
      <c r="AF41" s="81">
        <f t="shared" si="72"/>
        <v>0.17889908256880727</v>
      </c>
      <c r="AG41" s="81">
        <f t="shared" si="72"/>
        <v>-9.4861660079051391E-2</v>
      </c>
      <c r="AH41" s="81">
        <f t="shared" si="72"/>
        <v>-0.31343283582089554</v>
      </c>
      <c r="AI41" s="81">
        <f t="shared" si="72"/>
        <v>-0.27830188679245282</v>
      </c>
      <c r="AJ41" s="81">
        <f t="shared" si="72"/>
        <v>-0.10572687224669608</v>
      </c>
      <c r="AK41" s="81">
        <f t="shared" si="72"/>
        <v>-7.5268817204301119E-2</v>
      </c>
      <c r="AL41" s="81">
        <f t="shared" si="72"/>
        <v>-0.2570093457943925</v>
      </c>
      <c r="AM41" s="81">
        <f t="shared" si="73"/>
        <v>-0.38461538461538458</v>
      </c>
      <c r="AN41" s="81">
        <f t="shared" si="73"/>
        <v>-9.8765432098765427E-2</v>
      </c>
      <c r="AP41" s="81">
        <f t="shared" si="74"/>
        <v>-3.3472803347280311E-2</v>
      </c>
      <c r="AQ41" s="81">
        <f t="shared" si="74"/>
        <v>-0.3825503355704698</v>
      </c>
      <c r="AR41" s="81">
        <f t="shared" si="74"/>
        <v>-0.21299638989169678</v>
      </c>
      <c r="AS41" s="81">
        <f t="shared" si="74"/>
        <v>-0.2334630350194552</v>
      </c>
      <c r="AT41" s="81">
        <f t="shared" si="74"/>
        <v>8.2969432314410563E-2</v>
      </c>
      <c r="AU41" s="81">
        <f t="shared" si="74"/>
        <v>0.23369565217391308</v>
      </c>
      <c r="AV41" s="81">
        <f t="shared" si="74"/>
        <v>0.90196078431372539</v>
      </c>
      <c r="AW41" s="81">
        <f t="shared" si="74"/>
        <v>1.2167487684729066</v>
      </c>
      <c r="AX41" s="81">
        <f t="shared" si="74"/>
        <v>0.70930232558139528</v>
      </c>
      <c r="AY41" s="81">
        <f t="shared" si="74"/>
        <v>1.2138364779874213</v>
      </c>
      <c r="AZ41" s="81">
        <f t="shared" si="74"/>
        <v>2.7976190476190474</v>
      </c>
      <c r="BA41" s="81">
        <f t="shared" si="74"/>
        <v>0.48401826484018273</v>
      </c>
      <c r="BC41" s="81">
        <f t="shared" si="75"/>
        <v>0.93506493506493515</v>
      </c>
      <c r="BD41" s="81">
        <f t="shared" si="75"/>
        <v>1.6956521739130435</v>
      </c>
      <c r="BE41" s="81">
        <f t="shared" si="75"/>
        <v>1.2201834862385321</v>
      </c>
      <c r="BF41" s="81">
        <f t="shared" si="75"/>
        <v>1.0406091370558377</v>
      </c>
      <c r="BG41" s="81">
        <f t="shared" si="75"/>
        <v>1.1653225806451615</v>
      </c>
      <c r="BH41" s="81">
        <f t="shared" si="75"/>
        <v>1.9383259911894273</v>
      </c>
      <c r="BI41" s="81">
        <f t="shared" si="75"/>
        <v>0.76288659793814428</v>
      </c>
      <c r="BJ41" s="81">
        <f t="shared" si="75"/>
        <v>1.5555555555555545E-2</v>
      </c>
      <c r="BK41" s="81">
        <f t="shared" si="75"/>
        <v>0.82993197278911568</v>
      </c>
      <c r="BL41" s="81">
        <f t="shared" si="75"/>
        <v>0.93465909090909083</v>
      </c>
      <c r="BM41" s="81">
        <f t="shared" si="75"/>
        <v>-0.24608150470219436</v>
      </c>
      <c r="BN41" s="81">
        <f t="shared" si="75"/>
        <v>0.75692307692307703</v>
      </c>
      <c r="BO41" s="81">
        <f t="shared" si="76"/>
        <v>0.69889098137685712</v>
      </c>
      <c r="BP41" s="81">
        <f t="shared" si="77"/>
        <v>4.4742729306487705E-2</v>
      </c>
      <c r="BQ41" s="81">
        <f t="shared" si="78"/>
        <v>-0.280241935483871</v>
      </c>
      <c r="BR41" s="81">
        <f t="shared" si="79"/>
        <v>0.15909090909090917</v>
      </c>
      <c r="BS41" s="81">
        <f t="shared" si="80"/>
        <v>0.23383084577114421</v>
      </c>
      <c r="BT41" s="81">
        <f t="shared" si="81"/>
        <v>-0.31284916201117319</v>
      </c>
      <c r="BU41" s="81">
        <f t="shared" si="82"/>
        <v>-0.40179910044977507</v>
      </c>
      <c r="BV41" s="81">
        <f t="shared" si="83"/>
        <v>-3.8986354775828458E-2</v>
      </c>
      <c r="BW41" s="81">
        <f t="shared" si="84"/>
        <v>0.24070021881838066</v>
      </c>
      <c r="BX41" s="81">
        <f t="shared" si="85"/>
        <v>0.13382899628252787</v>
      </c>
      <c r="BY41" s="81">
        <f t="shared" si="86"/>
        <v>-2.3494860499265746E-2</v>
      </c>
      <c r="BZ41" s="81">
        <f t="shared" si="87"/>
        <v>7.9002079002078895E-2</v>
      </c>
      <c r="CA41" s="81">
        <f t="shared" si="88"/>
        <v>-8.2311733800350284E-2</v>
      </c>
    </row>
    <row r="42" spans="2:79" x14ac:dyDescent="0.25">
      <c r="B42" s="61" t="s">
        <v>24</v>
      </c>
      <c r="AC42" s="81">
        <f t="shared" si="71"/>
        <v>0.47314578005115093</v>
      </c>
      <c r="AD42" s="81">
        <f t="shared" si="71"/>
        <v>5.4176072234763062E-2</v>
      </c>
      <c r="AE42" s="81">
        <f t="shared" si="72"/>
        <v>6.0291060291060239E-2</v>
      </c>
      <c r="AF42" s="81">
        <f t="shared" si="72"/>
        <v>0.22457627118644075</v>
      </c>
      <c r="AG42" s="81">
        <f t="shared" si="72"/>
        <v>0.24066390041493779</v>
      </c>
      <c r="AH42" s="81">
        <f t="shared" si="72"/>
        <v>-7.48987854251012E-2</v>
      </c>
      <c r="AI42" s="81">
        <f t="shared" si="72"/>
        <v>-0.16460176991150444</v>
      </c>
      <c r="AJ42" s="81">
        <f t="shared" si="72"/>
        <v>-6.689536878216118E-2</v>
      </c>
      <c r="AK42" s="81">
        <f t="shared" si="72"/>
        <v>-0.18309859154929575</v>
      </c>
      <c r="AL42" s="81">
        <f t="shared" si="72"/>
        <v>0.21621621621621623</v>
      </c>
      <c r="AM42" s="81">
        <f t="shared" si="73"/>
        <v>0.32828282828282829</v>
      </c>
      <c r="AN42" s="81">
        <f t="shared" si="73"/>
        <v>9.6703296703296804E-2</v>
      </c>
      <c r="AP42" s="81">
        <f t="shared" si="74"/>
        <v>-0.23090277777777779</v>
      </c>
      <c r="AQ42" s="81">
        <f t="shared" si="74"/>
        <v>-1.7130620985010725E-2</v>
      </c>
      <c r="AR42" s="81">
        <f t="shared" si="74"/>
        <v>-9.8039215686274495E-2</v>
      </c>
      <c r="AS42" s="81">
        <f t="shared" si="74"/>
        <v>-8.8235294117647078E-2</v>
      </c>
      <c r="AT42" s="81">
        <f t="shared" si="74"/>
        <v>-0.13712374581939801</v>
      </c>
      <c r="AU42" s="81">
        <f t="shared" si="74"/>
        <v>4.8140043763676088E-2</v>
      </c>
      <c r="AV42" s="81">
        <f t="shared" si="74"/>
        <v>6.3559322033898358E-2</v>
      </c>
      <c r="AW42" s="81">
        <f t="shared" si="74"/>
        <v>0.20036764705882359</v>
      </c>
      <c r="AX42" s="81">
        <f t="shared" si="74"/>
        <v>8.4482758620689546E-2</v>
      </c>
      <c r="AY42" s="81">
        <f t="shared" si="74"/>
        <v>0.25714285714285712</v>
      </c>
      <c r="AZ42" s="81">
        <f t="shared" si="74"/>
        <v>0.45247148288973382</v>
      </c>
      <c r="BA42" s="81">
        <f t="shared" si="74"/>
        <v>0.29859719438877752</v>
      </c>
      <c r="BC42" s="81">
        <f t="shared" si="75"/>
        <v>0.60045146726862297</v>
      </c>
      <c r="BD42" s="81">
        <f t="shared" si="75"/>
        <v>0.29193899782135069</v>
      </c>
      <c r="BE42" s="81">
        <f t="shared" si="75"/>
        <v>0.44130434782608696</v>
      </c>
      <c r="BF42" s="81">
        <f t="shared" si="75"/>
        <v>0.37571157495256169</v>
      </c>
      <c r="BG42" s="81">
        <f t="shared" si="75"/>
        <v>0.49224806201550386</v>
      </c>
      <c r="BH42" s="81">
        <f t="shared" si="75"/>
        <v>0.74947807933194155</v>
      </c>
      <c r="BI42" s="81">
        <f t="shared" si="75"/>
        <v>0.34860557768924294</v>
      </c>
      <c r="BJ42" s="81">
        <f t="shared" si="75"/>
        <v>0.29862174578866774</v>
      </c>
      <c r="BK42" s="81">
        <f t="shared" si="75"/>
        <v>0.42607313195548491</v>
      </c>
      <c r="BL42" s="81">
        <f t="shared" si="75"/>
        <v>0.34469696969696972</v>
      </c>
      <c r="BM42" s="81">
        <f t="shared" si="75"/>
        <v>0.24083769633507845</v>
      </c>
      <c r="BN42" s="81">
        <f t="shared" si="75"/>
        <v>0.36882716049382713</v>
      </c>
      <c r="BO42" s="81">
        <f t="shared" si="76"/>
        <v>0.39988358556461012</v>
      </c>
      <c r="BP42" s="81">
        <f t="shared" si="77"/>
        <v>7.6163610719323094E-2</v>
      </c>
      <c r="BQ42" s="81">
        <f t="shared" si="78"/>
        <v>0.67116357504215851</v>
      </c>
      <c r="BR42" s="81">
        <f t="shared" si="79"/>
        <v>0.65007541478129705</v>
      </c>
      <c r="BS42" s="81">
        <f t="shared" si="80"/>
        <v>0.5475862068965518</v>
      </c>
      <c r="BT42" s="81">
        <f t="shared" si="81"/>
        <v>0.28571428571428581</v>
      </c>
      <c r="BU42" s="81">
        <f t="shared" si="82"/>
        <v>0.31503579952267313</v>
      </c>
      <c r="BV42" s="81">
        <f t="shared" si="83"/>
        <v>0.71935007385524363</v>
      </c>
      <c r="BW42" s="81">
        <f t="shared" si="84"/>
        <v>0.18160377358490565</v>
      </c>
      <c r="BX42" s="81">
        <f t="shared" si="85"/>
        <v>0.27424749163879603</v>
      </c>
      <c r="BY42" s="81">
        <f t="shared" si="86"/>
        <v>4.882629107981229E-2</v>
      </c>
      <c r="BZ42" s="81">
        <f t="shared" si="87"/>
        <v>0.14135021097046407</v>
      </c>
      <c r="CA42" s="81">
        <f t="shared" si="88"/>
        <v>0.40698985343855698</v>
      </c>
    </row>
    <row r="43" spans="2:79" x14ac:dyDescent="0.25">
      <c r="B43" s="96" t="s">
        <v>25</v>
      </c>
      <c r="AC43" s="81">
        <f t="shared" si="71"/>
        <v>-0.41379310344827591</v>
      </c>
      <c r="AD43" s="81">
        <f t="shared" si="71"/>
        <v>-4.1095890410958957E-2</v>
      </c>
      <c r="AE43" s="81">
        <f t="shared" si="72"/>
        <v>0.41573033707865159</v>
      </c>
      <c r="AF43" s="81">
        <f t="shared" si="72"/>
        <v>-0.12203389830508471</v>
      </c>
      <c r="AG43" s="81">
        <f t="shared" si="72"/>
        <v>0.20418848167539272</v>
      </c>
      <c r="AH43" s="81">
        <f t="shared" si="72"/>
        <v>-0.15679442508710806</v>
      </c>
      <c r="AI43" s="81">
        <f t="shared" si="72"/>
        <v>0.1964285714285714</v>
      </c>
      <c r="AJ43" s="81">
        <f t="shared" si="72"/>
        <v>-0.1834862385321101</v>
      </c>
      <c r="AK43" s="81">
        <f t="shared" si="72"/>
        <v>0.99328859060402674</v>
      </c>
      <c r="AL43" s="81">
        <f t="shared" si="72"/>
        <v>-0.12225705329153602</v>
      </c>
      <c r="AM43" s="81">
        <f t="shared" si="73"/>
        <v>-0.3529411764705882</v>
      </c>
      <c r="AN43" s="81">
        <f t="shared" si="73"/>
        <v>0.23921568627450984</v>
      </c>
      <c r="AP43" s="81">
        <f t="shared" si="74"/>
        <v>0.41544117647058831</v>
      </c>
      <c r="AQ43" s="81">
        <f t="shared" si="74"/>
        <v>-0.11071428571428577</v>
      </c>
      <c r="AR43" s="81">
        <f t="shared" si="74"/>
        <v>-5.2910052910053462E-3</v>
      </c>
      <c r="AS43" s="81">
        <f t="shared" si="74"/>
        <v>0.39768339768339778</v>
      </c>
      <c r="AT43" s="81">
        <f>AT29/AG29-1</f>
        <v>1.2391304347826089</v>
      </c>
      <c r="AU43" s="81">
        <f t="shared" si="74"/>
        <v>0.2396694214876034</v>
      </c>
      <c r="AV43" s="81">
        <f t="shared" si="74"/>
        <v>0.65174129353233834</v>
      </c>
      <c r="AW43" s="81">
        <f t="shared" si="74"/>
        <v>0.32584269662921339</v>
      </c>
      <c r="AX43" s="81">
        <f t="shared" si="74"/>
        <v>-0.21212121212121215</v>
      </c>
      <c r="AY43" s="81">
        <f t="shared" si="74"/>
        <v>0.61071428571428577</v>
      </c>
      <c r="AZ43" s="81">
        <f t="shared" si="74"/>
        <v>-0.10909090909090913</v>
      </c>
      <c r="BA43" s="81">
        <f t="shared" si="74"/>
        <v>-0.23417721518987344</v>
      </c>
      <c r="BC43" s="81">
        <f t="shared" si="75"/>
        <v>-0.1558441558441559</v>
      </c>
      <c r="BD43" s="81">
        <f t="shared" si="75"/>
        <v>0.95582329317269066</v>
      </c>
      <c r="BE43" s="81">
        <f t="shared" si="75"/>
        <v>0.1542553191489362</v>
      </c>
      <c r="BF43" s="81">
        <f t="shared" si="75"/>
        <v>0.91988950276243098</v>
      </c>
      <c r="BG43" s="81">
        <f t="shared" si="75"/>
        <v>0.13980582524271834</v>
      </c>
      <c r="BH43" s="81">
        <f t="shared" si="75"/>
        <v>0.80666666666666664</v>
      </c>
      <c r="BI43" s="81">
        <f t="shared" si="75"/>
        <v>0.43373493975903621</v>
      </c>
      <c r="BJ43" s="81">
        <f t="shared" si="75"/>
        <v>2.0127118644067798</v>
      </c>
      <c r="BK43" s="81">
        <f t="shared" si="75"/>
        <v>0.66239316239316248</v>
      </c>
      <c r="BL43" s="81">
        <f t="shared" si="75"/>
        <v>2.4390243902439046E-2</v>
      </c>
      <c r="BM43" s="81">
        <f t="shared" si="75"/>
        <v>0.54285714285714293</v>
      </c>
      <c r="BN43" s="81">
        <f t="shared" si="75"/>
        <v>0.95867768595041314</v>
      </c>
      <c r="BO43" s="81">
        <f t="shared" si="76"/>
        <v>0.5176979882862236</v>
      </c>
      <c r="BP43" s="81">
        <f t="shared" si="77"/>
        <v>0.37538461538461543</v>
      </c>
      <c r="BQ43" s="81">
        <f t="shared" si="78"/>
        <v>-0.14579055441478439</v>
      </c>
      <c r="BR43" s="81">
        <f t="shared" si="79"/>
        <v>4.8387096774193505E-2</v>
      </c>
      <c r="BS43" s="81">
        <f t="shared" si="80"/>
        <v>-5.3237410071942493E-2</v>
      </c>
      <c r="BT43" s="81">
        <f t="shared" si="81"/>
        <v>9.028960817717202E-2</v>
      </c>
      <c r="BU43" s="81">
        <f t="shared" si="82"/>
        <v>-4.0590405904059046E-2</v>
      </c>
      <c r="BV43" s="81">
        <f t="shared" si="83"/>
        <v>0.30042016806722693</v>
      </c>
      <c r="BW43" s="81">
        <f t="shared" si="84"/>
        <v>-0.3277074542897328</v>
      </c>
      <c r="BX43" s="81">
        <f t="shared" si="85"/>
        <v>0.16195372750642667</v>
      </c>
      <c r="BY43" s="81">
        <f t="shared" si="86"/>
        <v>0.65367965367965364</v>
      </c>
      <c r="BZ43" s="81">
        <f t="shared" si="87"/>
        <v>0.41005291005291</v>
      </c>
      <c r="CA43" s="81">
        <f t="shared" si="88"/>
        <v>0.15822784810126578</v>
      </c>
    </row>
    <row r="44" spans="2:79" x14ac:dyDescent="0.25">
      <c r="B44" s="60" t="s">
        <v>26</v>
      </c>
      <c r="AC44" s="81">
        <f t="shared" si="71"/>
        <v>5.5155875299760293E-2</v>
      </c>
      <c r="AD44" s="81">
        <f t="shared" si="71"/>
        <v>-0.36632200886262922</v>
      </c>
      <c r="AE44" s="81">
        <f t="shared" si="72"/>
        <v>-0.11921708185053381</v>
      </c>
      <c r="AF44" s="81">
        <f t="shared" si="72"/>
        <v>-0.70916334661354585</v>
      </c>
      <c r="AG44" s="81">
        <f t="shared" si="72"/>
        <v>5.0938337801608613E-2</v>
      </c>
      <c r="AH44" s="81">
        <f t="shared" si="72"/>
        <v>-0.16343490304709141</v>
      </c>
      <c r="AI44" s="81">
        <f t="shared" si="72"/>
        <v>0.26465028355387532</v>
      </c>
      <c r="AJ44" s="81">
        <f t="shared" si="72"/>
        <v>0.21627906976744193</v>
      </c>
      <c r="AK44" s="81">
        <f t="shared" si="72"/>
        <v>0.5415549597855227</v>
      </c>
      <c r="AL44" s="81">
        <f t="shared" si="72"/>
        <v>9.3434343434343425E-2</v>
      </c>
      <c r="AM44" s="81">
        <f t="shared" si="73"/>
        <v>0.72413793103448265</v>
      </c>
      <c r="AN44" s="81">
        <f t="shared" si="73"/>
        <v>0.27419354838709675</v>
      </c>
      <c r="AP44" s="81">
        <f t="shared" si="74"/>
        <v>0.28863636363636358</v>
      </c>
      <c r="AQ44" s="81">
        <f t="shared" si="74"/>
        <v>1.4195804195804196</v>
      </c>
      <c r="AR44" s="81">
        <f t="shared" si="74"/>
        <v>-0.31717171717171722</v>
      </c>
      <c r="AS44" s="81">
        <f t="shared" si="74"/>
        <v>0.87214611872146119</v>
      </c>
      <c r="AT44" s="81">
        <f t="shared" si="74"/>
        <v>-0.46173469387755106</v>
      </c>
      <c r="AU44" s="81">
        <f t="shared" si="74"/>
        <v>0.3410596026490067</v>
      </c>
      <c r="AV44" s="81">
        <f t="shared" si="74"/>
        <v>-0.29745889387144997</v>
      </c>
      <c r="AW44" s="81">
        <f t="shared" si="74"/>
        <v>0.10707456978967489</v>
      </c>
      <c r="AX44" s="81">
        <f t="shared" si="74"/>
        <v>-0.2139130434782609</v>
      </c>
      <c r="AY44" s="81">
        <f t="shared" si="74"/>
        <v>1.2494226327944573</v>
      </c>
      <c r="AZ44" s="81">
        <f t="shared" si="74"/>
        <v>0.17399999999999993</v>
      </c>
      <c r="BA44" s="81">
        <f t="shared" si="74"/>
        <v>-0.21360759493670889</v>
      </c>
      <c r="BC44" s="81">
        <f t="shared" si="75"/>
        <v>5.1146384479717755E-2</v>
      </c>
      <c r="BD44" s="81">
        <f t="shared" si="75"/>
        <v>-0.52408477842003853</v>
      </c>
      <c r="BE44" s="81">
        <f t="shared" si="75"/>
        <v>0.6775147928994083</v>
      </c>
      <c r="BF44" s="81">
        <f t="shared" si="75"/>
        <v>0.42195121951219505</v>
      </c>
      <c r="BG44" s="81">
        <f t="shared" si="75"/>
        <v>1.2156398104265405</v>
      </c>
      <c r="BH44" s="81">
        <f t="shared" si="75"/>
        <v>0.37777777777777777</v>
      </c>
      <c r="BI44" s="81">
        <f t="shared" si="75"/>
        <v>0.81276595744680846</v>
      </c>
      <c r="BJ44" s="81">
        <f t="shared" si="75"/>
        <v>-0.15198618307426592</v>
      </c>
      <c r="BK44" s="81">
        <f t="shared" si="75"/>
        <v>1.1349557522123894</v>
      </c>
      <c r="BL44" s="81">
        <f t="shared" si="75"/>
        <v>-6.7761806981519457E-2</v>
      </c>
      <c r="BM44" s="81">
        <f t="shared" si="75"/>
        <v>0.43270868824531505</v>
      </c>
      <c r="BN44" s="81">
        <f t="shared" si="75"/>
        <v>0.31790744466800813</v>
      </c>
      <c r="BO44" s="81">
        <f t="shared" si="76"/>
        <v>0.25315328683780969</v>
      </c>
      <c r="BP44" s="81">
        <f t="shared" si="77"/>
        <v>0.61241610738255026</v>
      </c>
      <c r="BQ44" s="81">
        <f t="shared" si="78"/>
        <v>0.86032388663967607</v>
      </c>
      <c r="BR44" s="81">
        <f t="shared" si="79"/>
        <v>0.15873015873015883</v>
      </c>
      <c r="BS44" s="81">
        <f t="shared" si="80"/>
        <v>5.3173241852487063E-2</v>
      </c>
      <c r="BT44" s="81">
        <f t="shared" si="81"/>
        <v>-0.31016042780748665</v>
      </c>
      <c r="BU44" s="81">
        <f t="shared" si="82"/>
        <v>0.67025089605734767</v>
      </c>
      <c r="BV44" s="81">
        <f t="shared" si="83"/>
        <v>0.136150234741784</v>
      </c>
      <c r="BW44" s="81">
        <f t="shared" si="84"/>
        <v>0.59266802443991851</v>
      </c>
      <c r="BX44" s="81">
        <f t="shared" si="85"/>
        <v>0.51295336787564771</v>
      </c>
      <c r="BY44" s="81">
        <f t="shared" si="86"/>
        <v>0.36563876651982374</v>
      </c>
      <c r="BZ44" s="81">
        <f t="shared" si="87"/>
        <v>9.155766944114152E-2</v>
      </c>
      <c r="CA44" s="81">
        <f t="shared" si="88"/>
        <v>0.85648854961832055</v>
      </c>
    </row>
    <row r="45" spans="2:79" x14ac:dyDescent="0.25">
      <c r="B45" s="1" t="s">
        <v>47</v>
      </c>
      <c r="AC45" s="81">
        <f>AC23/P23-1</f>
        <v>-8.8961341406613825E-2</v>
      </c>
      <c r="AD45" s="81">
        <f>AD23/Q23-1</f>
        <v>-0.12166588675713619</v>
      </c>
      <c r="AE45" s="81">
        <f t="shared" ref="AE45:AN45" si="89">AE23/R23-1</f>
        <v>-3.6193029490616646E-2</v>
      </c>
      <c r="AF45" s="81">
        <f t="shared" si="89"/>
        <v>-0.14588859416445621</v>
      </c>
      <c r="AG45" s="81">
        <f t="shared" si="89"/>
        <v>2.207207207207218E-2</v>
      </c>
      <c r="AH45" s="81">
        <f t="shared" si="89"/>
        <v>-0.27251516565562295</v>
      </c>
      <c r="AI45" s="81">
        <f t="shared" si="89"/>
        <v>-4.1871921182266014E-2</v>
      </c>
      <c r="AJ45" s="81">
        <f t="shared" si="89"/>
        <v>-3.7537537537537524E-2</v>
      </c>
      <c r="AK45" s="81">
        <f t="shared" si="89"/>
        <v>0.13326226012793185</v>
      </c>
      <c r="AL45" s="81">
        <f t="shared" si="89"/>
        <v>5.4564533053515163E-2</v>
      </c>
      <c r="AM45" s="81">
        <f t="shared" si="89"/>
        <v>0.12209616423554825</v>
      </c>
      <c r="AN45" s="81">
        <f t="shared" si="89"/>
        <v>0.1835245046923879</v>
      </c>
      <c r="AP45" s="81">
        <f t="shared" ref="AP45:BA45" si="90">AP23/AC23-1</f>
        <v>5.1635991820040861E-2</v>
      </c>
      <c r="AQ45" s="81">
        <f t="shared" si="90"/>
        <v>0.34523175279701657</v>
      </c>
      <c r="AR45" s="81">
        <f t="shared" si="90"/>
        <v>-0.16550764951321284</v>
      </c>
      <c r="AS45" s="81">
        <f t="shared" si="90"/>
        <v>-2.9503105590062084E-2</v>
      </c>
      <c r="AT45" s="81">
        <f t="shared" si="90"/>
        <v>-4.4953724107536397E-2</v>
      </c>
      <c r="AU45" s="81">
        <f t="shared" si="90"/>
        <v>0.21423989737010896</v>
      </c>
      <c r="AV45" s="81">
        <f t="shared" si="90"/>
        <v>9.562982005141385E-2</v>
      </c>
      <c r="AW45" s="81">
        <f t="shared" si="90"/>
        <v>0.21944877795111806</v>
      </c>
      <c r="AX45" s="81">
        <f t="shared" si="90"/>
        <v>-2.8692380056444033E-2</v>
      </c>
      <c r="AY45" s="81">
        <f t="shared" si="90"/>
        <v>0.57014925373134329</v>
      </c>
      <c r="AZ45" s="81">
        <f t="shared" si="90"/>
        <v>0.34857968223399127</v>
      </c>
      <c r="BA45" s="81">
        <f t="shared" si="90"/>
        <v>3.7004405286343633E-2</v>
      </c>
      <c r="BC45" s="81">
        <f t="shared" ref="BC45:BN45" si="91">BC23/AP23-1</f>
        <v>0.28828390860476416</v>
      </c>
      <c r="BD45" s="81">
        <f t="shared" si="91"/>
        <v>3.0099009900990126E-2</v>
      </c>
      <c r="BE45" s="81">
        <f t="shared" si="91"/>
        <v>0.56388888888888888</v>
      </c>
      <c r="BF45" s="81">
        <f t="shared" si="91"/>
        <v>0.60373333333333323</v>
      </c>
      <c r="BG45" s="81">
        <f t="shared" si="91"/>
        <v>0.60313797877249664</v>
      </c>
      <c r="BH45" s="81">
        <f t="shared" si="91"/>
        <v>0.70153195985208661</v>
      </c>
      <c r="BI45" s="81">
        <f t="shared" si="91"/>
        <v>0.52885969028625057</v>
      </c>
      <c r="BJ45" s="81">
        <f t="shared" si="91"/>
        <v>0.39658848614072495</v>
      </c>
      <c r="BK45" s="81">
        <f t="shared" si="91"/>
        <v>0.69878934624697342</v>
      </c>
      <c r="BL45" s="81">
        <f t="shared" si="91"/>
        <v>0.25918884664131814</v>
      </c>
      <c r="BM45" s="81">
        <f t="shared" si="91"/>
        <v>0.19243127454480535</v>
      </c>
      <c r="BN45" s="81">
        <f t="shared" si="91"/>
        <v>0.43033135089209851</v>
      </c>
      <c r="BO45" s="81">
        <f t="shared" ref="BO45" si="92">BO23/BB23-1</f>
        <v>0.41668813721520848</v>
      </c>
      <c r="BP45" s="81">
        <f t="shared" ref="BP45" si="93">BP23/BC23-1</f>
        <v>0.29358490566037743</v>
      </c>
      <c r="BQ45" s="81">
        <f t="shared" ref="BQ45" si="94">BQ23/BD23-1</f>
        <v>0.36985774702037677</v>
      </c>
      <c r="BR45" s="81">
        <f t="shared" ref="BR45" si="95">BR23/BE23-1</f>
        <v>0.27673179396092373</v>
      </c>
      <c r="BS45" s="81">
        <f t="shared" ref="BS45" si="96">BS23/BF23-1</f>
        <v>0.27469238443631516</v>
      </c>
      <c r="BT45" s="81">
        <f t="shared" ref="BT45" si="97">BT23/BG23-1</f>
        <v>3.7132987910190041E-2</v>
      </c>
      <c r="BU45" s="81">
        <f t="shared" ref="BU45" si="98">BU23/BH23-1</f>
        <v>0.14591741695125737</v>
      </c>
      <c r="BV45" s="81">
        <f t="shared" ref="BV45" si="99">BV23/BI23-1</f>
        <v>0.25199508901166356</v>
      </c>
      <c r="BW45" s="81">
        <f t="shared" ref="BW45" si="100">BW23/BJ23-1</f>
        <v>0.1453435114503816</v>
      </c>
      <c r="BX45" s="81">
        <f t="shared" ref="BX45" si="101">BX23/BK23-1</f>
        <v>0.27537058152793614</v>
      </c>
      <c r="BY45" s="81">
        <f t="shared" ref="BY45" si="102">BY23/BL23-1</f>
        <v>0.15802717664821331</v>
      </c>
      <c r="BZ45" s="81">
        <f t="shared" ref="BZ45" si="103">BZ23/BM23-1</f>
        <v>0.13592814371257478</v>
      </c>
      <c r="CA45" s="81">
        <f t="shared" ref="CA45" si="104">CA23/BN23-1</f>
        <v>0.26462726462726471</v>
      </c>
    </row>
    <row r="47" spans="2:79" x14ac:dyDescent="0.25">
      <c r="B47" s="7" t="s">
        <v>66</v>
      </c>
    </row>
    <row r="48" spans="2:79" x14ac:dyDescent="0.25">
      <c r="B48" s="9" t="s">
        <v>48</v>
      </c>
      <c r="AN48" s="70"/>
      <c r="AP48" s="81">
        <f t="shared" ref="AP48:AQ52" si="105">AP6/AC6-1</f>
        <v>4.7619047619047672E-2</v>
      </c>
      <c r="AQ48" s="81">
        <f t="shared" si="105"/>
        <v>-0.53</v>
      </c>
      <c r="AR48" s="81">
        <f t="shared" ref="AR48:BA52" si="106">AR6/AE6-1</f>
        <v>-0.33879781420765032</v>
      </c>
      <c r="AS48" s="81">
        <f t="shared" si="106"/>
        <v>-0.41397849462365588</v>
      </c>
      <c r="AT48" s="81">
        <f t="shared" si="106"/>
        <v>-7.5187969924812026E-2</v>
      </c>
      <c r="AU48" s="81">
        <f t="shared" si="106"/>
        <v>0.39130434782608692</v>
      </c>
      <c r="AV48" s="81">
        <f t="shared" si="106"/>
        <v>0.85227272727272729</v>
      </c>
      <c r="AW48" s="81">
        <f t="shared" si="106"/>
        <v>1.4205607476635516</v>
      </c>
      <c r="AX48" s="81">
        <f>AX6/AK6-1</f>
        <v>1</v>
      </c>
      <c r="AY48" s="81">
        <f t="shared" si="106"/>
        <v>1.6222222222222222</v>
      </c>
      <c r="AZ48" s="81">
        <f t="shared" si="106"/>
        <v>5.0714285714285712</v>
      </c>
      <c r="BA48" s="81">
        <f t="shared" si="106"/>
        <v>0.97872340425531923</v>
      </c>
      <c r="BC48" s="81">
        <f t="shared" ref="BC48:BN52" si="107">BC6/AP6-1</f>
        <v>1.3712121212121211</v>
      </c>
      <c r="BD48" s="81">
        <f t="shared" si="107"/>
        <v>3.0531914893617023</v>
      </c>
      <c r="BE48" s="81">
        <f t="shared" si="107"/>
        <v>1.6446280991735538</v>
      </c>
      <c r="BF48" s="81">
        <f t="shared" si="107"/>
        <v>0.88990825688073394</v>
      </c>
      <c r="BG48" s="81">
        <f t="shared" si="107"/>
        <v>1.5203252032520327</v>
      </c>
      <c r="BH48" s="81">
        <f t="shared" si="107"/>
        <v>2.046875</v>
      </c>
      <c r="BI48" s="81">
        <f t="shared" si="107"/>
        <v>0.4478527607361964</v>
      </c>
      <c r="BJ48" s="81">
        <f t="shared" si="107"/>
        <v>-0.18146718146718144</v>
      </c>
      <c r="BK48" s="81">
        <f t="shared" si="107"/>
        <v>0.56043956043956045</v>
      </c>
      <c r="BL48" s="81">
        <f t="shared" si="107"/>
        <v>0.62711864406779672</v>
      </c>
      <c r="BM48" s="81">
        <f t="shared" si="107"/>
        <v>-0.56862745098039214</v>
      </c>
      <c r="BN48" s="81">
        <f t="shared" si="107"/>
        <v>0.73118279569892475</v>
      </c>
      <c r="BO48" s="81">
        <f t="shared" ref="BO48:BO52" si="108">BO6/BB6-1</f>
        <v>0.59518502006241647</v>
      </c>
      <c r="BP48" s="81">
        <f t="shared" ref="BP48:BP52" si="109">BP6/BC6-1</f>
        <v>-0.35782747603833864</v>
      </c>
      <c r="BQ48" s="81">
        <f t="shared" ref="BQ48:BQ52" si="110">BQ6/BD6-1</f>
        <v>-0.55118110236220474</v>
      </c>
      <c r="BR48" s="81">
        <f t="shared" ref="BR48:BR52" si="111">BR6/BE6-1</f>
        <v>7.8125E-2</v>
      </c>
      <c r="BS48" s="81">
        <f t="shared" ref="BS48:BS52" si="112">BS6/BF6-1</f>
        <v>0.28640776699029136</v>
      </c>
      <c r="BT48" s="81">
        <f t="shared" ref="BT48:BT52" si="113">BT6/BG6-1</f>
        <v>-0.28387096774193543</v>
      </c>
      <c r="BU48" s="81">
        <f t="shared" ref="BU48:BU52" si="114">BU6/BH6-1</f>
        <v>-0.53589743589743588</v>
      </c>
      <c r="BV48" s="81">
        <f t="shared" ref="BV48:BV52" si="115">BV6/BI6-1</f>
        <v>0.28813559322033888</v>
      </c>
      <c r="BW48" s="81">
        <f t="shared" ref="BW48:BW52" si="116">BW6/BJ6-1</f>
        <v>0.86792452830188682</v>
      </c>
      <c r="BX48" s="81">
        <f t="shared" ref="BX48:BX52" si="117">BX6/BK6-1</f>
        <v>6.3380281690140761E-2</v>
      </c>
      <c r="BY48" s="81">
        <f t="shared" ref="BY48:BY52" si="118">BY6/BL6-1</f>
        <v>-0.32291666666666663</v>
      </c>
      <c r="BZ48" s="81">
        <f t="shared" ref="BZ48:BZ52" si="119">BZ6/BM6-1</f>
        <v>0.28636363636363638</v>
      </c>
      <c r="CA48" s="81">
        <f t="shared" ref="CA48:CA52" si="120">CA6/BN6-1</f>
        <v>-0.20496894409937894</v>
      </c>
    </row>
    <row r="49" spans="2:79" x14ac:dyDescent="0.25">
      <c r="B49" s="3" t="s">
        <v>49</v>
      </c>
      <c r="AN49" s="70"/>
      <c r="AP49" s="81">
        <f t="shared" si="105"/>
        <v>-5.0505050505050497E-2</v>
      </c>
      <c r="AQ49" s="81">
        <f t="shared" si="105"/>
        <v>-1.7094017094017144E-2</v>
      </c>
      <c r="AR49" s="81">
        <f t="shared" si="106"/>
        <v>-0.53846153846153844</v>
      </c>
      <c r="AS49" s="81">
        <f t="shared" si="106"/>
        <v>-0.49171270718232041</v>
      </c>
      <c r="AT49" s="81">
        <f t="shared" si="106"/>
        <v>-0.17322834645669294</v>
      </c>
      <c r="AU49" s="81">
        <f t="shared" si="106"/>
        <v>8.0808080808080884E-2</v>
      </c>
      <c r="AV49" s="81">
        <f t="shared" si="106"/>
        <v>1.1764705882352899E-2</v>
      </c>
      <c r="AW49" s="81">
        <f t="shared" si="106"/>
        <v>-5.8823529411764719E-2</v>
      </c>
      <c r="AX49" s="81">
        <f t="shared" si="106"/>
        <v>-7.0796460176991149E-2</v>
      </c>
      <c r="AY49" s="81">
        <f t="shared" si="106"/>
        <v>-8.256880733944949E-2</v>
      </c>
      <c r="AZ49" s="81">
        <f t="shared" si="106"/>
        <v>0.1333333333333333</v>
      </c>
      <c r="BA49" s="81">
        <f t="shared" si="106"/>
        <v>0.4111111111111112</v>
      </c>
      <c r="BC49" s="81">
        <f t="shared" si="107"/>
        <v>0.47872340425531923</v>
      </c>
      <c r="BD49" s="81">
        <f t="shared" si="107"/>
        <v>0.19130434782608696</v>
      </c>
      <c r="BE49" s="81">
        <f t="shared" si="107"/>
        <v>1.1785714285714284</v>
      </c>
      <c r="BF49" s="81">
        <f t="shared" si="107"/>
        <v>0.19565217391304346</v>
      </c>
      <c r="BG49" s="81">
        <f t="shared" si="107"/>
        <v>0.53333333333333344</v>
      </c>
      <c r="BH49" s="81">
        <f t="shared" si="107"/>
        <v>0.33644859813084116</v>
      </c>
      <c r="BI49" s="81">
        <f t="shared" si="107"/>
        <v>0.61627906976744184</v>
      </c>
      <c r="BJ49" s="81">
        <f t="shared" si="107"/>
        <v>0.42500000000000004</v>
      </c>
      <c r="BK49" s="81">
        <f t="shared" si="107"/>
        <v>0.54285714285714293</v>
      </c>
      <c r="BL49" s="81">
        <f t="shared" si="107"/>
        <v>0.53</v>
      </c>
      <c r="BM49" s="81">
        <f t="shared" si="107"/>
        <v>0.10924369747899165</v>
      </c>
      <c r="BN49" s="81">
        <f t="shared" si="107"/>
        <v>0.23622047244094491</v>
      </c>
      <c r="BO49" s="81">
        <f t="shared" si="108"/>
        <v>0.42504118616144981</v>
      </c>
      <c r="BP49" s="81">
        <f t="shared" si="109"/>
        <v>-5.0359712230215847E-2</v>
      </c>
      <c r="BQ49" s="81">
        <f t="shared" si="110"/>
        <v>0.27737226277372273</v>
      </c>
      <c r="BR49" s="81">
        <f t="shared" si="111"/>
        <v>-7.1038251366120186E-2</v>
      </c>
      <c r="BS49" s="81">
        <f t="shared" si="112"/>
        <v>0.30909090909090908</v>
      </c>
      <c r="BT49" s="81">
        <f t="shared" si="113"/>
        <v>-0.13043478260869568</v>
      </c>
      <c r="BU49" s="81">
        <f t="shared" si="114"/>
        <v>4.195804195804187E-2</v>
      </c>
      <c r="BV49" s="81">
        <f t="shared" si="115"/>
        <v>9.3525179856115193E-2</v>
      </c>
      <c r="BW49" s="81">
        <f t="shared" si="116"/>
        <v>0.93859649122807021</v>
      </c>
      <c r="BX49" s="81">
        <f t="shared" si="117"/>
        <v>-0.22222222222222221</v>
      </c>
      <c r="BY49" s="81">
        <f t="shared" si="118"/>
        <v>-0.29411764705882348</v>
      </c>
      <c r="BZ49" s="81">
        <f t="shared" si="119"/>
        <v>0.14393939393939403</v>
      </c>
      <c r="CA49" s="81">
        <f t="shared" si="120"/>
        <v>-0.25477707006369432</v>
      </c>
    </row>
    <row r="50" spans="2:79" x14ac:dyDescent="0.25">
      <c r="B50" s="101" t="s">
        <v>50</v>
      </c>
      <c r="AN50" s="70"/>
      <c r="AP50" s="81">
        <f t="shared" si="105"/>
        <v>4.1470588235294121</v>
      </c>
      <c r="AQ50" s="81">
        <f t="shared" si="105"/>
        <v>-0.21875</v>
      </c>
      <c r="AR50" s="81">
        <f t="shared" si="106"/>
        <v>-0.36090225563909772</v>
      </c>
      <c r="AS50" s="81">
        <f t="shared" si="106"/>
        <v>-3.9473684210526327E-2</v>
      </c>
      <c r="AT50" s="81">
        <f t="shared" si="106"/>
        <v>1.125</v>
      </c>
      <c r="AU50" s="81">
        <f t="shared" si="106"/>
        <v>0.25454545454545463</v>
      </c>
      <c r="AV50" s="81">
        <f t="shared" si="106"/>
        <v>0.1875</v>
      </c>
      <c r="AW50" s="81">
        <f t="shared" si="106"/>
        <v>-0.11290322580645162</v>
      </c>
      <c r="AX50" s="81">
        <f t="shared" si="106"/>
        <v>0.38749999999999996</v>
      </c>
      <c r="AY50" s="81">
        <f t="shared" si="106"/>
        <v>2.1956521739130435</v>
      </c>
      <c r="AZ50" s="81">
        <f t="shared" si="106"/>
        <v>-0.19117647058823528</v>
      </c>
      <c r="BA50" s="81">
        <f t="shared" si="106"/>
        <v>-0.54166666666666674</v>
      </c>
      <c r="BC50" s="81">
        <f t="shared" si="107"/>
        <v>-0.69714285714285706</v>
      </c>
      <c r="BD50" s="81">
        <f t="shared" si="107"/>
        <v>3.8600000000000003</v>
      </c>
      <c r="BE50" s="81">
        <f t="shared" si="107"/>
        <v>-0.12941176470588234</v>
      </c>
      <c r="BF50" s="81">
        <f t="shared" si="107"/>
        <v>3.2328767123287667</v>
      </c>
      <c r="BG50" s="81">
        <f t="shared" si="107"/>
        <v>1.1596638655462184</v>
      </c>
      <c r="BH50" s="81">
        <f t="shared" si="107"/>
        <v>0.59420289855072461</v>
      </c>
      <c r="BI50" s="81">
        <f t="shared" si="107"/>
        <v>0.22807017543859653</v>
      </c>
      <c r="BJ50" s="81">
        <f t="shared" si="107"/>
        <v>4.9818181818181815</v>
      </c>
      <c r="BK50" s="81">
        <f t="shared" si="107"/>
        <v>-0.32432432432432434</v>
      </c>
      <c r="BL50" s="81">
        <f t="shared" si="107"/>
        <v>-0.77891156462585032</v>
      </c>
      <c r="BM50" s="81">
        <f t="shared" si="107"/>
        <v>0.56363636363636371</v>
      </c>
      <c r="BN50" s="81">
        <f t="shared" si="107"/>
        <v>2.8181818181818183</v>
      </c>
      <c r="BO50" s="81">
        <f t="shared" si="108"/>
        <v>0.54928390901432178</v>
      </c>
      <c r="BP50" s="81">
        <f t="shared" si="109"/>
        <v>0.90566037735849059</v>
      </c>
      <c r="BQ50" s="81">
        <f t="shared" si="110"/>
        <v>-0.64197530864197527</v>
      </c>
      <c r="BR50" s="81">
        <f t="shared" si="111"/>
        <v>0.29729729729729737</v>
      </c>
      <c r="BS50" s="81">
        <f t="shared" si="112"/>
        <v>0.11326860841423958</v>
      </c>
      <c r="BT50" s="81">
        <f t="shared" si="113"/>
        <v>0.23735408560311289</v>
      </c>
      <c r="BU50" s="81">
        <f t="shared" si="114"/>
        <v>0.58181818181818179</v>
      </c>
      <c r="BV50" s="81">
        <f t="shared" si="115"/>
        <v>2.6</v>
      </c>
      <c r="BW50" s="81">
        <f t="shared" si="116"/>
        <v>-0.55623100303951367</v>
      </c>
      <c r="BX50" s="81">
        <f t="shared" si="117"/>
        <v>1.4266666666666667</v>
      </c>
      <c r="BY50" s="81">
        <f t="shared" si="118"/>
        <v>4.2769230769230768</v>
      </c>
      <c r="BZ50" s="81">
        <f t="shared" si="119"/>
        <v>0.83720930232558133</v>
      </c>
      <c r="CA50" s="81">
        <f t="shared" si="120"/>
        <v>-0.54166666666666674</v>
      </c>
    </row>
    <row r="51" spans="2:79" x14ac:dyDescent="0.25">
      <c r="B51" s="5" t="s">
        <v>51</v>
      </c>
      <c r="AN51" s="70"/>
      <c r="AP51" s="81">
        <f t="shared" si="105"/>
        <v>4.9295774647887258E-2</v>
      </c>
      <c r="AQ51" s="81">
        <f t="shared" si="105"/>
        <v>1.3869565217391306</v>
      </c>
      <c r="AR51" s="81">
        <f t="shared" si="106"/>
        <v>-0.61538461538461542</v>
      </c>
      <c r="AS51" s="81">
        <f t="shared" si="106"/>
        <v>1.971830985915493</v>
      </c>
      <c r="AT51" s="81">
        <f t="shared" si="106"/>
        <v>-0.62132352941176472</v>
      </c>
      <c r="AU51" s="81">
        <f t="shared" si="106"/>
        <v>1.1224489795918369</v>
      </c>
      <c r="AV51" s="81">
        <f t="shared" si="106"/>
        <v>-0.65957446808510634</v>
      </c>
      <c r="AW51" s="81">
        <f t="shared" si="106"/>
        <v>-0.18085106382978722</v>
      </c>
      <c r="AX51" s="81">
        <f t="shared" si="106"/>
        <v>-0.47038327526132406</v>
      </c>
      <c r="AY51" s="81">
        <f t="shared" si="106"/>
        <v>1.9514563106796117</v>
      </c>
      <c r="AZ51" s="81">
        <f t="shared" si="106"/>
        <v>-0.4</v>
      </c>
      <c r="BA51" s="81">
        <f t="shared" si="106"/>
        <v>-0.57731958762886593</v>
      </c>
      <c r="BC51" s="81">
        <f t="shared" si="107"/>
        <v>-2.0134228187919434E-2</v>
      </c>
      <c r="BD51" s="81">
        <f t="shared" si="107"/>
        <v>-0.68852459016393441</v>
      </c>
      <c r="BE51" s="81">
        <f t="shared" si="107"/>
        <v>2.0857142857142859</v>
      </c>
      <c r="BF51" s="81">
        <f t="shared" si="107"/>
        <v>0.34123222748815163</v>
      </c>
      <c r="BG51" s="81">
        <f t="shared" si="107"/>
        <v>2.7864077669902914</v>
      </c>
      <c r="BH51" s="81">
        <f t="shared" si="107"/>
        <v>0.14423076923076916</v>
      </c>
      <c r="BI51" s="81">
        <f t="shared" si="107"/>
        <v>1.453125</v>
      </c>
      <c r="BJ51" s="81">
        <f t="shared" si="107"/>
        <v>-0.63636363636363635</v>
      </c>
      <c r="BK51" s="81">
        <f t="shared" si="107"/>
        <v>1.3684210526315788</v>
      </c>
      <c r="BL51" s="81">
        <f t="shared" si="107"/>
        <v>-7.2368421052631526E-2</v>
      </c>
      <c r="BM51" s="81">
        <f t="shared" si="107"/>
        <v>0.87619047619047619</v>
      </c>
      <c r="BN51" s="81">
        <f t="shared" si="107"/>
        <v>1</v>
      </c>
      <c r="BO51" s="81">
        <f t="shared" si="108"/>
        <v>0.27178329571106086</v>
      </c>
      <c r="BP51" s="81">
        <f t="shared" si="109"/>
        <v>1.2808219178082192</v>
      </c>
      <c r="BQ51" s="81">
        <f t="shared" si="110"/>
        <v>1.1052631578947367</v>
      </c>
      <c r="BR51" s="81">
        <f t="shared" si="111"/>
        <v>0.3564814814814814</v>
      </c>
      <c r="BS51" s="81">
        <f t="shared" si="112"/>
        <v>-0.24028268551236753</v>
      </c>
      <c r="BT51" s="81">
        <f t="shared" si="113"/>
        <v>-0.52820512820512822</v>
      </c>
      <c r="BU51" s="81">
        <f t="shared" si="114"/>
        <v>0.76890756302521002</v>
      </c>
      <c r="BV51" s="81">
        <f t="shared" si="115"/>
        <v>0.56050955414012749</v>
      </c>
      <c r="BW51" s="81">
        <f t="shared" si="116"/>
        <v>2.4464285714285716</v>
      </c>
      <c r="BX51" s="81">
        <f t="shared" si="117"/>
        <v>0.75555555555555554</v>
      </c>
      <c r="BY51" s="81">
        <f t="shared" si="118"/>
        <v>-0.14539007092198586</v>
      </c>
      <c r="BZ51" s="81">
        <f t="shared" si="119"/>
        <v>0.13705583756345185</v>
      </c>
      <c r="CA51" s="81">
        <f t="shared" si="120"/>
        <v>2.4146341463414633</v>
      </c>
    </row>
    <row r="52" spans="2:79" x14ac:dyDescent="0.25">
      <c r="B52" s="3" t="s">
        <v>52</v>
      </c>
      <c r="AN52" s="70"/>
      <c r="AP52" s="81">
        <f t="shared" si="105"/>
        <v>0.29126213592233019</v>
      </c>
      <c r="AQ52" s="81">
        <f t="shared" si="105"/>
        <v>0.9009900990099009</v>
      </c>
      <c r="AR52" s="81">
        <f t="shared" si="106"/>
        <v>-0.14444444444444449</v>
      </c>
      <c r="AS52" s="81">
        <f t="shared" si="106"/>
        <v>-0.28205128205128205</v>
      </c>
      <c r="AT52" s="81">
        <f t="shared" si="106"/>
        <v>0.22330097087378631</v>
      </c>
      <c r="AU52" s="81">
        <f t="shared" si="106"/>
        <v>0.4814814814814814</v>
      </c>
      <c r="AV52" s="81">
        <f t="shared" si="106"/>
        <v>0.80373831775700944</v>
      </c>
      <c r="AW52" s="81">
        <f t="shared" si="106"/>
        <v>-8.5470085470085166E-3</v>
      </c>
      <c r="AX52" s="81">
        <f t="shared" si="106"/>
        <v>-0.35624999999999996</v>
      </c>
      <c r="AY52" s="81">
        <f t="shared" si="106"/>
        <v>0.11594202898550732</v>
      </c>
      <c r="AZ52" s="81">
        <f t="shared" si="106"/>
        <v>-0.30041152263374482</v>
      </c>
      <c r="BA52" s="81">
        <f t="shared" si="106"/>
        <v>-0.28321678321678323</v>
      </c>
      <c r="BC52" s="81">
        <f t="shared" si="107"/>
        <v>-4.5112781954887216E-2</v>
      </c>
      <c r="BD52" s="81">
        <f t="shared" si="107"/>
        <v>-0.34895833333333337</v>
      </c>
      <c r="BE52" s="81">
        <f t="shared" si="107"/>
        <v>0.75324675324675328</v>
      </c>
      <c r="BF52" s="81">
        <f t="shared" si="107"/>
        <v>0.61904761904761907</v>
      </c>
      <c r="BG52" s="81">
        <f t="shared" si="107"/>
        <v>2.3809523809523725E-2</v>
      </c>
      <c r="BH52" s="81">
        <f t="shared" si="107"/>
        <v>0.30000000000000004</v>
      </c>
      <c r="BI52" s="81">
        <f t="shared" si="107"/>
        <v>-1.0362694300518172E-2</v>
      </c>
      <c r="BJ52" s="81">
        <f t="shared" si="107"/>
        <v>1.1637931034482758</v>
      </c>
      <c r="BK52" s="81">
        <f t="shared" si="107"/>
        <v>1.0679611650485437</v>
      </c>
      <c r="BL52" s="81">
        <f t="shared" si="107"/>
        <v>0.62337662337662336</v>
      </c>
      <c r="BM52" s="81">
        <f t="shared" si="107"/>
        <v>-0.20588235294117652</v>
      </c>
      <c r="BN52" s="81">
        <f t="shared" si="107"/>
        <v>-9.2682926829268264E-2</v>
      </c>
      <c r="BO52" s="81">
        <f t="shared" si="108"/>
        <v>0.21578003586371786</v>
      </c>
      <c r="BP52" s="81">
        <f t="shared" si="109"/>
        <v>0.61417322834645671</v>
      </c>
      <c r="BQ52" s="81">
        <f t="shared" si="110"/>
        <v>0.78400000000000003</v>
      </c>
      <c r="BR52" s="81">
        <f t="shared" si="111"/>
        <v>0.94814814814814818</v>
      </c>
      <c r="BS52" s="81">
        <f t="shared" si="112"/>
        <v>1.5220588235294117</v>
      </c>
      <c r="BT52" s="81">
        <f t="shared" si="113"/>
        <v>1.7906976744186047</v>
      </c>
      <c r="BU52" s="81">
        <f t="shared" si="114"/>
        <v>-0.10256410256410253</v>
      </c>
      <c r="BV52" s="81">
        <f t="shared" si="115"/>
        <v>8.3769633507853491E-2</v>
      </c>
      <c r="BW52" s="81">
        <f t="shared" si="116"/>
        <v>0.15537848605577698</v>
      </c>
      <c r="BX52" s="81">
        <f t="shared" si="117"/>
        <v>0.39436619718309851</v>
      </c>
      <c r="BY52" s="81">
        <f t="shared" si="118"/>
        <v>-0.124</v>
      </c>
      <c r="BZ52" s="81">
        <f t="shared" si="119"/>
        <v>0.19999999999999996</v>
      </c>
      <c r="CA52" s="81">
        <f t="shared" si="120"/>
        <v>-0.17741935483870963</v>
      </c>
    </row>
    <row r="53" spans="2:79" x14ac:dyDescent="0.25">
      <c r="B53" s="6" t="s">
        <v>53</v>
      </c>
      <c r="AN53" s="70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1"/>
    </row>
    <row r="54" spans="2:79" x14ac:dyDescent="0.25">
      <c r="B54" s="6" t="s">
        <v>54</v>
      </c>
      <c r="AN54" s="70"/>
      <c r="AP54" s="81">
        <f t="shared" ref="AP54:AP64" si="121">AP12/AC12-1</f>
        <v>0.1875</v>
      </c>
      <c r="AQ54" s="81">
        <f t="shared" ref="AQ54:AQ64" si="122">AQ12/AD12-1</f>
        <v>-7.1856287425149712E-2</v>
      </c>
      <c r="AR54" s="81">
        <f t="shared" ref="AR54:AR64" si="123">AR12/AE12-1</f>
        <v>-5.6818181818181768E-2</v>
      </c>
      <c r="AS54" s="81">
        <f t="shared" ref="AS54:AS64" si="124">AS12/AF12-1</f>
        <v>3.0927835051546282E-2</v>
      </c>
      <c r="AT54" s="81">
        <f t="shared" ref="AT54:AT64" si="125">AT12/AG12-1</f>
        <v>-0.3613445378151261</v>
      </c>
      <c r="AU54" s="81">
        <f t="shared" ref="AU54:AU64" si="126">AU12/AH12-1</f>
        <v>0.27480916030534353</v>
      </c>
      <c r="AV54" s="81">
        <f t="shared" ref="AV54:AV64" si="127">AV12/AI12-1</f>
        <v>-0.10650887573964496</v>
      </c>
      <c r="AW54" s="81">
        <f t="shared" ref="AW54:AW64" si="128">AW12/AJ12-1</f>
        <v>1.6483516483516425E-2</v>
      </c>
      <c r="AX54" s="81">
        <f t="shared" ref="AX54:AX64" si="129">AX12/AK12-1</f>
        <v>9.0909090909090828E-2</v>
      </c>
      <c r="AY54" s="81">
        <f t="shared" ref="AY54:AY64" si="130">AY12/AL12-1</f>
        <v>0.41666666666666674</v>
      </c>
      <c r="AZ54" s="81">
        <f t="shared" ref="AZ54:AZ64" si="131">AZ12/AM12-1</f>
        <v>0.33510638297872331</v>
      </c>
      <c r="BA54" s="81">
        <f t="shared" ref="BA54:BA64" si="132">BA12/AN12-1</f>
        <v>0.31901840490797539</v>
      </c>
      <c r="BC54" s="81">
        <f t="shared" ref="BC54:BC64" si="133">BC12/AP12-1</f>
        <v>0.43859649122807021</v>
      </c>
      <c r="BD54" s="81">
        <f t="shared" ref="BD54:BD64" si="134">BD12/AQ12-1</f>
        <v>0.24516129032258061</v>
      </c>
      <c r="BE54" s="81">
        <f t="shared" ref="BE54:BE64" si="135">BE12/AR12-1</f>
        <v>0.3012048192771084</v>
      </c>
      <c r="BF54" s="81">
        <f t="shared" ref="BF54:BF64" si="136">BF12/AS12-1</f>
        <v>0.31499999999999995</v>
      </c>
      <c r="BG54" s="81">
        <f t="shared" ref="BG54:BG64" si="137">BG12/AT12-1</f>
        <v>0.54605263157894735</v>
      </c>
      <c r="BH54" s="81">
        <f t="shared" ref="BH54:BH64" si="138">BH12/AU12-1</f>
        <v>0.68862275449101795</v>
      </c>
      <c r="BI54" s="81">
        <f t="shared" ref="BI54:BI64" si="139">BI12/AV12-1</f>
        <v>0.39735099337748347</v>
      </c>
      <c r="BJ54" s="81">
        <f t="shared" ref="BJ54:BJ64" si="140">BJ12/AW12-1</f>
        <v>0.65945945945945939</v>
      </c>
      <c r="BK54" s="81">
        <f t="shared" ref="BK54:BK64" si="141">BK12/AX12-1</f>
        <v>0.50877192982456143</v>
      </c>
      <c r="BL54" s="81">
        <f t="shared" ref="BL54:BL64" si="142">BL12/AY12-1</f>
        <v>0.24183006535947715</v>
      </c>
      <c r="BM54" s="81">
        <f t="shared" ref="BM54:BM64" si="143">BM12/AZ12-1</f>
        <v>0.41832669322709171</v>
      </c>
      <c r="BN54" s="81">
        <f t="shared" ref="BN54:BN64" si="144">BN12/BA12-1</f>
        <v>0.12558139534883717</v>
      </c>
      <c r="BO54" s="81">
        <f t="shared" ref="BO54:BO64" si="145">BO12/BB12-1</f>
        <v>0.39539838091180224</v>
      </c>
      <c r="BP54" s="81">
        <f t="shared" ref="BP54:BP64" si="146">BP12/BC12-1</f>
        <v>4.0650406504065151E-2</v>
      </c>
      <c r="BQ54" s="81">
        <f t="shared" ref="BQ54:BQ64" si="147">BQ12/BD12-1</f>
        <v>0.67357512953367871</v>
      </c>
      <c r="BR54" s="81">
        <f t="shared" ref="BR54:BR64" si="148">BR12/BE12-1</f>
        <v>0.55555555555555558</v>
      </c>
      <c r="BS54" s="81">
        <f t="shared" ref="BS54:BS64" si="149">BS12/BF12-1</f>
        <v>0.24714828897338403</v>
      </c>
      <c r="BT54" s="81">
        <f t="shared" ref="BT54:BT64" si="150">BT12/BG12-1</f>
        <v>0.1063829787234043</v>
      </c>
      <c r="BU54" s="81">
        <f t="shared" ref="BU54:BU64" si="151">BU12/BH12-1</f>
        <v>0.17021276595744683</v>
      </c>
      <c r="BV54" s="81">
        <f t="shared" ref="BV54:BV64" si="152">BV12/BI12-1</f>
        <v>0.65876777251184837</v>
      </c>
      <c r="BW54" s="81">
        <f t="shared" ref="BW54:BW64" si="153">BW12/BJ12-1</f>
        <v>-1.9543973941368087E-2</v>
      </c>
      <c r="BX54" s="81">
        <f t="shared" ref="BX54:BX64" si="154">BX12/BK12-1</f>
        <v>0.43895348837209291</v>
      </c>
      <c r="BY54" s="81">
        <f t="shared" ref="BY54:BY64" si="155">BY12/BL12-1</f>
        <v>0.17105263157894735</v>
      </c>
      <c r="BZ54" s="81">
        <f t="shared" ref="BZ54:BZ64" si="156">BZ12/BM12-1</f>
        <v>0.13483146067415741</v>
      </c>
      <c r="CA54" s="81">
        <f t="shared" ref="CA54:CA64" si="157">CA12/BN12-1</f>
        <v>0.94628099173553726</v>
      </c>
    </row>
    <row r="55" spans="2:79" x14ac:dyDescent="0.25">
      <c r="B55" s="6" t="s">
        <v>55</v>
      </c>
      <c r="AN55" s="70"/>
      <c r="AP55" s="81">
        <f t="shared" si="121"/>
        <v>-0.26714801444043323</v>
      </c>
      <c r="AQ55" s="81">
        <f t="shared" si="122"/>
        <v>0.2517006802721089</v>
      </c>
      <c r="AR55" s="81">
        <f t="shared" si="123"/>
        <v>2.6881720430107503E-2</v>
      </c>
      <c r="AS55" s="81">
        <f t="shared" si="124"/>
        <v>0.17801047120418856</v>
      </c>
      <c r="AT55" s="81">
        <f t="shared" si="125"/>
        <v>0.61904761904761907</v>
      </c>
      <c r="AU55" s="81">
        <f t="shared" si="126"/>
        <v>1.0695187165775444E-2</v>
      </c>
      <c r="AV55" s="81">
        <f t="shared" si="127"/>
        <v>3.6269430051813378E-2</v>
      </c>
      <c r="AW55" s="81">
        <f t="shared" si="128"/>
        <v>0.39712918660287078</v>
      </c>
      <c r="AX55" s="81">
        <f t="shared" si="129"/>
        <v>-4.8979591836734726E-2</v>
      </c>
      <c r="AY55" s="81">
        <f t="shared" si="130"/>
        <v>0.40284360189573465</v>
      </c>
      <c r="AZ55" s="81">
        <f t="shared" si="131"/>
        <v>0.45569620253164556</v>
      </c>
      <c r="BA55" s="81">
        <f t="shared" si="132"/>
        <v>0.25806451612903225</v>
      </c>
      <c r="BC55" s="81">
        <f t="shared" si="133"/>
        <v>0.48275862068965525</v>
      </c>
      <c r="BD55" s="81">
        <f t="shared" si="134"/>
        <v>0.63586956521739135</v>
      </c>
      <c r="BE55" s="81">
        <f t="shared" si="135"/>
        <v>0.5759162303664922</v>
      </c>
      <c r="BF55" s="81">
        <f t="shared" si="136"/>
        <v>0.43999999999999995</v>
      </c>
      <c r="BG55" s="81">
        <f t="shared" si="137"/>
        <v>0.42016806722689082</v>
      </c>
      <c r="BH55" s="81">
        <f t="shared" si="138"/>
        <v>0.87830687830687837</v>
      </c>
      <c r="BI55" s="81">
        <f t="shared" si="139"/>
        <v>0.47</v>
      </c>
      <c r="BJ55" s="81">
        <f t="shared" si="140"/>
        <v>0.29794520547945202</v>
      </c>
      <c r="BK55" s="81">
        <f t="shared" si="141"/>
        <v>0.4377682403433476</v>
      </c>
      <c r="BL55" s="81">
        <f t="shared" si="142"/>
        <v>0.59797297297297303</v>
      </c>
      <c r="BM55" s="81">
        <f t="shared" si="143"/>
        <v>3.7681159420289934E-2</v>
      </c>
      <c r="BN55" s="81">
        <f t="shared" si="144"/>
        <v>0.70695970695970689</v>
      </c>
      <c r="BO55" s="81">
        <f t="shared" si="145"/>
        <v>0.47263855001742772</v>
      </c>
      <c r="BP55" s="81">
        <f t="shared" si="146"/>
        <v>-9.3023255813953543E-2</v>
      </c>
      <c r="BQ55" s="81">
        <f t="shared" si="147"/>
        <v>0.44518272425249172</v>
      </c>
      <c r="BR55" s="81">
        <f t="shared" si="148"/>
        <v>0.70431893687707636</v>
      </c>
      <c r="BS55" s="81">
        <f t="shared" si="149"/>
        <v>0.7592592592592593</v>
      </c>
      <c r="BT55" s="81">
        <f t="shared" si="150"/>
        <v>0.46745562130177509</v>
      </c>
      <c r="BU55" s="81">
        <f t="shared" si="151"/>
        <v>0.53802816901408446</v>
      </c>
      <c r="BV55" s="81">
        <f t="shared" si="152"/>
        <v>0.72448979591836737</v>
      </c>
      <c r="BW55" s="81">
        <f t="shared" si="153"/>
        <v>0.42216358839050128</v>
      </c>
      <c r="BX55" s="81">
        <f t="shared" si="154"/>
        <v>0.34925373134328352</v>
      </c>
      <c r="BY55" s="81">
        <f t="shared" si="155"/>
        <v>-2.7484143763213509E-2</v>
      </c>
      <c r="BZ55" s="81">
        <f t="shared" si="156"/>
        <v>0.2122905027932962</v>
      </c>
      <c r="CA55" s="81">
        <f t="shared" si="157"/>
        <v>9.6566523605150278E-2</v>
      </c>
    </row>
    <row r="56" spans="2:79" x14ac:dyDescent="0.25">
      <c r="B56" s="101" t="s">
        <v>56</v>
      </c>
      <c r="AN56" s="70"/>
      <c r="AP56" s="81">
        <f t="shared" si="121"/>
        <v>-0.6387096774193548</v>
      </c>
      <c r="AQ56" s="81">
        <f t="shared" si="122"/>
        <v>-0.21212121212121215</v>
      </c>
      <c r="AR56" s="81">
        <f t="shared" si="123"/>
        <v>0.34090909090909083</v>
      </c>
      <c r="AS56" s="81">
        <f t="shared" si="124"/>
        <v>-0.11475409836065575</v>
      </c>
      <c r="AT56" s="81">
        <f t="shared" si="125"/>
        <v>-0.54347826086956519</v>
      </c>
      <c r="AU56" s="81">
        <f t="shared" si="126"/>
        <v>-0.42975206611570249</v>
      </c>
      <c r="AV56" s="81">
        <f t="shared" si="127"/>
        <v>8.1967213114754189E-2</v>
      </c>
      <c r="AW56" s="81">
        <f t="shared" si="128"/>
        <v>-0.38235294117647056</v>
      </c>
      <c r="AX56" s="81">
        <f t="shared" si="129"/>
        <v>-0.5892857142857143</v>
      </c>
      <c r="AY56" s="81">
        <f t="shared" si="130"/>
        <v>-0.40404040404040409</v>
      </c>
      <c r="AZ56" s="81">
        <f t="shared" si="131"/>
        <v>-0.21951219512195119</v>
      </c>
      <c r="BA56" s="81">
        <f t="shared" si="132"/>
        <v>0.36956521739130443</v>
      </c>
      <c r="BC56" s="81">
        <f t="shared" si="133"/>
        <v>1.8214285714285716</v>
      </c>
      <c r="BD56" s="81">
        <f t="shared" si="134"/>
        <v>0.67948717948717952</v>
      </c>
      <c r="BE56" s="81">
        <f t="shared" si="135"/>
        <v>-0.10169491525423724</v>
      </c>
      <c r="BF56" s="81">
        <f t="shared" si="136"/>
        <v>0.5185185185185186</v>
      </c>
      <c r="BG56" s="81">
        <f t="shared" si="137"/>
        <v>1.7142857142857144</v>
      </c>
      <c r="BH56" s="81">
        <f t="shared" si="138"/>
        <v>0.30434782608695654</v>
      </c>
      <c r="BI56" s="81">
        <f t="shared" si="139"/>
        <v>1.2575757575757578</v>
      </c>
      <c r="BJ56" s="81">
        <f t="shared" si="140"/>
        <v>5.9047619047619051</v>
      </c>
      <c r="BK56" s="81">
        <f t="shared" si="141"/>
        <v>1.8695652173913042</v>
      </c>
      <c r="BL56" s="81">
        <f t="shared" si="142"/>
        <v>3.1186440677966099</v>
      </c>
      <c r="BM56" s="81">
        <f t="shared" si="143"/>
        <v>0.375</v>
      </c>
      <c r="BN56" s="81">
        <f t="shared" si="144"/>
        <v>1.1587301587301586</v>
      </c>
      <c r="BO56" s="81">
        <f t="shared" si="145"/>
        <v>1.1385869565217392</v>
      </c>
      <c r="BP56" s="81">
        <f t="shared" si="146"/>
        <v>-0.10126582278481011</v>
      </c>
      <c r="BQ56" s="81">
        <f t="shared" si="147"/>
        <v>-0.20610687022900764</v>
      </c>
      <c r="BR56" s="81">
        <f t="shared" si="148"/>
        <v>0.15094339622641506</v>
      </c>
      <c r="BS56" s="81">
        <f t="shared" si="149"/>
        <v>0.87804878048780477</v>
      </c>
      <c r="BT56" s="81">
        <f t="shared" si="150"/>
        <v>0.57894736842105265</v>
      </c>
      <c r="BU56" s="81">
        <f t="shared" si="151"/>
        <v>1.0222222222222221</v>
      </c>
      <c r="BV56" s="81">
        <f t="shared" si="152"/>
        <v>0.20805369127516782</v>
      </c>
      <c r="BW56" s="81">
        <f t="shared" si="153"/>
        <v>0.16551724137931045</v>
      </c>
      <c r="BX56" s="81">
        <f t="shared" si="154"/>
        <v>-4.5454545454545414E-2</v>
      </c>
      <c r="BY56" s="81">
        <f t="shared" si="155"/>
        <v>-0.48971193415637859</v>
      </c>
      <c r="BZ56" s="81">
        <f t="shared" si="156"/>
        <v>0.39772727272727271</v>
      </c>
      <c r="CA56" s="81">
        <f t="shared" si="157"/>
        <v>0.66911764705882359</v>
      </c>
    </row>
    <row r="57" spans="2:79" x14ac:dyDescent="0.25">
      <c r="B57" s="5" t="s">
        <v>57</v>
      </c>
      <c r="AN57" s="70"/>
      <c r="AP57" s="81">
        <f t="shared" si="121"/>
        <v>6.0606060606060552E-2</v>
      </c>
      <c r="AQ57" s="81">
        <f t="shared" si="122"/>
        <v>8.0000000000000071E-2</v>
      </c>
      <c r="AR57" s="81">
        <f t="shared" si="123"/>
        <v>-0.68085106382978722</v>
      </c>
      <c r="AS57" s="81">
        <f t="shared" si="124"/>
        <v>0</v>
      </c>
      <c r="AT57" s="81">
        <f t="shared" si="125"/>
        <v>-0.73837209302325579</v>
      </c>
      <c r="AU57" s="81">
        <f t="shared" si="126"/>
        <v>1.0769230769230771</v>
      </c>
      <c r="AV57" s="81">
        <f t="shared" si="127"/>
        <v>-0.5</v>
      </c>
      <c r="AW57" s="81">
        <f t="shared" si="128"/>
        <v>0.1325301204819278</v>
      </c>
      <c r="AX57" s="81">
        <f t="shared" si="129"/>
        <v>-0.33333333333333337</v>
      </c>
      <c r="AY57" s="81">
        <f t="shared" si="130"/>
        <v>0.56666666666666665</v>
      </c>
      <c r="AZ57" s="81">
        <f t="shared" si="131"/>
        <v>4.1666666666666741E-2</v>
      </c>
      <c r="BA57" s="81">
        <f t="shared" si="132"/>
        <v>0.83636363636363642</v>
      </c>
      <c r="BC57" s="81">
        <f t="shared" si="133"/>
        <v>1.0285714285714285</v>
      </c>
      <c r="BD57" s="81">
        <f t="shared" si="134"/>
        <v>0.2592592592592593</v>
      </c>
      <c r="BE57" s="81">
        <f t="shared" si="135"/>
        <v>0.8666666666666667</v>
      </c>
      <c r="BF57" s="81">
        <f t="shared" si="136"/>
        <v>-0.17391304347826086</v>
      </c>
      <c r="BG57" s="81">
        <f t="shared" si="137"/>
        <v>-0.33333333333333337</v>
      </c>
      <c r="BH57" s="81">
        <f t="shared" si="138"/>
        <v>0.31481481481481488</v>
      </c>
      <c r="BI57" s="81">
        <f t="shared" si="139"/>
        <v>0.8085106382978724</v>
      </c>
      <c r="BJ57" s="81">
        <f t="shared" si="140"/>
        <v>0.68085106382978733</v>
      </c>
      <c r="BK57" s="81">
        <f t="shared" si="141"/>
        <v>4.333333333333333</v>
      </c>
      <c r="BL57" s="81">
        <f t="shared" si="142"/>
        <v>0.34751773049645385</v>
      </c>
      <c r="BM57" s="81">
        <f t="shared" si="143"/>
        <v>-0.21999999999999997</v>
      </c>
      <c r="BN57" s="81">
        <f t="shared" si="144"/>
        <v>-0.31683168316831678</v>
      </c>
      <c r="BO57" s="81">
        <f t="shared" si="145"/>
        <v>0.51038575667655794</v>
      </c>
      <c r="BP57" s="81">
        <f t="shared" si="146"/>
        <v>2.323943661971831</v>
      </c>
      <c r="BQ57" s="81">
        <f t="shared" si="147"/>
        <v>1.7647058823529411</v>
      </c>
      <c r="BR57" s="81">
        <f t="shared" si="148"/>
        <v>0.75</v>
      </c>
      <c r="BS57" s="81">
        <f t="shared" si="149"/>
        <v>1.6315789473684212</v>
      </c>
      <c r="BT57" s="81">
        <f t="shared" si="150"/>
        <v>1.8333333333333335</v>
      </c>
      <c r="BU57" s="81">
        <f t="shared" si="151"/>
        <v>5.6338028169014009E-2</v>
      </c>
      <c r="BV57" s="81">
        <f t="shared" si="152"/>
        <v>-0.41176470588235292</v>
      </c>
      <c r="BW57" s="81">
        <f t="shared" si="153"/>
        <v>0.20253164556962022</v>
      </c>
      <c r="BX57" s="81">
        <f t="shared" si="154"/>
        <v>-0.5089285714285714</v>
      </c>
      <c r="BY57" s="81">
        <f t="shared" si="155"/>
        <v>-1.0526315789473717E-2</v>
      </c>
      <c r="BZ57" s="81">
        <f t="shared" si="156"/>
        <v>2.7435897435897436</v>
      </c>
      <c r="CA57" s="81">
        <f t="shared" si="157"/>
        <v>1.0434782608695654</v>
      </c>
    </row>
    <row r="58" spans="2:79" x14ac:dyDescent="0.25">
      <c r="B58" s="3" t="s">
        <v>58</v>
      </c>
      <c r="AN58" s="70"/>
      <c r="AP58" s="81">
        <f t="shared" si="121"/>
        <v>-4.7619047619047672E-2</v>
      </c>
      <c r="AQ58" s="81">
        <f t="shared" si="122"/>
        <v>0.5714285714285714</v>
      </c>
      <c r="AR58" s="81">
        <f t="shared" si="123"/>
        <v>0.12686567164179108</v>
      </c>
      <c r="AS58" s="81">
        <f t="shared" si="124"/>
        <v>-0.26829268292682928</v>
      </c>
      <c r="AT58" s="81">
        <f t="shared" si="125"/>
        <v>0.39285714285714279</v>
      </c>
      <c r="AU58" s="81">
        <f t="shared" si="126"/>
        <v>0.31578947368421062</v>
      </c>
      <c r="AV58" s="81">
        <f t="shared" si="127"/>
        <v>-7.6470588235294068E-2</v>
      </c>
      <c r="AW58" s="81">
        <f t="shared" si="128"/>
        <v>4.9079754601226933E-2</v>
      </c>
      <c r="AX58" s="81">
        <f t="shared" si="129"/>
        <v>0.11278195488721798</v>
      </c>
      <c r="AY58" s="81">
        <f t="shared" si="130"/>
        <v>0.36257309941520477</v>
      </c>
      <c r="AZ58" s="81">
        <f t="shared" si="131"/>
        <v>0.11392405063291133</v>
      </c>
      <c r="BA58" s="81">
        <f t="shared" si="132"/>
        <v>0.35507246376811596</v>
      </c>
      <c r="BC58" s="81">
        <f t="shared" si="133"/>
        <v>0.37142857142857144</v>
      </c>
      <c r="BD58" s="81">
        <f t="shared" si="134"/>
        <v>-8.5227272727272707E-2</v>
      </c>
      <c r="BE58" s="81">
        <f t="shared" si="135"/>
        <v>0.42384105960264895</v>
      </c>
      <c r="BF58" s="81">
        <f t="shared" si="136"/>
        <v>0.7583333333333333</v>
      </c>
      <c r="BG58" s="81">
        <f t="shared" si="137"/>
        <v>0.45512820512820507</v>
      </c>
      <c r="BH58" s="81">
        <f t="shared" si="138"/>
        <v>0.10000000000000009</v>
      </c>
      <c r="BI58" s="81">
        <f t="shared" si="139"/>
        <v>0.66878980891719753</v>
      </c>
      <c r="BJ58" s="81">
        <f t="shared" si="140"/>
        <v>0.43859649122807021</v>
      </c>
      <c r="BK58" s="81">
        <f t="shared" si="141"/>
        <v>0.25</v>
      </c>
      <c r="BL58" s="81">
        <f t="shared" si="142"/>
        <v>0.21030042918454939</v>
      </c>
      <c r="BM58" s="81">
        <f t="shared" si="143"/>
        <v>0.30113636363636354</v>
      </c>
      <c r="BN58" s="81">
        <f t="shared" si="144"/>
        <v>0.10695187165775399</v>
      </c>
      <c r="BO58" s="81">
        <f t="shared" si="145"/>
        <v>0.31399491094147591</v>
      </c>
      <c r="BP58" s="81">
        <f t="shared" si="146"/>
        <v>0.16666666666666674</v>
      </c>
      <c r="BQ58" s="81">
        <f t="shared" si="147"/>
        <v>0.65217391304347827</v>
      </c>
      <c r="BR58" s="81">
        <f t="shared" si="148"/>
        <v>1.8604651162790642E-2</v>
      </c>
      <c r="BS58" s="81">
        <f t="shared" si="149"/>
        <v>0.27488151658767768</v>
      </c>
      <c r="BT58" s="81">
        <f t="shared" si="150"/>
        <v>6.1674008810572722E-2</v>
      </c>
      <c r="BU58" s="81">
        <f t="shared" si="151"/>
        <v>0.53333333333333344</v>
      </c>
      <c r="BV58" s="81">
        <f t="shared" si="152"/>
        <v>1.9083969465648831E-2</v>
      </c>
      <c r="BW58" s="81">
        <f t="shared" si="153"/>
        <v>4.0650406504065817E-3</v>
      </c>
      <c r="BX58" s="81">
        <f t="shared" si="154"/>
        <v>0.15675675675675671</v>
      </c>
      <c r="BY58" s="81">
        <f t="shared" si="155"/>
        <v>-8.8652482269503508E-2</v>
      </c>
      <c r="BZ58" s="81">
        <f t="shared" si="156"/>
        <v>-9.1703056768558944E-2</v>
      </c>
      <c r="CA58" s="81">
        <f t="shared" si="157"/>
        <v>8.6956521739130377E-2</v>
      </c>
    </row>
    <row r="59" spans="2:79" x14ac:dyDescent="0.25">
      <c r="B59" s="101" t="s">
        <v>59</v>
      </c>
      <c r="AN59" s="70"/>
      <c r="AP59" s="81">
        <f t="shared" si="121"/>
        <v>0.85542168674698793</v>
      </c>
      <c r="AQ59" s="81">
        <f t="shared" si="122"/>
        <v>3.4188034188034289E-2</v>
      </c>
      <c r="AR59" s="81">
        <f t="shared" si="123"/>
        <v>0.10191082802547768</v>
      </c>
      <c r="AS59" s="81">
        <f t="shared" si="124"/>
        <v>0.92622950819672134</v>
      </c>
      <c r="AT59" s="81">
        <f t="shared" si="125"/>
        <v>3.3170731707317076</v>
      </c>
      <c r="AU59" s="81">
        <f t="shared" si="126"/>
        <v>1.4545454545454546</v>
      </c>
      <c r="AV59" s="81">
        <f t="shared" si="127"/>
        <v>1.2717391304347827</v>
      </c>
      <c r="AW59" s="81">
        <f t="shared" si="128"/>
        <v>0.95121951219512191</v>
      </c>
      <c r="AX59" s="81">
        <f t="shared" si="129"/>
        <v>-0.26666666666666672</v>
      </c>
      <c r="AY59" s="81">
        <f t="shared" si="130"/>
        <v>0.101123595505618</v>
      </c>
      <c r="AZ59" s="81">
        <f t="shared" si="131"/>
        <v>8.0000000000000071E-3</v>
      </c>
      <c r="BA59" s="81">
        <f t="shared" si="132"/>
        <v>-0.22413793103448276</v>
      </c>
      <c r="BC59" s="81">
        <f t="shared" si="133"/>
        <v>-0.25974025974025972</v>
      </c>
      <c r="BD59" s="81">
        <f t="shared" si="134"/>
        <v>-6.6115702479338845E-2</v>
      </c>
      <c r="BE59" s="81">
        <f t="shared" si="135"/>
        <v>0.46820809248554918</v>
      </c>
      <c r="BF59" s="81">
        <f t="shared" si="136"/>
        <v>0.29361702127659584</v>
      </c>
      <c r="BG59" s="81">
        <f t="shared" si="137"/>
        <v>-0.38983050847457623</v>
      </c>
      <c r="BH59" s="81">
        <f t="shared" si="138"/>
        <v>1.1111111111111112</v>
      </c>
      <c r="BI59" s="81">
        <f t="shared" si="139"/>
        <v>0.22966507177033502</v>
      </c>
      <c r="BJ59" s="81">
        <f t="shared" si="140"/>
        <v>0.48124999999999996</v>
      </c>
      <c r="BK59" s="81">
        <f t="shared" si="141"/>
        <v>1.3636363636363638</v>
      </c>
      <c r="BL59" s="81">
        <f t="shared" si="142"/>
        <v>0.5714285714285714</v>
      </c>
      <c r="BM59" s="81">
        <f t="shared" si="143"/>
        <v>0.61904761904761907</v>
      </c>
      <c r="BN59" s="81">
        <f t="shared" si="144"/>
        <v>0.2592592592592593</v>
      </c>
      <c r="BO59" s="81">
        <f t="shared" si="145"/>
        <v>0.27095808383233533</v>
      </c>
      <c r="BP59" s="81">
        <f t="shared" si="146"/>
        <v>0.78947368421052633</v>
      </c>
      <c r="BQ59" s="81">
        <f t="shared" si="147"/>
        <v>0.99115044247787609</v>
      </c>
      <c r="BR59" s="81">
        <f t="shared" si="148"/>
        <v>-6.6929133858267709E-2</v>
      </c>
      <c r="BS59" s="81">
        <f t="shared" si="149"/>
        <v>-0.47368421052631582</v>
      </c>
      <c r="BT59" s="81">
        <f t="shared" si="150"/>
        <v>-0.34259259259259256</v>
      </c>
      <c r="BU59" s="81">
        <f t="shared" si="151"/>
        <v>-0.52046783625730997</v>
      </c>
      <c r="BV59" s="81">
        <f t="shared" si="152"/>
        <v>-0.27237354085603116</v>
      </c>
      <c r="BW59" s="81">
        <f t="shared" si="153"/>
        <v>-0.31223628691983119</v>
      </c>
      <c r="BX59" s="81">
        <f t="shared" si="154"/>
        <v>-0.20879120879120883</v>
      </c>
      <c r="BY59" s="81">
        <f t="shared" si="155"/>
        <v>0.9285714285714286</v>
      </c>
      <c r="BZ59" s="81">
        <f t="shared" si="156"/>
        <v>0.23529411764705888</v>
      </c>
      <c r="CA59" s="81">
        <f t="shared" si="157"/>
        <v>0.44117647058823528</v>
      </c>
    </row>
    <row r="60" spans="2:79" x14ac:dyDescent="0.25">
      <c r="B60" s="5" t="s">
        <v>60</v>
      </c>
      <c r="AN60" s="70"/>
      <c r="AP60" s="81">
        <f t="shared" si="121"/>
        <v>1.4913793103448274</v>
      </c>
      <c r="AQ60" s="81">
        <f t="shared" si="122"/>
        <v>2.6266666666666665</v>
      </c>
      <c r="AR60" s="81">
        <f t="shared" si="123"/>
        <v>-0.19117647058823528</v>
      </c>
      <c r="AS60" s="81">
        <f t="shared" si="124"/>
        <v>0.8</v>
      </c>
      <c r="AT60" s="81">
        <f t="shared" si="125"/>
        <v>-0.60073260073260071</v>
      </c>
      <c r="AU60" s="81">
        <f t="shared" si="126"/>
        <v>2.8846153846153744E-2</v>
      </c>
      <c r="AV60" s="81">
        <f t="shared" si="127"/>
        <v>0.75</v>
      </c>
      <c r="AW60" s="81">
        <f t="shared" si="128"/>
        <v>-0.46829268292682924</v>
      </c>
      <c r="AX60" s="81">
        <f t="shared" si="129"/>
        <v>0.21705426356589141</v>
      </c>
      <c r="AY60" s="81">
        <f t="shared" si="130"/>
        <v>0.53987730061349692</v>
      </c>
      <c r="AZ60" s="81">
        <f t="shared" si="131"/>
        <v>0.34825870646766166</v>
      </c>
      <c r="BA60" s="81">
        <f t="shared" si="132"/>
        <v>0.13793103448275867</v>
      </c>
      <c r="BC60" s="81">
        <f t="shared" si="133"/>
        <v>-0.38754325259515576</v>
      </c>
      <c r="BD60" s="81">
        <f t="shared" si="134"/>
        <v>-0.25</v>
      </c>
      <c r="BE60" s="81">
        <f t="shared" si="135"/>
        <v>1.0545454545454547</v>
      </c>
      <c r="BF60" s="81">
        <f t="shared" si="136"/>
        <v>0.15873015873015883</v>
      </c>
      <c r="BG60" s="81">
        <f t="shared" si="137"/>
        <v>0.16513761467889898</v>
      </c>
      <c r="BH60" s="81">
        <f t="shared" si="138"/>
        <v>-0.21495327102803741</v>
      </c>
      <c r="BI60" s="81">
        <f t="shared" si="139"/>
        <v>-6.5476190476190466E-2</v>
      </c>
      <c r="BJ60" s="81">
        <f t="shared" si="140"/>
        <v>0.21100917431192667</v>
      </c>
      <c r="BK60" s="81">
        <f t="shared" si="141"/>
        <v>0.19745222929936301</v>
      </c>
      <c r="BL60" s="81">
        <f t="shared" si="142"/>
        <v>-0.20717131474103589</v>
      </c>
      <c r="BM60" s="81">
        <f t="shared" si="143"/>
        <v>-0.29151291512915134</v>
      </c>
      <c r="BN60" s="81">
        <f t="shared" si="144"/>
        <v>-0.55555555555555558</v>
      </c>
      <c r="BO60" s="81">
        <f t="shared" si="145"/>
        <v>-0.11398246423627134</v>
      </c>
      <c r="BP60" s="81">
        <f t="shared" si="146"/>
        <v>-0.41807909604519777</v>
      </c>
      <c r="BQ60" s="81">
        <f t="shared" si="147"/>
        <v>-0.32352941176470584</v>
      </c>
      <c r="BR60" s="81">
        <f t="shared" si="148"/>
        <v>-0.61504424778761058</v>
      </c>
      <c r="BS60" s="81">
        <f t="shared" si="149"/>
        <v>-0.19863013698630139</v>
      </c>
      <c r="BT60" s="81">
        <f t="shared" si="150"/>
        <v>0.22834645669291342</v>
      </c>
      <c r="BU60" s="81">
        <f t="shared" si="151"/>
        <v>1.5833333333333335</v>
      </c>
      <c r="BV60" s="81">
        <f t="shared" si="152"/>
        <v>7.6433121019108263E-2</v>
      </c>
      <c r="BW60" s="81">
        <f t="shared" si="153"/>
        <v>1.2196969696969697</v>
      </c>
      <c r="BX60" s="81">
        <f t="shared" si="154"/>
        <v>0.81914893617021267</v>
      </c>
      <c r="BY60" s="81">
        <f t="shared" si="155"/>
        <v>1.2964824120603016</v>
      </c>
      <c r="BZ60" s="81">
        <f t="shared" si="156"/>
        <v>1.078125</v>
      </c>
      <c r="CA60" s="81">
        <f t="shared" si="157"/>
        <v>2.4659090909090908</v>
      </c>
    </row>
    <row r="61" spans="2:79" x14ac:dyDescent="0.25">
      <c r="B61" s="6" t="s">
        <v>61</v>
      </c>
      <c r="AN61" s="70"/>
      <c r="AP61" s="81">
        <f t="shared" si="121"/>
        <v>-0.55483870967741933</v>
      </c>
      <c r="AQ61" s="81">
        <f t="shared" si="122"/>
        <v>-0.21568627450980393</v>
      </c>
      <c r="AR61" s="81">
        <f t="shared" si="123"/>
        <v>-0.30405405405405406</v>
      </c>
      <c r="AS61" s="81">
        <f t="shared" si="124"/>
        <v>-0.47150259067357514</v>
      </c>
      <c r="AT61" s="81">
        <f t="shared" si="125"/>
        <v>-0.40845070422535212</v>
      </c>
      <c r="AU61" s="81">
        <f t="shared" si="126"/>
        <v>-0.1151079136690647</v>
      </c>
      <c r="AV61" s="81">
        <f t="shared" si="127"/>
        <v>0.3727272727272728</v>
      </c>
      <c r="AW61" s="81">
        <f t="shared" si="128"/>
        <v>0.15032679738562083</v>
      </c>
      <c r="AX61" s="81">
        <f t="shared" si="129"/>
        <v>0.33333333333333326</v>
      </c>
      <c r="AY61" s="81">
        <f t="shared" si="130"/>
        <v>-6.4039408866995107E-2</v>
      </c>
      <c r="AZ61" s="81">
        <f t="shared" si="131"/>
        <v>0.66336633663366329</v>
      </c>
      <c r="BA61" s="81">
        <f t="shared" si="132"/>
        <v>0.34453781512605053</v>
      </c>
      <c r="BC61" s="81">
        <f t="shared" si="133"/>
        <v>1.347826086956522</v>
      </c>
      <c r="BD61" s="81">
        <f t="shared" si="134"/>
        <v>-0.17500000000000004</v>
      </c>
      <c r="BE61" s="81">
        <f t="shared" si="135"/>
        <v>0.41747572815533984</v>
      </c>
      <c r="BF61" s="81">
        <f t="shared" si="136"/>
        <v>0.35294117647058831</v>
      </c>
      <c r="BG61" s="81">
        <f t="shared" si="137"/>
        <v>0.56349206349206349</v>
      </c>
      <c r="BH61" s="81">
        <f t="shared" si="138"/>
        <v>0.63414634146341453</v>
      </c>
      <c r="BI61" s="81">
        <f t="shared" si="139"/>
        <v>0.13907284768211925</v>
      </c>
      <c r="BJ61" s="81">
        <f t="shared" si="140"/>
        <v>-7.9545454545454586E-2</v>
      </c>
      <c r="BK61" s="81">
        <f t="shared" si="141"/>
        <v>0.29761904761904767</v>
      </c>
      <c r="BL61" s="81">
        <f t="shared" si="142"/>
        <v>0.11578947368421044</v>
      </c>
      <c r="BM61" s="81">
        <f t="shared" si="143"/>
        <v>0.39285714285714279</v>
      </c>
      <c r="BN61" s="81">
        <f t="shared" si="144"/>
        <v>0.11874999999999991</v>
      </c>
      <c r="BO61" s="81">
        <f t="shared" si="145"/>
        <v>0.28019323671497576</v>
      </c>
      <c r="BP61" s="81">
        <f t="shared" si="146"/>
        <v>0.44444444444444442</v>
      </c>
      <c r="BQ61" s="81">
        <f t="shared" si="147"/>
        <v>1.3535353535353534</v>
      </c>
      <c r="BR61" s="81">
        <f t="shared" si="148"/>
        <v>0.67808219178082196</v>
      </c>
      <c r="BS61" s="81">
        <f t="shared" si="149"/>
        <v>0.62318840579710155</v>
      </c>
      <c r="BT61" s="81">
        <f t="shared" si="150"/>
        <v>0.18781725888324874</v>
      </c>
      <c r="BU61" s="81">
        <f t="shared" si="151"/>
        <v>0.12437810945273631</v>
      </c>
      <c r="BV61" s="81">
        <f t="shared" si="152"/>
        <v>0.78488372093023262</v>
      </c>
      <c r="BW61" s="81">
        <f t="shared" si="153"/>
        <v>0</v>
      </c>
      <c r="BX61" s="81">
        <f t="shared" si="154"/>
        <v>-0.1009174311926605</v>
      </c>
      <c r="BY61" s="81">
        <f t="shared" si="155"/>
        <v>0</v>
      </c>
      <c r="BZ61" s="81">
        <f t="shared" si="156"/>
        <v>4.2735042735042805E-2</v>
      </c>
      <c r="CA61" s="81">
        <f t="shared" si="157"/>
        <v>0.48603351955307272</v>
      </c>
    </row>
    <row r="62" spans="2:79" x14ac:dyDescent="0.25">
      <c r="B62" s="3" t="s">
        <v>62</v>
      </c>
      <c r="AN62" s="70"/>
      <c r="AP62" s="81">
        <f t="shared" si="121"/>
        <v>-0.19999999999999996</v>
      </c>
      <c r="AQ62" s="81">
        <f t="shared" si="122"/>
        <v>0.53424657534246567</v>
      </c>
      <c r="AR62" s="81">
        <f t="shared" si="123"/>
        <v>5.4945054945054972E-2</v>
      </c>
      <c r="AS62" s="81">
        <f t="shared" si="124"/>
        <v>-0.4713375796178344</v>
      </c>
      <c r="AT62" s="81">
        <f t="shared" si="125"/>
        <v>-8.1395348837209336E-2</v>
      </c>
      <c r="AU62" s="81">
        <f t="shared" si="126"/>
        <v>0.3125</v>
      </c>
      <c r="AV62" s="81">
        <f t="shared" si="127"/>
        <v>0.13636363636363646</v>
      </c>
      <c r="AW62" s="81">
        <f t="shared" si="128"/>
        <v>-0.45454545454545459</v>
      </c>
      <c r="AX62" s="81">
        <f t="shared" si="129"/>
        <v>4.1666666666666741E-2</v>
      </c>
      <c r="AY62" s="81">
        <f t="shared" si="130"/>
        <v>0.11111111111111116</v>
      </c>
      <c r="AZ62" s="81">
        <f t="shared" si="131"/>
        <v>0</v>
      </c>
      <c r="BA62" s="81">
        <f t="shared" si="132"/>
        <v>0.3666666666666667</v>
      </c>
      <c r="BC62" s="81">
        <f t="shared" si="133"/>
        <v>0.796875</v>
      </c>
      <c r="BD62" s="81">
        <f t="shared" si="134"/>
        <v>-3.5714285714285698E-2</v>
      </c>
      <c r="BE62" s="81">
        <f t="shared" si="135"/>
        <v>0.39583333333333326</v>
      </c>
      <c r="BF62" s="81">
        <f t="shared" si="136"/>
        <v>0.74698795180722888</v>
      </c>
      <c r="BG62" s="81">
        <f t="shared" si="137"/>
        <v>0.620253164556962</v>
      </c>
      <c r="BH62" s="81">
        <f t="shared" si="138"/>
        <v>0.44761904761904758</v>
      </c>
      <c r="BI62" s="81">
        <f t="shared" si="139"/>
        <v>0.48</v>
      </c>
      <c r="BJ62" s="81">
        <f t="shared" si="140"/>
        <v>1.6166666666666667</v>
      </c>
      <c r="BK62" s="81">
        <f t="shared" si="141"/>
        <v>0.59000000000000008</v>
      </c>
      <c r="BL62" s="81">
        <f t="shared" si="142"/>
        <v>0.73</v>
      </c>
      <c r="BM62" s="81">
        <f t="shared" si="143"/>
        <v>0.92156862745098045</v>
      </c>
      <c r="BN62" s="81">
        <f t="shared" si="144"/>
        <v>0.86991869918699183</v>
      </c>
      <c r="BO62" s="81">
        <f t="shared" si="145"/>
        <v>0.64145907473309616</v>
      </c>
      <c r="BP62" s="81">
        <f t="shared" si="146"/>
        <v>0.99130434782608701</v>
      </c>
      <c r="BQ62" s="81">
        <f t="shared" si="147"/>
        <v>1</v>
      </c>
      <c r="BR62" s="81">
        <f t="shared" si="148"/>
        <v>0.30597014925373145</v>
      </c>
      <c r="BS62" s="81">
        <f t="shared" si="149"/>
        <v>0.28965517241379302</v>
      </c>
      <c r="BT62" s="81">
        <f t="shared" si="150"/>
        <v>0.703125</v>
      </c>
      <c r="BU62" s="81">
        <f t="shared" si="151"/>
        <v>0.28947368421052633</v>
      </c>
      <c r="BV62" s="81">
        <f t="shared" si="152"/>
        <v>0.41216216216216206</v>
      </c>
      <c r="BW62" s="81">
        <f t="shared" si="153"/>
        <v>4.4585987261146487E-2</v>
      </c>
      <c r="BX62" s="81">
        <f t="shared" si="154"/>
        <v>8.1761006289308158E-2</v>
      </c>
      <c r="BY62" s="81">
        <f t="shared" si="155"/>
        <v>0.34104046242774566</v>
      </c>
      <c r="BZ62" s="81">
        <f t="shared" si="156"/>
        <v>0.12755102040816335</v>
      </c>
      <c r="CA62" s="81">
        <f t="shared" si="157"/>
        <v>-1.7391304347826098E-2</v>
      </c>
    </row>
    <row r="63" spans="2:79" x14ac:dyDescent="0.25">
      <c r="B63" s="10" t="s">
        <v>63</v>
      </c>
      <c r="AN63" s="70"/>
      <c r="AP63" s="81">
        <f t="shared" si="121"/>
        <v>-0.12389380530973448</v>
      </c>
      <c r="AQ63" s="81">
        <f t="shared" si="122"/>
        <v>-8.1632653061224469E-2</v>
      </c>
      <c r="AR63" s="81">
        <f t="shared" si="123"/>
        <v>3.1914893617021267E-2</v>
      </c>
      <c r="AS63" s="81">
        <f t="shared" si="124"/>
        <v>0.23943661971830976</v>
      </c>
      <c r="AT63" s="81">
        <f t="shared" si="125"/>
        <v>0.30208333333333326</v>
      </c>
      <c r="AU63" s="81">
        <f t="shared" si="126"/>
        <v>7.6086956521739024E-2</v>
      </c>
      <c r="AV63" s="81">
        <f t="shared" si="127"/>
        <v>0.96923076923076934</v>
      </c>
      <c r="AW63" s="81">
        <f t="shared" si="128"/>
        <v>0.98958333333333326</v>
      </c>
      <c r="AX63" s="81">
        <f t="shared" si="129"/>
        <v>0.38271604938271597</v>
      </c>
      <c r="AY63" s="81">
        <f t="shared" si="130"/>
        <v>0.68115942028985499</v>
      </c>
      <c r="AZ63" s="81">
        <f t="shared" si="131"/>
        <v>0.52380952380952372</v>
      </c>
      <c r="BA63" s="81">
        <f t="shared" si="132"/>
        <v>0.1120000000000001</v>
      </c>
      <c r="BC63" s="81">
        <f t="shared" si="133"/>
        <v>0.35353535353535359</v>
      </c>
      <c r="BD63" s="81">
        <f t="shared" si="134"/>
        <v>0.27777777777777768</v>
      </c>
      <c r="BE63" s="81">
        <f t="shared" si="135"/>
        <v>0.69072164948453607</v>
      </c>
      <c r="BF63" s="81">
        <f t="shared" si="136"/>
        <v>1.2272727272727271</v>
      </c>
      <c r="BG63" s="81">
        <f t="shared" si="137"/>
        <v>0.81600000000000006</v>
      </c>
      <c r="BH63" s="81">
        <f t="shared" si="138"/>
        <v>1.797979797979798</v>
      </c>
      <c r="BI63" s="81">
        <f t="shared" si="139"/>
        <v>1.1640625</v>
      </c>
      <c r="BJ63" s="81">
        <f t="shared" si="140"/>
        <v>0.2827225130890052</v>
      </c>
      <c r="BK63" s="81">
        <f t="shared" si="141"/>
        <v>1.2678571428571428</v>
      </c>
      <c r="BL63" s="81">
        <f t="shared" si="142"/>
        <v>1.5603448275862069</v>
      </c>
      <c r="BM63" s="81">
        <f t="shared" si="143"/>
        <v>1.0390625</v>
      </c>
      <c r="BN63" s="81">
        <f t="shared" si="144"/>
        <v>0.79136690647482011</v>
      </c>
      <c r="BO63" s="81">
        <f t="shared" si="145"/>
        <v>0.90934844192634556</v>
      </c>
      <c r="BP63" s="81">
        <f t="shared" si="146"/>
        <v>0.9850746268656716</v>
      </c>
      <c r="BQ63" s="81">
        <f t="shared" si="147"/>
        <v>0.61739130434782608</v>
      </c>
      <c r="BR63" s="81">
        <f t="shared" si="148"/>
        <v>0.31707317073170738</v>
      </c>
      <c r="BS63" s="81">
        <f t="shared" si="149"/>
        <v>0.1785714285714286</v>
      </c>
      <c r="BT63" s="81">
        <f t="shared" si="150"/>
        <v>-0.35242290748898675</v>
      </c>
      <c r="BU63" s="81">
        <f t="shared" si="151"/>
        <v>-0.21299638989169678</v>
      </c>
      <c r="BV63" s="81">
        <f t="shared" si="152"/>
        <v>-0.31768953068592054</v>
      </c>
      <c r="BW63" s="81">
        <f t="shared" si="153"/>
        <v>-0.30204081632653057</v>
      </c>
      <c r="BX63" s="81">
        <f t="shared" si="154"/>
        <v>0.21259842519685046</v>
      </c>
      <c r="BY63" s="81">
        <f t="shared" si="155"/>
        <v>0.36363636363636354</v>
      </c>
      <c r="BZ63" s="81">
        <f t="shared" si="156"/>
        <v>-9.5785440613026851E-2</v>
      </c>
      <c r="CA63" s="81">
        <f t="shared" si="157"/>
        <v>7.6305220883534197E-2</v>
      </c>
    </row>
    <row r="64" spans="2:79" x14ac:dyDescent="0.25">
      <c r="B64" s="5" t="s">
        <v>64</v>
      </c>
      <c r="AN64" s="70"/>
      <c r="AP64" s="81">
        <f t="shared" si="121"/>
        <v>-0.36912751677852351</v>
      </c>
      <c r="AQ64" s="81">
        <f t="shared" si="122"/>
        <v>0.91919191919191912</v>
      </c>
      <c r="AR64" s="81">
        <f t="shared" si="123"/>
        <v>0.10000000000000009</v>
      </c>
      <c r="AS64" s="81">
        <f t="shared" si="124"/>
        <v>-9.0909090909090939E-2</v>
      </c>
      <c r="AT64" s="81">
        <f t="shared" si="125"/>
        <v>1.4626865671641789</v>
      </c>
      <c r="AU64" s="81">
        <f t="shared" si="126"/>
        <v>-0.51351351351351349</v>
      </c>
      <c r="AV64" s="81">
        <f t="shared" si="127"/>
        <v>0.23300970873786397</v>
      </c>
      <c r="AW64" s="81">
        <f t="shared" si="128"/>
        <v>3.7234042553191493</v>
      </c>
      <c r="AX64" s="81">
        <f t="shared" si="129"/>
        <v>5.2083333333333259E-2</v>
      </c>
      <c r="AY64" s="81">
        <f t="shared" si="130"/>
        <v>2.6103896103896105</v>
      </c>
      <c r="AZ64" s="81">
        <f t="shared" si="131"/>
        <v>1.1184210526315788</v>
      </c>
      <c r="BA64" s="81">
        <f t="shared" si="132"/>
        <v>-0.44497607655502391</v>
      </c>
      <c r="BC64" s="81">
        <f t="shared" si="133"/>
        <v>1.1489361702127661</v>
      </c>
      <c r="BD64" s="81">
        <f t="shared" si="134"/>
        <v>-0.55263157894736836</v>
      </c>
      <c r="BE64" s="81">
        <f t="shared" si="135"/>
        <v>-0.32167832167832167</v>
      </c>
      <c r="BF64" s="81">
        <f t="shared" si="136"/>
        <v>1.7000000000000002</v>
      </c>
      <c r="BG64" s="81">
        <f t="shared" si="137"/>
        <v>1.3515151515151516</v>
      </c>
      <c r="BH64" s="81">
        <f t="shared" si="138"/>
        <v>3.583333333333333</v>
      </c>
      <c r="BI64" s="81">
        <f t="shared" si="139"/>
        <v>1.3307086614173227</v>
      </c>
      <c r="BJ64" s="81">
        <f t="shared" si="140"/>
        <v>-0.34684684684684686</v>
      </c>
      <c r="BK64" s="81">
        <f t="shared" si="141"/>
        <v>0.91089108910891081</v>
      </c>
      <c r="BL64" s="81">
        <f t="shared" si="142"/>
        <v>-0.14748201438848918</v>
      </c>
      <c r="BM64" s="81">
        <f t="shared" si="143"/>
        <v>1.5652173913043477</v>
      </c>
      <c r="BN64" s="81">
        <f t="shared" si="144"/>
        <v>1.8793103448275863</v>
      </c>
      <c r="BO64" s="81">
        <f t="shared" si="145"/>
        <v>0.59833630421865713</v>
      </c>
      <c r="BP64" s="81">
        <f t="shared" si="146"/>
        <v>0.43069306930693063</v>
      </c>
      <c r="BQ64" s="81">
        <f t="shared" si="147"/>
        <v>2.8470588235294119</v>
      </c>
      <c r="BR64" s="81">
        <f t="shared" si="148"/>
        <v>1.3505154639175259</v>
      </c>
      <c r="BS64" s="81">
        <f t="shared" si="149"/>
        <v>0.71851851851851856</v>
      </c>
      <c r="BT64" s="81">
        <f t="shared" si="150"/>
        <v>-0.4329896907216495</v>
      </c>
      <c r="BU64" s="81">
        <f t="shared" si="151"/>
        <v>0.32727272727272738</v>
      </c>
      <c r="BV64" s="81">
        <f t="shared" si="152"/>
        <v>-0.125</v>
      </c>
      <c r="BW64" s="81">
        <f t="shared" si="153"/>
        <v>-0.26896551724137929</v>
      </c>
      <c r="BX64" s="81">
        <f t="shared" si="154"/>
        <v>0.94818652849740936</v>
      </c>
      <c r="BY64" s="81">
        <f t="shared" si="155"/>
        <v>0.49367088607594933</v>
      </c>
      <c r="BZ64" s="81">
        <f t="shared" si="156"/>
        <v>-0.63922518159806296</v>
      </c>
      <c r="CA64" s="81">
        <f t="shared" si="157"/>
        <v>-0.37125748502994016</v>
      </c>
    </row>
    <row r="65" spans="2:79" x14ac:dyDescent="0.25">
      <c r="AN65" s="70"/>
      <c r="AO65" s="57"/>
    </row>
    <row r="66" spans="2:79" x14ac:dyDescent="0.25">
      <c r="B66" s="7" t="s">
        <v>65</v>
      </c>
      <c r="AN66" s="70"/>
      <c r="AO66" s="70"/>
    </row>
    <row r="67" spans="2:79" x14ac:dyDescent="0.25">
      <c r="B67" s="9" t="s">
        <v>48</v>
      </c>
      <c r="AN67" s="70"/>
      <c r="AO67" s="70"/>
      <c r="BC67" s="1">
        <f t="shared" ref="BC67:BF71" si="158">BC6-AP6</f>
        <v>181</v>
      </c>
      <c r="BD67" s="1">
        <f t="shared" si="158"/>
        <v>287</v>
      </c>
      <c r="BE67" s="1">
        <f t="shared" si="158"/>
        <v>199</v>
      </c>
      <c r="BF67" s="1">
        <f t="shared" si="158"/>
        <v>97</v>
      </c>
      <c r="BG67" s="1">
        <f>BG6-AT6</f>
        <v>187</v>
      </c>
      <c r="BH67" s="1">
        <f t="shared" ref="BH67:BN71" si="159">BH6-AU6</f>
        <v>262</v>
      </c>
      <c r="BI67" s="1">
        <f t="shared" si="159"/>
        <v>73</v>
      </c>
      <c r="BJ67" s="1">
        <f t="shared" si="159"/>
        <v>-47</v>
      </c>
      <c r="BK67" s="1">
        <f t="shared" si="159"/>
        <v>102</v>
      </c>
      <c r="BL67" s="1">
        <f t="shared" si="159"/>
        <v>148</v>
      </c>
      <c r="BM67" s="1">
        <f t="shared" si="159"/>
        <v>-290</v>
      </c>
      <c r="BN67" s="1">
        <f t="shared" si="159"/>
        <v>136</v>
      </c>
      <c r="BO67" s="1">
        <f t="shared" ref="BO67:BO71" si="160">BO6-BB6</f>
        <v>1335</v>
      </c>
      <c r="BP67" s="1">
        <f t="shared" ref="BP67:BP71" si="161">BP6-BC6</f>
        <v>-112</v>
      </c>
      <c r="BQ67" s="1">
        <f t="shared" ref="BQ67:BQ71" si="162">BQ6-BD6</f>
        <v>-210</v>
      </c>
      <c r="BR67" s="1">
        <f t="shared" ref="BR67:BR71" si="163">BR6-BE6</f>
        <v>25</v>
      </c>
      <c r="BS67" s="1">
        <f t="shared" ref="BS67:BS71" si="164">BS6-BF6</f>
        <v>59</v>
      </c>
      <c r="BT67" s="1">
        <f t="shared" ref="BT67:BT71" si="165">BT6-BG6</f>
        <v>-88</v>
      </c>
      <c r="BU67" s="1">
        <f t="shared" ref="BU67:BU71" si="166">BU6-BH6</f>
        <v>-209</v>
      </c>
      <c r="BV67" s="1">
        <f t="shared" ref="BV67:BV71" si="167">BV6-BI6</f>
        <v>68</v>
      </c>
      <c r="BW67" s="1">
        <f t="shared" ref="BW67:BW71" si="168">BW6-BJ6</f>
        <v>184</v>
      </c>
      <c r="BX67" s="1">
        <f t="shared" ref="BX67:BX71" si="169">BX6-BK6</f>
        <v>18</v>
      </c>
      <c r="BY67" s="1">
        <f>BY6-BL6</f>
        <v>-124</v>
      </c>
      <c r="BZ67" s="1">
        <f t="shared" ref="BZ67:BZ71" si="170">BZ6-BM6</f>
        <v>63</v>
      </c>
      <c r="CA67" s="1">
        <f t="shared" ref="CA67:CA71" si="171">CA6-BN6</f>
        <v>-66</v>
      </c>
    </row>
    <row r="68" spans="2:79" x14ac:dyDescent="0.25">
      <c r="B68" s="3" t="s">
        <v>49</v>
      </c>
      <c r="BC68" s="1">
        <f t="shared" si="158"/>
        <v>45</v>
      </c>
      <c r="BD68" s="1">
        <f t="shared" si="158"/>
        <v>22</v>
      </c>
      <c r="BE68" s="1">
        <f t="shared" si="158"/>
        <v>99</v>
      </c>
      <c r="BF68" s="1">
        <f t="shared" si="158"/>
        <v>18</v>
      </c>
      <c r="BG68" s="1">
        <f t="shared" ref="BG68:BG83" si="172">BG7-AT7</f>
        <v>56</v>
      </c>
      <c r="BH68" s="1">
        <f t="shared" si="159"/>
        <v>36</v>
      </c>
      <c r="BI68" s="1">
        <f t="shared" si="159"/>
        <v>53</v>
      </c>
      <c r="BJ68" s="1">
        <f t="shared" si="159"/>
        <v>34</v>
      </c>
      <c r="BK68" s="1">
        <f t="shared" si="159"/>
        <v>57</v>
      </c>
      <c r="BL68" s="1">
        <f t="shared" si="159"/>
        <v>53</v>
      </c>
      <c r="BM68" s="1">
        <f t="shared" si="159"/>
        <v>13</v>
      </c>
      <c r="BN68" s="1">
        <f t="shared" si="159"/>
        <v>30</v>
      </c>
      <c r="BO68" s="1">
        <f t="shared" si="160"/>
        <v>516</v>
      </c>
      <c r="BP68" s="1">
        <f t="shared" si="161"/>
        <v>-7</v>
      </c>
      <c r="BQ68" s="1">
        <f t="shared" si="162"/>
        <v>38</v>
      </c>
      <c r="BR68" s="1">
        <f t="shared" si="163"/>
        <v>-13</v>
      </c>
      <c r="BS68" s="1">
        <f t="shared" si="164"/>
        <v>34</v>
      </c>
      <c r="BT68" s="1">
        <f t="shared" si="165"/>
        <v>-21</v>
      </c>
      <c r="BU68" s="1">
        <f t="shared" si="166"/>
        <v>6</v>
      </c>
      <c r="BV68" s="1">
        <f t="shared" si="167"/>
        <v>13</v>
      </c>
      <c r="BW68" s="1">
        <f t="shared" si="168"/>
        <v>107</v>
      </c>
      <c r="BX68" s="1">
        <f t="shared" si="169"/>
        <v>-36</v>
      </c>
      <c r="BY68" s="1">
        <f t="shared" ref="BY68:BY71" si="173">BY7-BL7</f>
        <v>-45</v>
      </c>
      <c r="BZ68" s="1">
        <f t="shared" si="170"/>
        <v>19</v>
      </c>
      <c r="CA68" s="1">
        <f t="shared" si="171"/>
        <v>-40</v>
      </c>
    </row>
    <row r="69" spans="2:79" x14ac:dyDescent="0.25">
      <c r="B69" s="101" t="s">
        <v>50</v>
      </c>
      <c r="BC69" s="1">
        <f t="shared" si="158"/>
        <v>-122</v>
      </c>
      <c r="BD69" s="1">
        <f t="shared" si="158"/>
        <v>193</v>
      </c>
      <c r="BE69" s="1">
        <f t="shared" si="158"/>
        <v>-11</v>
      </c>
      <c r="BF69" s="1">
        <f t="shared" si="158"/>
        <v>236</v>
      </c>
      <c r="BG69" s="1">
        <f t="shared" si="172"/>
        <v>138</v>
      </c>
      <c r="BH69" s="1">
        <f t="shared" si="159"/>
        <v>41</v>
      </c>
      <c r="BI69" s="1">
        <f t="shared" si="159"/>
        <v>13</v>
      </c>
      <c r="BJ69" s="1">
        <f t="shared" si="159"/>
        <v>274</v>
      </c>
      <c r="BK69" s="1">
        <f t="shared" si="159"/>
        <v>-36</v>
      </c>
      <c r="BL69" s="1">
        <f t="shared" si="159"/>
        <v>-229</v>
      </c>
      <c r="BM69" s="1">
        <f t="shared" si="159"/>
        <v>31</v>
      </c>
      <c r="BN69" s="1">
        <f t="shared" si="159"/>
        <v>124</v>
      </c>
      <c r="BO69" s="1">
        <f t="shared" si="160"/>
        <v>652</v>
      </c>
      <c r="BP69" s="1">
        <f t="shared" si="161"/>
        <v>48</v>
      </c>
      <c r="BQ69" s="1">
        <f t="shared" si="162"/>
        <v>-156</v>
      </c>
      <c r="BR69" s="1">
        <f t="shared" si="163"/>
        <v>22</v>
      </c>
      <c r="BS69" s="1">
        <f t="shared" si="164"/>
        <v>35</v>
      </c>
      <c r="BT69" s="1">
        <f t="shared" si="165"/>
        <v>61</v>
      </c>
      <c r="BU69" s="1">
        <f t="shared" si="166"/>
        <v>64</v>
      </c>
      <c r="BV69" s="1">
        <f t="shared" si="167"/>
        <v>182</v>
      </c>
      <c r="BW69" s="1">
        <f t="shared" si="168"/>
        <v>-183</v>
      </c>
      <c r="BX69" s="1">
        <f t="shared" si="169"/>
        <v>107</v>
      </c>
      <c r="BY69" s="1">
        <f t="shared" si="173"/>
        <v>278</v>
      </c>
      <c r="BZ69" s="1">
        <f t="shared" si="170"/>
        <v>72</v>
      </c>
      <c r="CA69" s="1">
        <f t="shared" si="171"/>
        <v>-91</v>
      </c>
    </row>
    <row r="70" spans="2:79" x14ac:dyDescent="0.25">
      <c r="B70" s="5" t="s">
        <v>51</v>
      </c>
      <c r="BC70" s="1">
        <f t="shared" si="158"/>
        <v>-3</v>
      </c>
      <c r="BD70" s="1">
        <f t="shared" si="158"/>
        <v>-378</v>
      </c>
      <c r="BE70" s="1">
        <f t="shared" si="158"/>
        <v>146</v>
      </c>
      <c r="BF70" s="1">
        <f t="shared" si="158"/>
        <v>72</v>
      </c>
      <c r="BG70" s="1">
        <f t="shared" si="172"/>
        <v>287</v>
      </c>
      <c r="BH70" s="1">
        <f t="shared" si="159"/>
        <v>30</v>
      </c>
      <c r="BI70" s="1">
        <f t="shared" si="159"/>
        <v>186</v>
      </c>
      <c r="BJ70" s="1">
        <f t="shared" si="159"/>
        <v>-98</v>
      </c>
      <c r="BK70" s="1">
        <f t="shared" si="159"/>
        <v>208</v>
      </c>
      <c r="BL70" s="1">
        <f t="shared" si="159"/>
        <v>-22</v>
      </c>
      <c r="BM70" s="1">
        <f t="shared" si="159"/>
        <v>92</v>
      </c>
      <c r="BN70" s="1">
        <f t="shared" si="159"/>
        <v>82</v>
      </c>
      <c r="BO70" s="1">
        <f t="shared" si="160"/>
        <v>602</v>
      </c>
      <c r="BP70" s="1">
        <f t="shared" si="161"/>
        <v>187</v>
      </c>
      <c r="BQ70" s="1">
        <f t="shared" si="162"/>
        <v>189</v>
      </c>
      <c r="BR70" s="1">
        <f t="shared" si="163"/>
        <v>77</v>
      </c>
      <c r="BS70" s="1">
        <f t="shared" si="164"/>
        <v>-68</v>
      </c>
      <c r="BT70" s="1">
        <f t="shared" si="165"/>
        <v>-206</v>
      </c>
      <c r="BU70" s="1">
        <f t="shared" si="166"/>
        <v>183</v>
      </c>
      <c r="BV70" s="1">
        <f t="shared" si="167"/>
        <v>176</v>
      </c>
      <c r="BW70" s="1">
        <f t="shared" si="168"/>
        <v>137</v>
      </c>
      <c r="BX70" s="1">
        <f t="shared" si="169"/>
        <v>272</v>
      </c>
      <c r="BY70" s="1">
        <f t="shared" si="173"/>
        <v>-41</v>
      </c>
      <c r="BZ70" s="1">
        <f t="shared" si="170"/>
        <v>27</v>
      </c>
      <c r="CA70" s="1">
        <f t="shared" si="171"/>
        <v>396</v>
      </c>
    </row>
    <row r="71" spans="2:79" x14ac:dyDescent="0.25">
      <c r="B71" s="3" t="s">
        <v>52</v>
      </c>
      <c r="BC71" s="1">
        <f t="shared" si="158"/>
        <v>-6</v>
      </c>
      <c r="BD71" s="1">
        <f t="shared" si="158"/>
        <v>-67</v>
      </c>
      <c r="BE71" s="1">
        <f t="shared" si="158"/>
        <v>58</v>
      </c>
      <c r="BF71" s="1">
        <f t="shared" si="158"/>
        <v>52</v>
      </c>
      <c r="BG71" s="1">
        <f t="shared" si="172"/>
        <v>3</v>
      </c>
      <c r="BH71" s="1">
        <f t="shared" si="159"/>
        <v>36</v>
      </c>
      <c r="BI71" s="1">
        <f t="shared" si="159"/>
        <v>-2</v>
      </c>
      <c r="BJ71" s="1">
        <f t="shared" si="159"/>
        <v>135</v>
      </c>
      <c r="BK71" s="1">
        <f t="shared" si="159"/>
        <v>110</v>
      </c>
      <c r="BL71" s="1">
        <f t="shared" si="159"/>
        <v>96</v>
      </c>
      <c r="BM71" s="1">
        <f t="shared" si="159"/>
        <v>-35</v>
      </c>
      <c r="BN71" s="1">
        <f t="shared" si="159"/>
        <v>-19</v>
      </c>
      <c r="BO71" s="1">
        <f t="shared" si="160"/>
        <v>361</v>
      </c>
      <c r="BP71" s="1">
        <f t="shared" si="161"/>
        <v>78</v>
      </c>
      <c r="BQ71" s="1">
        <f t="shared" si="162"/>
        <v>98</v>
      </c>
      <c r="BR71" s="1">
        <f t="shared" si="163"/>
        <v>128</v>
      </c>
      <c r="BS71" s="1">
        <f t="shared" si="164"/>
        <v>207</v>
      </c>
      <c r="BT71" s="1">
        <f t="shared" si="165"/>
        <v>231</v>
      </c>
      <c r="BU71" s="1">
        <f t="shared" si="166"/>
        <v>-16</v>
      </c>
      <c r="BV71" s="1">
        <f t="shared" si="167"/>
        <v>16</v>
      </c>
      <c r="BW71" s="1">
        <f t="shared" si="168"/>
        <v>39</v>
      </c>
      <c r="BX71" s="1">
        <f t="shared" si="169"/>
        <v>84</v>
      </c>
      <c r="BY71" s="1">
        <f t="shared" si="173"/>
        <v>-31</v>
      </c>
      <c r="BZ71" s="1">
        <f t="shared" si="170"/>
        <v>27</v>
      </c>
      <c r="CA71" s="1">
        <f t="shared" si="171"/>
        <v>-33</v>
      </c>
    </row>
    <row r="72" spans="2:79" x14ac:dyDescent="0.25">
      <c r="B72" s="6" t="s">
        <v>53</v>
      </c>
    </row>
    <row r="73" spans="2:79" x14ac:dyDescent="0.25">
      <c r="B73" s="6" t="s">
        <v>54</v>
      </c>
      <c r="BC73" s="1">
        <f t="shared" ref="BC73:BC83" si="174">BC12-AP12</f>
        <v>75</v>
      </c>
      <c r="BD73" s="1">
        <f t="shared" ref="BD73:BD83" si="175">BD12-AQ12</f>
        <v>38</v>
      </c>
      <c r="BE73" s="1">
        <f t="shared" ref="BE73:BE83" si="176">BE12-AR12</f>
        <v>50</v>
      </c>
      <c r="BF73" s="1">
        <f t="shared" ref="BF73:BF83" si="177">BF12-AS12</f>
        <v>63</v>
      </c>
      <c r="BG73" s="1">
        <f t="shared" si="172"/>
        <v>83</v>
      </c>
      <c r="BH73" s="1">
        <f t="shared" ref="BH73:BH83" si="178">BH12-AU12</f>
        <v>115</v>
      </c>
      <c r="BI73" s="1">
        <f t="shared" ref="BI73:BI83" si="179">BI12-AV12</f>
        <v>60</v>
      </c>
      <c r="BJ73" s="1">
        <f t="shared" ref="BJ73:BJ83" si="180">BJ12-AW12</f>
        <v>122</v>
      </c>
      <c r="BK73" s="1">
        <f t="shared" ref="BK73:BK83" si="181">BK12-AX12</f>
        <v>116</v>
      </c>
      <c r="BL73" s="1">
        <f t="shared" ref="BL73:BL83" si="182">BL12-AY12</f>
        <v>74</v>
      </c>
      <c r="BM73" s="1">
        <f t="shared" ref="BM73:BM83" si="183">BM12-AZ12</f>
        <v>105</v>
      </c>
      <c r="BN73" s="1">
        <f t="shared" ref="BN73:BN83" si="184">BN12-BA12</f>
        <v>27</v>
      </c>
      <c r="BO73" s="1">
        <f t="shared" ref="BO73:BO83" si="185">BO12-BB12</f>
        <v>928</v>
      </c>
      <c r="BP73" s="1">
        <f t="shared" ref="BP73:BP83" si="186">BP12-BC12</f>
        <v>10</v>
      </c>
      <c r="BQ73" s="1">
        <f t="shared" ref="BQ73:BQ83" si="187">BQ12-BD12</f>
        <v>130</v>
      </c>
      <c r="BR73" s="1">
        <f t="shared" ref="BR73:BR83" si="188">BR12-BE12</f>
        <v>120</v>
      </c>
      <c r="BS73" s="1">
        <f t="shared" ref="BS73:BS83" si="189">BS12-BF12</f>
        <v>65</v>
      </c>
      <c r="BT73" s="1">
        <f t="shared" ref="BT73:BT83" si="190">BT12-BG12</f>
        <v>25</v>
      </c>
      <c r="BU73" s="1">
        <f t="shared" ref="BU73:BU83" si="191">BU12-BH12</f>
        <v>48</v>
      </c>
      <c r="BV73" s="1">
        <f t="shared" ref="BV73:BV83" si="192">BV12-BI12</f>
        <v>139</v>
      </c>
      <c r="BW73" s="1">
        <f t="shared" ref="BW73:BW83" si="193">BW12-BJ12</f>
        <v>-6</v>
      </c>
      <c r="BX73" s="1">
        <f t="shared" ref="BX73:BX83" si="194">BX12-BK12</f>
        <v>151</v>
      </c>
      <c r="BY73" s="1">
        <f t="shared" ref="BY73:BY83" si="195">BY12-BL12</f>
        <v>65</v>
      </c>
      <c r="BZ73" s="1">
        <f t="shared" ref="BZ73:BZ83" si="196">BZ12-BM12</f>
        <v>48</v>
      </c>
      <c r="CA73" s="1">
        <f t="shared" ref="CA73:CA83" si="197">CA12-BN12</f>
        <v>229</v>
      </c>
    </row>
    <row r="74" spans="2:79" x14ac:dyDescent="0.25">
      <c r="B74" s="6" t="s">
        <v>55</v>
      </c>
      <c r="BC74" s="1">
        <f t="shared" si="174"/>
        <v>98</v>
      </c>
      <c r="BD74" s="1">
        <f t="shared" si="175"/>
        <v>117</v>
      </c>
      <c r="BE74" s="1">
        <f t="shared" si="176"/>
        <v>110</v>
      </c>
      <c r="BF74" s="1">
        <f t="shared" si="177"/>
        <v>99</v>
      </c>
      <c r="BG74" s="1">
        <f t="shared" si="172"/>
        <v>100</v>
      </c>
      <c r="BH74" s="1">
        <f t="shared" si="178"/>
        <v>166</v>
      </c>
      <c r="BI74" s="1">
        <f t="shared" si="179"/>
        <v>94</v>
      </c>
      <c r="BJ74" s="1">
        <f t="shared" si="180"/>
        <v>87</v>
      </c>
      <c r="BK74" s="1">
        <f t="shared" si="181"/>
        <v>102</v>
      </c>
      <c r="BL74" s="1">
        <f t="shared" si="182"/>
        <v>177</v>
      </c>
      <c r="BM74" s="1">
        <f t="shared" si="183"/>
        <v>13</v>
      </c>
      <c r="BN74" s="1">
        <f t="shared" si="184"/>
        <v>193</v>
      </c>
      <c r="BO74" s="1">
        <f t="shared" si="185"/>
        <v>1356</v>
      </c>
      <c r="BP74" s="1">
        <f t="shared" si="186"/>
        <v>-28</v>
      </c>
      <c r="BQ74" s="1">
        <f t="shared" si="187"/>
        <v>134</v>
      </c>
      <c r="BR74" s="1">
        <f t="shared" si="188"/>
        <v>212</v>
      </c>
      <c r="BS74" s="1">
        <f t="shared" si="189"/>
        <v>246</v>
      </c>
      <c r="BT74" s="1">
        <f t="shared" si="190"/>
        <v>158</v>
      </c>
      <c r="BU74" s="1">
        <f t="shared" si="191"/>
        <v>191</v>
      </c>
      <c r="BV74" s="1">
        <f t="shared" si="192"/>
        <v>213</v>
      </c>
      <c r="BW74" s="1">
        <f t="shared" si="193"/>
        <v>160</v>
      </c>
      <c r="BX74" s="1">
        <f t="shared" si="194"/>
        <v>117</v>
      </c>
      <c r="BY74" s="1">
        <f t="shared" si="195"/>
        <v>-13</v>
      </c>
      <c r="BZ74" s="1">
        <f t="shared" si="196"/>
        <v>76</v>
      </c>
      <c r="CA74" s="1">
        <f t="shared" si="197"/>
        <v>45</v>
      </c>
    </row>
    <row r="75" spans="2:79" x14ac:dyDescent="0.25">
      <c r="B75" s="101" t="s">
        <v>56</v>
      </c>
      <c r="BC75" s="1">
        <f t="shared" si="174"/>
        <v>102</v>
      </c>
      <c r="BD75" s="1">
        <f t="shared" si="175"/>
        <v>53</v>
      </c>
      <c r="BE75" s="1">
        <f t="shared" si="176"/>
        <v>-12</v>
      </c>
      <c r="BF75" s="1">
        <f t="shared" si="177"/>
        <v>28</v>
      </c>
      <c r="BG75" s="1">
        <f t="shared" si="172"/>
        <v>72</v>
      </c>
      <c r="BH75" s="1">
        <f t="shared" si="178"/>
        <v>21</v>
      </c>
      <c r="BI75" s="1">
        <f t="shared" si="179"/>
        <v>83</v>
      </c>
      <c r="BJ75" s="1">
        <f t="shared" si="180"/>
        <v>124</v>
      </c>
      <c r="BK75" s="1">
        <f t="shared" si="181"/>
        <v>86</v>
      </c>
      <c r="BL75" s="1">
        <f t="shared" si="182"/>
        <v>184</v>
      </c>
      <c r="BM75" s="1">
        <f t="shared" si="183"/>
        <v>24</v>
      </c>
      <c r="BN75" s="1">
        <f t="shared" si="184"/>
        <v>73</v>
      </c>
      <c r="BO75" s="1">
        <f t="shared" si="185"/>
        <v>838</v>
      </c>
      <c r="BP75" s="1">
        <f t="shared" si="186"/>
        <v>-16</v>
      </c>
      <c r="BQ75" s="1">
        <f t="shared" si="187"/>
        <v>-27</v>
      </c>
      <c r="BR75" s="1">
        <f t="shared" si="188"/>
        <v>16</v>
      </c>
      <c r="BS75" s="1">
        <f t="shared" si="189"/>
        <v>72</v>
      </c>
      <c r="BT75" s="1">
        <f t="shared" si="190"/>
        <v>66</v>
      </c>
      <c r="BU75" s="1">
        <f t="shared" si="191"/>
        <v>92</v>
      </c>
      <c r="BV75" s="1">
        <f t="shared" si="192"/>
        <v>31</v>
      </c>
      <c r="BW75" s="1">
        <f t="shared" si="193"/>
        <v>24</v>
      </c>
      <c r="BX75" s="1">
        <f t="shared" si="194"/>
        <v>-6</v>
      </c>
      <c r="BY75" s="1">
        <f t="shared" si="195"/>
        <v>-119</v>
      </c>
      <c r="BZ75" s="1">
        <f t="shared" si="196"/>
        <v>35</v>
      </c>
      <c r="CA75" s="1">
        <f t="shared" si="197"/>
        <v>91</v>
      </c>
    </row>
    <row r="76" spans="2:79" x14ac:dyDescent="0.25">
      <c r="B76" s="5" t="s">
        <v>57</v>
      </c>
      <c r="BC76" s="1">
        <f t="shared" si="174"/>
        <v>36</v>
      </c>
      <c r="BD76" s="1">
        <f t="shared" si="175"/>
        <v>7</v>
      </c>
      <c r="BE76" s="1">
        <f t="shared" si="176"/>
        <v>13</v>
      </c>
      <c r="BF76" s="1">
        <f t="shared" si="177"/>
        <v>-4</v>
      </c>
      <c r="BG76" s="1">
        <f t="shared" si="172"/>
        <v>-15</v>
      </c>
      <c r="BH76" s="1">
        <f t="shared" si="178"/>
        <v>17</v>
      </c>
      <c r="BI76" s="1">
        <f t="shared" si="179"/>
        <v>38</v>
      </c>
      <c r="BJ76" s="1">
        <f t="shared" si="180"/>
        <v>64</v>
      </c>
      <c r="BK76" s="1">
        <f t="shared" si="181"/>
        <v>182</v>
      </c>
      <c r="BL76" s="1">
        <f t="shared" si="182"/>
        <v>49</v>
      </c>
      <c r="BM76" s="1">
        <f t="shared" si="183"/>
        <v>-11</v>
      </c>
      <c r="BN76" s="1">
        <f t="shared" si="184"/>
        <v>-32</v>
      </c>
      <c r="BO76" s="1">
        <f t="shared" si="185"/>
        <v>344</v>
      </c>
      <c r="BP76" s="1">
        <f t="shared" si="186"/>
        <v>165</v>
      </c>
      <c r="BQ76" s="1">
        <f t="shared" si="187"/>
        <v>60</v>
      </c>
      <c r="BR76" s="1">
        <f t="shared" si="188"/>
        <v>21</v>
      </c>
      <c r="BS76" s="1">
        <f t="shared" si="189"/>
        <v>31</v>
      </c>
      <c r="BT76" s="1">
        <f t="shared" si="190"/>
        <v>55</v>
      </c>
      <c r="BU76" s="1">
        <f t="shared" si="191"/>
        <v>4</v>
      </c>
      <c r="BV76" s="1">
        <f t="shared" si="192"/>
        <v>-35</v>
      </c>
      <c r="BW76" s="1">
        <f t="shared" si="193"/>
        <v>32</v>
      </c>
      <c r="BX76" s="1">
        <f t="shared" si="194"/>
        <v>-114</v>
      </c>
      <c r="BY76" s="1">
        <f t="shared" si="195"/>
        <v>-2</v>
      </c>
      <c r="BZ76" s="1">
        <f t="shared" si="196"/>
        <v>107</v>
      </c>
      <c r="CA76" s="1">
        <f t="shared" si="197"/>
        <v>72</v>
      </c>
    </row>
    <row r="77" spans="2:79" x14ac:dyDescent="0.25">
      <c r="B77" s="3" t="s">
        <v>58</v>
      </c>
      <c r="BC77" s="1">
        <f t="shared" si="174"/>
        <v>52</v>
      </c>
      <c r="BD77" s="1">
        <f t="shared" si="175"/>
        <v>-15</v>
      </c>
      <c r="BE77" s="1">
        <f t="shared" si="176"/>
        <v>64</v>
      </c>
      <c r="BF77" s="1">
        <f t="shared" si="177"/>
        <v>91</v>
      </c>
      <c r="BG77" s="1">
        <f t="shared" si="172"/>
        <v>71</v>
      </c>
      <c r="BH77" s="1">
        <f t="shared" si="178"/>
        <v>15</v>
      </c>
      <c r="BI77" s="1">
        <f t="shared" si="179"/>
        <v>105</v>
      </c>
      <c r="BJ77" s="1">
        <f t="shared" si="180"/>
        <v>75</v>
      </c>
      <c r="BK77" s="1">
        <f t="shared" si="181"/>
        <v>37</v>
      </c>
      <c r="BL77" s="1">
        <f t="shared" si="182"/>
        <v>49</v>
      </c>
      <c r="BM77" s="1">
        <f t="shared" si="183"/>
        <v>53</v>
      </c>
      <c r="BN77" s="1">
        <f t="shared" si="184"/>
        <v>20</v>
      </c>
      <c r="BO77" s="1">
        <f t="shared" si="185"/>
        <v>617</v>
      </c>
      <c r="BP77" s="1">
        <f t="shared" si="186"/>
        <v>32</v>
      </c>
      <c r="BQ77" s="1">
        <f t="shared" si="187"/>
        <v>105</v>
      </c>
      <c r="BR77" s="1">
        <f t="shared" si="188"/>
        <v>4</v>
      </c>
      <c r="BS77" s="1">
        <f t="shared" si="189"/>
        <v>58</v>
      </c>
      <c r="BT77" s="1">
        <f t="shared" si="190"/>
        <v>14</v>
      </c>
      <c r="BU77" s="1">
        <f t="shared" si="191"/>
        <v>88</v>
      </c>
      <c r="BV77" s="1">
        <f t="shared" si="192"/>
        <v>5</v>
      </c>
      <c r="BW77" s="1">
        <f t="shared" si="193"/>
        <v>1</v>
      </c>
      <c r="BX77" s="1">
        <f t="shared" si="194"/>
        <v>29</v>
      </c>
      <c r="BY77" s="1">
        <f t="shared" si="195"/>
        <v>-25</v>
      </c>
      <c r="BZ77" s="1">
        <f t="shared" si="196"/>
        <v>-21</v>
      </c>
      <c r="CA77" s="1">
        <f t="shared" si="197"/>
        <v>18</v>
      </c>
    </row>
    <row r="78" spans="2:79" x14ac:dyDescent="0.25">
      <c r="B78" s="101" t="s">
        <v>59</v>
      </c>
      <c r="BC78" s="1">
        <f t="shared" si="174"/>
        <v>-40</v>
      </c>
      <c r="BD78" s="1">
        <f t="shared" si="175"/>
        <v>-8</v>
      </c>
      <c r="BE78" s="1">
        <f t="shared" si="176"/>
        <v>81</v>
      </c>
      <c r="BF78" s="1">
        <f t="shared" si="177"/>
        <v>69</v>
      </c>
      <c r="BG78" s="1">
        <f t="shared" si="172"/>
        <v>-138</v>
      </c>
      <c r="BH78" s="1">
        <f t="shared" si="178"/>
        <v>180</v>
      </c>
      <c r="BI78" s="1">
        <f t="shared" si="179"/>
        <v>48</v>
      </c>
      <c r="BJ78" s="1">
        <f t="shared" si="180"/>
        <v>77</v>
      </c>
      <c r="BK78" s="1">
        <f t="shared" si="181"/>
        <v>105</v>
      </c>
      <c r="BL78" s="1">
        <f t="shared" si="182"/>
        <v>56</v>
      </c>
      <c r="BM78" s="1">
        <f t="shared" si="183"/>
        <v>78</v>
      </c>
      <c r="BN78" s="1">
        <f t="shared" si="184"/>
        <v>35</v>
      </c>
      <c r="BO78" s="1">
        <f t="shared" si="185"/>
        <v>543</v>
      </c>
      <c r="BP78" s="1">
        <f t="shared" si="186"/>
        <v>90</v>
      </c>
      <c r="BQ78" s="1">
        <f t="shared" si="187"/>
        <v>112</v>
      </c>
      <c r="BR78" s="1">
        <f t="shared" si="188"/>
        <v>-17</v>
      </c>
      <c r="BS78" s="1">
        <f t="shared" si="189"/>
        <v>-144</v>
      </c>
      <c r="BT78" s="1">
        <f t="shared" si="190"/>
        <v>-74</v>
      </c>
      <c r="BU78" s="1">
        <f t="shared" si="191"/>
        <v>-178</v>
      </c>
      <c r="BV78" s="1">
        <f t="shared" si="192"/>
        <v>-70</v>
      </c>
      <c r="BW78" s="1">
        <f t="shared" si="193"/>
        <v>-74</v>
      </c>
      <c r="BX78" s="1">
        <f t="shared" si="194"/>
        <v>-38</v>
      </c>
      <c r="BY78" s="1">
        <f t="shared" si="195"/>
        <v>143</v>
      </c>
      <c r="BZ78" s="1">
        <f t="shared" si="196"/>
        <v>48</v>
      </c>
      <c r="CA78" s="1">
        <f t="shared" si="197"/>
        <v>75</v>
      </c>
    </row>
    <row r="79" spans="2:79" x14ac:dyDescent="0.25">
      <c r="B79" s="5" t="s">
        <v>60</v>
      </c>
      <c r="BC79" s="1">
        <f t="shared" si="174"/>
        <v>-112</v>
      </c>
      <c r="BD79" s="1">
        <f t="shared" si="175"/>
        <v>-68</v>
      </c>
      <c r="BE79" s="1">
        <f t="shared" si="176"/>
        <v>116</v>
      </c>
      <c r="BF79" s="1">
        <f t="shared" si="177"/>
        <v>20</v>
      </c>
      <c r="BG79" s="1">
        <f t="shared" si="172"/>
        <v>18</v>
      </c>
      <c r="BH79" s="1">
        <f t="shared" si="178"/>
        <v>-23</v>
      </c>
      <c r="BI79" s="1">
        <f t="shared" si="179"/>
        <v>-11</v>
      </c>
      <c r="BJ79" s="1">
        <f t="shared" si="180"/>
        <v>23</v>
      </c>
      <c r="BK79" s="1">
        <f t="shared" si="181"/>
        <v>31</v>
      </c>
      <c r="BL79" s="1">
        <f t="shared" si="182"/>
        <v>-52</v>
      </c>
      <c r="BM79" s="1">
        <f t="shared" si="183"/>
        <v>-79</v>
      </c>
      <c r="BN79" s="1">
        <f t="shared" si="184"/>
        <v>-110</v>
      </c>
      <c r="BO79" s="1">
        <f t="shared" si="185"/>
        <v>-247</v>
      </c>
      <c r="BP79" s="1">
        <f t="shared" si="186"/>
        <v>-74</v>
      </c>
      <c r="BQ79" s="1">
        <f t="shared" si="187"/>
        <v>-66</v>
      </c>
      <c r="BR79" s="1">
        <f t="shared" si="188"/>
        <v>-139</v>
      </c>
      <c r="BS79" s="1">
        <f t="shared" si="189"/>
        <v>-29</v>
      </c>
      <c r="BT79" s="1">
        <f t="shared" si="190"/>
        <v>29</v>
      </c>
      <c r="BU79" s="1">
        <f t="shared" si="191"/>
        <v>133</v>
      </c>
      <c r="BV79" s="1">
        <f t="shared" si="192"/>
        <v>12</v>
      </c>
      <c r="BW79" s="1">
        <f t="shared" si="193"/>
        <v>161</v>
      </c>
      <c r="BX79" s="1">
        <f t="shared" si="194"/>
        <v>154</v>
      </c>
      <c r="BY79" s="1">
        <f t="shared" si="195"/>
        <v>258</v>
      </c>
      <c r="BZ79" s="1">
        <f t="shared" si="196"/>
        <v>207</v>
      </c>
      <c r="CA79" s="1">
        <f t="shared" si="197"/>
        <v>217</v>
      </c>
    </row>
    <row r="80" spans="2:79" x14ac:dyDescent="0.25">
      <c r="B80" s="6" t="s">
        <v>61</v>
      </c>
      <c r="BC80" s="1">
        <f t="shared" si="174"/>
        <v>93</v>
      </c>
      <c r="BD80" s="1">
        <f t="shared" si="175"/>
        <v>-21</v>
      </c>
      <c r="BE80" s="1">
        <f t="shared" si="176"/>
        <v>43</v>
      </c>
      <c r="BF80" s="1">
        <f t="shared" si="177"/>
        <v>36</v>
      </c>
      <c r="BG80" s="1">
        <f t="shared" si="172"/>
        <v>71</v>
      </c>
      <c r="BH80" s="1">
        <f t="shared" si="178"/>
        <v>78</v>
      </c>
      <c r="BI80" s="1">
        <f t="shared" si="179"/>
        <v>21</v>
      </c>
      <c r="BJ80" s="1">
        <f t="shared" si="180"/>
        <v>-14</v>
      </c>
      <c r="BK80" s="1">
        <f t="shared" si="181"/>
        <v>50</v>
      </c>
      <c r="BL80" s="1">
        <f t="shared" si="182"/>
        <v>22</v>
      </c>
      <c r="BM80" s="1">
        <f t="shared" si="183"/>
        <v>66</v>
      </c>
      <c r="BN80" s="1">
        <f t="shared" si="184"/>
        <v>19</v>
      </c>
      <c r="BO80" s="1">
        <f t="shared" si="185"/>
        <v>464</v>
      </c>
      <c r="BP80" s="1">
        <f t="shared" si="186"/>
        <v>72</v>
      </c>
      <c r="BQ80" s="1">
        <f t="shared" si="187"/>
        <v>134</v>
      </c>
      <c r="BR80" s="1">
        <f t="shared" si="188"/>
        <v>99</v>
      </c>
      <c r="BS80" s="1">
        <f t="shared" si="189"/>
        <v>86</v>
      </c>
      <c r="BT80" s="1">
        <f t="shared" si="190"/>
        <v>37</v>
      </c>
      <c r="BU80" s="1">
        <f t="shared" si="191"/>
        <v>25</v>
      </c>
      <c r="BV80" s="1">
        <f t="shared" si="192"/>
        <v>135</v>
      </c>
      <c r="BW80" s="1">
        <f t="shared" si="193"/>
        <v>0</v>
      </c>
      <c r="BX80" s="1">
        <f t="shared" si="194"/>
        <v>-22</v>
      </c>
      <c r="BY80" s="1">
        <f t="shared" si="195"/>
        <v>0</v>
      </c>
      <c r="BZ80" s="1">
        <f t="shared" si="196"/>
        <v>10</v>
      </c>
      <c r="CA80" s="1">
        <f t="shared" si="197"/>
        <v>87</v>
      </c>
    </row>
    <row r="81" spans="2:79" x14ac:dyDescent="0.25">
      <c r="B81" s="3" t="s">
        <v>62</v>
      </c>
      <c r="BC81" s="1">
        <f t="shared" si="174"/>
        <v>51</v>
      </c>
      <c r="BD81" s="1">
        <f t="shared" si="175"/>
        <v>-4</v>
      </c>
      <c r="BE81" s="1">
        <f t="shared" si="176"/>
        <v>38</v>
      </c>
      <c r="BF81" s="1">
        <f t="shared" si="177"/>
        <v>62</v>
      </c>
      <c r="BG81" s="1">
        <f t="shared" si="172"/>
        <v>49</v>
      </c>
      <c r="BH81" s="1">
        <f t="shared" si="178"/>
        <v>47</v>
      </c>
      <c r="BI81" s="1">
        <f t="shared" si="179"/>
        <v>48</v>
      </c>
      <c r="BJ81" s="1">
        <f t="shared" si="180"/>
        <v>97</v>
      </c>
      <c r="BK81" s="1">
        <f t="shared" si="181"/>
        <v>59</v>
      </c>
      <c r="BL81" s="1">
        <f t="shared" si="182"/>
        <v>73</v>
      </c>
      <c r="BM81" s="1">
        <f t="shared" si="183"/>
        <v>94</v>
      </c>
      <c r="BN81" s="1">
        <f t="shared" si="184"/>
        <v>107</v>
      </c>
      <c r="BO81" s="1">
        <f t="shared" si="185"/>
        <v>721</v>
      </c>
      <c r="BP81" s="1">
        <f t="shared" si="186"/>
        <v>114</v>
      </c>
      <c r="BQ81" s="1">
        <f t="shared" si="187"/>
        <v>108</v>
      </c>
      <c r="BR81" s="1">
        <f t="shared" si="188"/>
        <v>41</v>
      </c>
      <c r="BS81" s="1">
        <f t="shared" si="189"/>
        <v>42</v>
      </c>
      <c r="BT81" s="1">
        <f t="shared" si="190"/>
        <v>90</v>
      </c>
      <c r="BU81" s="1">
        <f t="shared" si="191"/>
        <v>44</v>
      </c>
      <c r="BV81" s="1">
        <f t="shared" si="192"/>
        <v>61</v>
      </c>
      <c r="BW81" s="1">
        <f t="shared" si="193"/>
        <v>7</v>
      </c>
      <c r="BX81" s="1">
        <f t="shared" si="194"/>
        <v>13</v>
      </c>
      <c r="BY81" s="1">
        <f t="shared" si="195"/>
        <v>59</v>
      </c>
      <c r="BZ81" s="1">
        <f t="shared" si="196"/>
        <v>25</v>
      </c>
      <c r="CA81" s="1">
        <f t="shared" si="197"/>
        <v>-4</v>
      </c>
    </row>
    <row r="82" spans="2:79" x14ac:dyDescent="0.25">
      <c r="B82" s="10" t="s">
        <v>63</v>
      </c>
      <c r="BC82" s="1">
        <f t="shared" si="174"/>
        <v>35</v>
      </c>
      <c r="BD82" s="1">
        <f t="shared" si="175"/>
        <v>25</v>
      </c>
      <c r="BE82" s="1">
        <f t="shared" si="176"/>
        <v>67</v>
      </c>
      <c r="BF82" s="1">
        <f t="shared" si="177"/>
        <v>108</v>
      </c>
      <c r="BG82" s="1">
        <f t="shared" si="172"/>
        <v>102</v>
      </c>
      <c r="BH82" s="1">
        <f t="shared" si="178"/>
        <v>178</v>
      </c>
      <c r="BI82" s="1">
        <f t="shared" si="179"/>
        <v>149</v>
      </c>
      <c r="BJ82" s="1">
        <f t="shared" si="180"/>
        <v>54</v>
      </c>
      <c r="BK82" s="1">
        <f t="shared" si="181"/>
        <v>142</v>
      </c>
      <c r="BL82" s="1">
        <f t="shared" si="182"/>
        <v>181</v>
      </c>
      <c r="BM82" s="1">
        <f t="shared" si="183"/>
        <v>133</v>
      </c>
      <c r="BN82" s="1">
        <f t="shared" si="184"/>
        <v>110</v>
      </c>
      <c r="BO82" s="1">
        <f t="shared" si="185"/>
        <v>1284</v>
      </c>
      <c r="BP82" s="1">
        <f t="shared" si="186"/>
        <v>132</v>
      </c>
      <c r="BQ82" s="1">
        <f t="shared" si="187"/>
        <v>71</v>
      </c>
      <c r="BR82" s="1">
        <f t="shared" si="188"/>
        <v>52</v>
      </c>
      <c r="BS82" s="1">
        <f t="shared" si="189"/>
        <v>35</v>
      </c>
      <c r="BT82" s="1">
        <f t="shared" si="190"/>
        <v>-80</v>
      </c>
      <c r="BU82" s="1">
        <f t="shared" si="191"/>
        <v>-59</v>
      </c>
      <c r="BV82" s="1">
        <f t="shared" si="192"/>
        <v>-88</v>
      </c>
      <c r="BW82" s="1">
        <f t="shared" si="193"/>
        <v>-74</v>
      </c>
      <c r="BX82" s="1">
        <f t="shared" si="194"/>
        <v>54</v>
      </c>
      <c r="BY82" s="1">
        <f t="shared" si="195"/>
        <v>108</v>
      </c>
      <c r="BZ82" s="1">
        <f t="shared" si="196"/>
        <v>-25</v>
      </c>
      <c r="CA82" s="1">
        <f t="shared" si="197"/>
        <v>19</v>
      </c>
    </row>
    <row r="83" spans="2:79" x14ac:dyDescent="0.25">
      <c r="B83" s="5" t="s">
        <v>64</v>
      </c>
      <c r="BC83" s="1">
        <f t="shared" si="174"/>
        <v>108</v>
      </c>
      <c r="BD83" s="1">
        <f t="shared" si="175"/>
        <v>-105</v>
      </c>
      <c r="BE83" s="1">
        <f t="shared" si="176"/>
        <v>-46</v>
      </c>
      <c r="BF83" s="1">
        <f t="shared" si="177"/>
        <v>85</v>
      </c>
      <c r="BG83" s="1">
        <f t="shared" si="172"/>
        <v>223</v>
      </c>
      <c r="BH83" s="1">
        <f t="shared" si="178"/>
        <v>129</v>
      </c>
      <c r="BI83" s="1">
        <f t="shared" si="179"/>
        <v>169</v>
      </c>
      <c r="BJ83" s="1">
        <f t="shared" si="180"/>
        <v>-77</v>
      </c>
      <c r="BK83" s="1">
        <f t="shared" si="181"/>
        <v>92</v>
      </c>
      <c r="BL83" s="1">
        <f t="shared" si="182"/>
        <v>-41</v>
      </c>
      <c r="BM83" s="1">
        <f t="shared" si="183"/>
        <v>252</v>
      </c>
      <c r="BN83" s="1">
        <f t="shared" si="184"/>
        <v>218</v>
      </c>
      <c r="BO83" s="1">
        <f t="shared" si="185"/>
        <v>1007</v>
      </c>
      <c r="BP83" s="1">
        <f t="shared" si="186"/>
        <v>87</v>
      </c>
      <c r="BQ83" s="1">
        <f t="shared" si="187"/>
        <v>242</v>
      </c>
      <c r="BR83" s="1">
        <f t="shared" si="188"/>
        <v>131</v>
      </c>
      <c r="BS83" s="1">
        <f t="shared" si="189"/>
        <v>97</v>
      </c>
      <c r="BT83" s="1">
        <f t="shared" si="190"/>
        <v>-168</v>
      </c>
      <c r="BU83" s="1">
        <f t="shared" si="191"/>
        <v>54</v>
      </c>
      <c r="BV83" s="1">
        <f t="shared" si="192"/>
        <v>-37</v>
      </c>
      <c r="BW83" s="1">
        <f t="shared" si="193"/>
        <v>-39</v>
      </c>
      <c r="BX83" s="1">
        <f t="shared" si="194"/>
        <v>183</v>
      </c>
      <c r="BY83" s="1">
        <f t="shared" si="195"/>
        <v>117</v>
      </c>
      <c r="BZ83" s="1">
        <f t="shared" si="196"/>
        <v>-264</v>
      </c>
      <c r="CA83" s="1">
        <f t="shared" si="197"/>
        <v>-124</v>
      </c>
    </row>
  </sheetData>
  <mergeCells count="1">
    <mergeCell ref="T31:BB31"/>
  </mergeCells>
  <phoneticPr fontId="2" type="noConversion"/>
  <conditionalFormatting sqref="BH67:BH83">
    <cfRule type="top10" dxfId="15" priority="33" stopIfTrue="1" rank="3"/>
  </conditionalFormatting>
  <conditionalFormatting sqref="BG67:BG83">
    <cfRule type="top10" dxfId="14" priority="32" stopIfTrue="1" rank="3"/>
  </conditionalFormatting>
  <conditionalFormatting sqref="BE67:BE83">
    <cfRule type="top10" dxfId="13" priority="31" stopIfTrue="1" rank="3"/>
  </conditionalFormatting>
  <conditionalFormatting sqref="BD67:BD83">
    <cfRule type="top10" dxfId="12" priority="30" stopIfTrue="1" rank="3"/>
  </conditionalFormatting>
  <conditionalFormatting sqref="BC67:BC83">
    <cfRule type="top10" dxfId="11" priority="29" stopIfTrue="1" rank="3"/>
  </conditionalFormatting>
  <conditionalFormatting sqref="BH67:BH83">
    <cfRule type="top10" dxfId="10" priority="28" stopIfTrue="1" rank="3"/>
  </conditionalFormatting>
  <conditionalFormatting sqref="BG67:BG83">
    <cfRule type="top10" dxfId="9" priority="27" stopIfTrue="1" rank="3"/>
  </conditionalFormatting>
  <conditionalFormatting sqref="BF67:BF83">
    <cfRule type="top10" dxfId="8" priority="26" stopIfTrue="1" rank="3"/>
  </conditionalFormatting>
  <conditionalFormatting sqref="BN67:CA83">
    <cfRule type="top10" dxfId="7" priority="25" stopIfTrue="1" rank="3"/>
  </conditionalFormatting>
  <conditionalFormatting sqref="BM67:BM83">
    <cfRule type="top10" dxfId="6" priority="24" stopIfTrue="1" rank="3"/>
  </conditionalFormatting>
  <conditionalFormatting sqref="BK67:BK83">
    <cfRule type="top10" dxfId="5" priority="23" stopIfTrue="1" rank="3"/>
  </conditionalFormatting>
  <conditionalFormatting sqref="BJ67:BJ83">
    <cfRule type="top10" dxfId="4" priority="22" stopIfTrue="1" rank="3"/>
  </conditionalFormatting>
  <conditionalFormatting sqref="BI67:BI83">
    <cfRule type="top10" dxfId="3" priority="21" stopIfTrue="1" rank="3"/>
  </conditionalFormatting>
  <conditionalFormatting sqref="BN67:CA83">
    <cfRule type="top10" dxfId="2" priority="20" stopIfTrue="1" rank="3"/>
  </conditionalFormatting>
  <conditionalFormatting sqref="BM67:BM83">
    <cfRule type="top10" dxfId="1" priority="19" stopIfTrue="1" rank="3"/>
  </conditionalFormatting>
  <conditionalFormatting sqref="BL67:BL83">
    <cfRule type="top10" dxfId="0" priority="18" stopIfTrue="1" rank="3"/>
  </conditionalFormatting>
  <pageMargins left="0.2" right="0.19" top="1" bottom="1" header="0.5" footer="0.5"/>
  <pageSetup scale="33" fitToWidth="2" orientation="landscape" r:id="rId1"/>
  <headerFooter alignWithMargins="0">
    <oddHeader>&amp;C&amp;16&amp;F</oddHeader>
    <oddFooter>&amp;L&amp;P of &amp;N&amp;R&amp;D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471"/>
  <sheetViews>
    <sheetView showGridLines="0" zoomScaleNormal="100" workbookViewId="0">
      <pane xSplit="25" ySplit="6" topLeftCell="Z7" activePane="bottomRight" state="frozen"/>
      <selection pane="topRight" activeCell="Z1" sqref="Z1"/>
      <selection pane="bottomLeft" activeCell="A6" sqref="A6"/>
      <selection pane="bottomRight" activeCell="A2" sqref="A1:A2"/>
    </sheetView>
  </sheetViews>
  <sheetFormatPr defaultColWidth="9.109375" defaultRowHeight="13.2" x14ac:dyDescent="0.25"/>
  <cols>
    <col min="1" max="1" width="15.44140625" style="11" bestFit="1" customWidth="1"/>
    <col min="2" max="2" width="7.5546875" style="12" customWidth="1"/>
    <col min="3" max="5" width="7.88671875" style="12" customWidth="1"/>
    <col min="6" max="8" width="7.88671875" style="11" customWidth="1"/>
    <col min="9" max="10" width="7.88671875" style="25" customWidth="1"/>
    <col min="11" max="13" width="7.5546875" style="25" customWidth="1"/>
    <col min="14" max="37" width="7.88671875" style="25" customWidth="1"/>
    <col min="38" max="49" width="7.88671875" style="25" bestFit="1" customWidth="1"/>
    <col min="50" max="50" width="7.88671875" customWidth="1"/>
    <col min="51" max="51" width="11.44140625" style="11" bestFit="1" customWidth="1"/>
    <col min="52" max="53" width="8.109375" style="11" customWidth="1"/>
    <col min="54" max="57" width="8.109375" style="14" customWidth="1"/>
    <col min="58" max="60" width="8.109375" style="11" customWidth="1"/>
    <col min="61" max="63" width="9.109375" style="11" customWidth="1"/>
    <col min="64" max="72" width="8.109375" style="11" customWidth="1"/>
    <col min="73" max="75" width="9.33203125" style="11" customWidth="1"/>
    <col min="76" max="87" width="9.109375" style="11" customWidth="1"/>
    <col min="88" max="16384" width="9.109375" style="11"/>
  </cols>
  <sheetData>
    <row r="1" spans="1:49" x14ac:dyDescent="0.25">
      <c r="A1" s="77" t="s">
        <v>103</v>
      </c>
    </row>
    <row r="2" spans="1:49" x14ac:dyDescent="0.25">
      <c r="A2" s="77" t="s">
        <v>102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</row>
    <row r="3" spans="1:49" ht="13.8" thickBot="1" x14ac:dyDescent="0.3"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</row>
    <row r="4" spans="1:49" x14ac:dyDescent="0.25">
      <c r="A4" s="26" t="s">
        <v>30</v>
      </c>
      <c r="B4" s="15"/>
      <c r="C4" s="15"/>
      <c r="D4" s="15"/>
      <c r="E4" s="1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03"/>
    </row>
    <row r="5" spans="1:49" x14ac:dyDescent="0.25">
      <c r="A5" s="17"/>
      <c r="B5" s="18" t="s">
        <v>28</v>
      </c>
      <c r="C5" s="18"/>
      <c r="D5" s="18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04"/>
    </row>
    <row r="6" spans="1:49" x14ac:dyDescent="0.25">
      <c r="A6" s="17" t="s">
        <v>0</v>
      </c>
      <c r="B6" s="18" t="s">
        <v>34</v>
      </c>
      <c r="C6" s="18" t="s">
        <v>35</v>
      </c>
      <c r="D6" s="18" t="s">
        <v>36</v>
      </c>
      <c r="E6" s="18" t="s">
        <v>37</v>
      </c>
      <c r="F6" s="19" t="s">
        <v>38</v>
      </c>
      <c r="G6" s="19" t="s">
        <v>39</v>
      </c>
      <c r="H6" s="19" t="s">
        <v>40</v>
      </c>
      <c r="I6" s="19" t="s">
        <v>41</v>
      </c>
      <c r="J6" s="19" t="s">
        <v>42</v>
      </c>
      <c r="K6" s="19" t="s">
        <v>43</v>
      </c>
      <c r="L6" s="19" t="s">
        <v>44</v>
      </c>
      <c r="M6" s="19" t="s">
        <v>45</v>
      </c>
      <c r="N6" s="19" t="s">
        <v>68</v>
      </c>
      <c r="O6" s="19" t="s">
        <v>69</v>
      </c>
      <c r="P6" s="19" t="s">
        <v>70</v>
      </c>
      <c r="Q6" s="19" t="s">
        <v>71</v>
      </c>
      <c r="R6" s="19" t="s">
        <v>72</v>
      </c>
      <c r="S6" s="19" t="s">
        <v>73</v>
      </c>
      <c r="T6" s="19" t="s">
        <v>74</v>
      </c>
      <c r="U6" s="19" t="s">
        <v>75</v>
      </c>
      <c r="V6" s="19" t="s">
        <v>76</v>
      </c>
      <c r="W6" s="19" t="s">
        <v>77</v>
      </c>
      <c r="X6" s="19" t="s">
        <v>78</v>
      </c>
      <c r="Y6" s="19" t="s">
        <v>79</v>
      </c>
      <c r="Z6" s="19" t="s">
        <v>83</v>
      </c>
      <c r="AA6" s="19" t="s">
        <v>84</v>
      </c>
      <c r="AB6" s="19" t="s">
        <v>85</v>
      </c>
      <c r="AC6" s="19" t="s">
        <v>86</v>
      </c>
      <c r="AD6" s="19" t="s">
        <v>87</v>
      </c>
      <c r="AE6" s="19" t="s">
        <v>88</v>
      </c>
      <c r="AF6" s="19" t="s">
        <v>89</v>
      </c>
      <c r="AG6" s="19" t="s">
        <v>90</v>
      </c>
      <c r="AH6" s="19" t="s">
        <v>91</v>
      </c>
      <c r="AI6" s="19" t="s">
        <v>92</v>
      </c>
      <c r="AJ6" s="19" t="s">
        <v>93</v>
      </c>
      <c r="AK6" s="19" t="s">
        <v>94</v>
      </c>
      <c r="AL6" s="102">
        <v>41640</v>
      </c>
      <c r="AM6" s="102">
        <v>41671</v>
      </c>
      <c r="AN6" s="102">
        <v>41699</v>
      </c>
      <c r="AO6" s="102">
        <v>41730</v>
      </c>
      <c r="AP6" s="102">
        <v>41760</v>
      </c>
      <c r="AQ6" s="102">
        <v>41791</v>
      </c>
      <c r="AR6" s="102">
        <v>41821</v>
      </c>
      <c r="AS6" s="102">
        <v>41852</v>
      </c>
      <c r="AT6" s="102">
        <v>41883</v>
      </c>
      <c r="AU6" s="102">
        <v>41913</v>
      </c>
      <c r="AV6" s="102">
        <v>41944</v>
      </c>
      <c r="AW6" s="105">
        <v>41974</v>
      </c>
    </row>
    <row r="7" spans="1:49" x14ac:dyDescent="0.25">
      <c r="A7" s="17" t="s">
        <v>1</v>
      </c>
      <c r="B7" s="18">
        <v>13</v>
      </c>
      <c r="C7" s="18">
        <v>9</v>
      </c>
      <c r="D7" s="18">
        <v>5</v>
      </c>
      <c r="E7" s="18">
        <v>5</v>
      </c>
      <c r="F7" s="19">
        <v>8</v>
      </c>
      <c r="G7" s="19">
        <v>7</v>
      </c>
      <c r="H7" s="19">
        <v>5</v>
      </c>
      <c r="I7" s="19">
        <v>14</v>
      </c>
      <c r="J7" s="19">
        <v>3</v>
      </c>
      <c r="K7" s="19">
        <v>6</v>
      </c>
      <c r="L7" s="19">
        <v>4</v>
      </c>
      <c r="M7" s="19">
        <v>9</v>
      </c>
      <c r="N7" s="19">
        <v>3</v>
      </c>
      <c r="O7" s="19">
        <v>13</v>
      </c>
      <c r="P7" s="19">
        <v>6</v>
      </c>
      <c r="Q7" s="19">
        <v>11</v>
      </c>
      <c r="R7" s="19">
        <v>2</v>
      </c>
      <c r="S7" s="48">
        <v>8</v>
      </c>
      <c r="T7" s="19">
        <v>8</v>
      </c>
      <c r="U7" s="19">
        <v>5</v>
      </c>
      <c r="V7" s="19">
        <v>8</v>
      </c>
      <c r="W7" s="19">
        <v>4</v>
      </c>
      <c r="X7" s="19">
        <v>5</v>
      </c>
      <c r="Y7" s="19">
        <v>3</v>
      </c>
      <c r="Z7" s="19">
        <v>6</v>
      </c>
      <c r="AA7" s="19">
        <v>7</v>
      </c>
      <c r="AB7" s="19">
        <v>7</v>
      </c>
      <c r="AC7" s="19">
        <v>5</v>
      </c>
      <c r="AD7" s="19">
        <v>3</v>
      </c>
      <c r="AE7" s="48">
        <v>16</v>
      </c>
      <c r="AF7" s="19">
        <v>5</v>
      </c>
      <c r="AG7" s="19">
        <v>11</v>
      </c>
      <c r="AH7" s="19">
        <v>8</v>
      </c>
      <c r="AI7" s="19">
        <v>12</v>
      </c>
      <c r="AJ7" s="19">
        <v>6</v>
      </c>
      <c r="AK7" s="19">
        <v>11</v>
      </c>
      <c r="AL7" s="19">
        <v>13</v>
      </c>
      <c r="AM7" s="19">
        <v>9</v>
      </c>
      <c r="AN7" s="19">
        <v>10</v>
      </c>
      <c r="AO7" s="19">
        <v>10</v>
      </c>
      <c r="AP7" s="19">
        <v>11</v>
      </c>
      <c r="AQ7" s="48">
        <v>6</v>
      </c>
      <c r="AR7" s="19">
        <v>10</v>
      </c>
      <c r="AS7" s="19">
        <v>12</v>
      </c>
      <c r="AT7" s="48">
        <v>8</v>
      </c>
      <c r="AU7" s="19">
        <v>8</v>
      </c>
      <c r="AV7" s="19">
        <v>10</v>
      </c>
      <c r="AW7" s="104">
        <v>11</v>
      </c>
    </row>
    <row r="8" spans="1:49" x14ac:dyDescent="0.25">
      <c r="A8" s="17" t="s">
        <v>2</v>
      </c>
      <c r="B8" s="18">
        <v>11</v>
      </c>
      <c r="C8" s="18">
        <v>16</v>
      </c>
      <c r="D8" s="18">
        <v>16</v>
      </c>
      <c r="E8" s="18">
        <v>3</v>
      </c>
      <c r="F8" s="19">
        <v>15</v>
      </c>
      <c r="G8" s="19">
        <v>9</v>
      </c>
      <c r="H8" s="19">
        <v>16</v>
      </c>
      <c r="I8" s="19">
        <v>5</v>
      </c>
      <c r="J8" s="19">
        <v>10</v>
      </c>
      <c r="K8" s="19">
        <v>11</v>
      </c>
      <c r="L8" s="19">
        <v>13</v>
      </c>
      <c r="M8" s="19">
        <v>15</v>
      </c>
      <c r="N8" s="19">
        <v>8</v>
      </c>
      <c r="O8" s="19">
        <v>13</v>
      </c>
      <c r="P8" s="19">
        <v>14</v>
      </c>
      <c r="Q8" s="19">
        <v>14</v>
      </c>
      <c r="R8" s="19">
        <v>16</v>
      </c>
      <c r="S8" s="48">
        <v>20</v>
      </c>
      <c r="T8" s="19">
        <v>11</v>
      </c>
      <c r="U8" s="19">
        <v>8</v>
      </c>
      <c r="V8" s="19">
        <v>16</v>
      </c>
      <c r="W8" s="19">
        <v>12</v>
      </c>
      <c r="X8" s="19">
        <v>10</v>
      </c>
      <c r="Y8" s="19">
        <v>8</v>
      </c>
      <c r="Z8" s="19">
        <v>6</v>
      </c>
      <c r="AA8" s="19">
        <v>9</v>
      </c>
      <c r="AB8" s="19">
        <v>10</v>
      </c>
      <c r="AC8" s="19">
        <v>8</v>
      </c>
      <c r="AD8" s="19">
        <v>21</v>
      </c>
      <c r="AE8" s="48">
        <v>9</v>
      </c>
      <c r="AF8" s="19">
        <v>11</v>
      </c>
      <c r="AG8" s="19">
        <v>10</v>
      </c>
      <c r="AH8" s="19">
        <v>6</v>
      </c>
      <c r="AI8" s="19">
        <v>13</v>
      </c>
      <c r="AJ8" s="19">
        <v>12</v>
      </c>
      <c r="AK8" s="19">
        <v>18</v>
      </c>
      <c r="AL8" s="19">
        <v>16</v>
      </c>
      <c r="AM8" s="19">
        <v>13</v>
      </c>
      <c r="AN8" s="19">
        <v>19</v>
      </c>
      <c r="AO8" s="19">
        <v>17</v>
      </c>
      <c r="AP8" s="19">
        <v>28</v>
      </c>
      <c r="AQ8" s="48">
        <v>7</v>
      </c>
      <c r="AR8" s="19">
        <v>25</v>
      </c>
      <c r="AS8" s="19">
        <v>24</v>
      </c>
      <c r="AT8" s="48">
        <v>16</v>
      </c>
      <c r="AU8" s="19">
        <v>18</v>
      </c>
      <c r="AV8" s="19">
        <v>12</v>
      </c>
      <c r="AW8" s="104">
        <v>6</v>
      </c>
    </row>
    <row r="9" spans="1:49" x14ac:dyDescent="0.25">
      <c r="A9" s="17" t="s">
        <v>12</v>
      </c>
      <c r="B9" s="18">
        <v>13</v>
      </c>
      <c r="C9" s="18">
        <v>17</v>
      </c>
      <c r="D9" s="18">
        <v>10</v>
      </c>
      <c r="E9" s="18">
        <v>21</v>
      </c>
      <c r="F9" s="19">
        <v>11</v>
      </c>
      <c r="G9" s="19">
        <v>11</v>
      </c>
      <c r="H9" s="19">
        <v>14</v>
      </c>
      <c r="I9" s="19">
        <v>13</v>
      </c>
      <c r="J9" s="19">
        <v>10</v>
      </c>
      <c r="K9" s="19">
        <v>10</v>
      </c>
      <c r="L9" s="19">
        <v>2</v>
      </c>
      <c r="M9" s="19">
        <v>11</v>
      </c>
      <c r="N9" s="19">
        <v>14</v>
      </c>
      <c r="O9" s="19">
        <v>19</v>
      </c>
      <c r="P9" s="19">
        <v>13</v>
      </c>
      <c r="Q9" s="19">
        <v>11</v>
      </c>
      <c r="R9" s="19">
        <v>19</v>
      </c>
      <c r="S9" s="48">
        <v>7</v>
      </c>
      <c r="T9" s="19">
        <v>12</v>
      </c>
      <c r="U9" s="19">
        <v>3</v>
      </c>
      <c r="V9" s="19">
        <v>23</v>
      </c>
      <c r="W9" s="19">
        <v>11</v>
      </c>
      <c r="X9" s="19">
        <v>4</v>
      </c>
      <c r="Y9" s="19">
        <v>7</v>
      </c>
      <c r="Z9" s="19">
        <v>10</v>
      </c>
      <c r="AA9" s="19">
        <v>19</v>
      </c>
      <c r="AB9" s="19">
        <v>9</v>
      </c>
      <c r="AC9" s="19">
        <v>8</v>
      </c>
      <c r="AD9" s="19">
        <v>26</v>
      </c>
      <c r="AE9" s="48">
        <v>29</v>
      </c>
      <c r="AF9" s="19">
        <v>10</v>
      </c>
      <c r="AG9" s="19">
        <v>16</v>
      </c>
      <c r="AH9" s="19">
        <v>9</v>
      </c>
      <c r="AI9" s="19">
        <v>15</v>
      </c>
      <c r="AJ9" s="19">
        <v>7</v>
      </c>
      <c r="AK9" s="19">
        <v>7</v>
      </c>
      <c r="AL9" s="19">
        <v>5</v>
      </c>
      <c r="AM9" s="19">
        <v>34</v>
      </c>
      <c r="AN9" s="19">
        <v>12</v>
      </c>
      <c r="AO9" s="19">
        <v>21</v>
      </c>
      <c r="AP9" s="19">
        <v>27</v>
      </c>
      <c r="AQ9" s="48">
        <v>9</v>
      </c>
      <c r="AR9" s="19">
        <v>9</v>
      </c>
      <c r="AS9" s="19">
        <v>5</v>
      </c>
      <c r="AT9" s="48">
        <v>14</v>
      </c>
      <c r="AU9" s="19">
        <v>7</v>
      </c>
      <c r="AV9" s="19">
        <v>16</v>
      </c>
      <c r="AW9" s="104">
        <v>13</v>
      </c>
    </row>
    <row r="10" spans="1:49" x14ac:dyDescent="0.25">
      <c r="A10" s="17" t="s">
        <v>13</v>
      </c>
      <c r="B10" s="18">
        <v>30</v>
      </c>
      <c r="C10" s="18">
        <v>43</v>
      </c>
      <c r="D10" s="18">
        <v>45</v>
      </c>
      <c r="E10" s="18">
        <v>22</v>
      </c>
      <c r="F10" s="19">
        <v>23</v>
      </c>
      <c r="G10" s="19">
        <v>26</v>
      </c>
      <c r="H10" s="19">
        <v>18</v>
      </c>
      <c r="I10" s="19">
        <v>58</v>
      </c>
      <c r="J10" s="19">
        <v>65</v>
      </c>
      <c r="K10" s="19">
        <v>56</v>
      </c>
      <c r="L10" s="19">
        <v>22</v>
      </c>
      <c r="M10" s="19">
        <v>35</v>
      </c>
      <c r="N10" s="19">
        <v>6</v>
      </c>
      <c r="O10" s="19">
        <v>17</v>
      </c>
      <c r="P10" s="19">
        <v>13</v>
      </c>
      <c r="Q10" s="19">
        <v>22</v>
      </c>
      <c r="R10" s="19">
        <v>27</v>
      </c>
      <c r="S10" s="48">
        <v>18</v>
      </c>
      <c r="T10" s="19">
        <v>56</v>
      </c>
      <c r="U10" s="19">
        <v>21</v>
      </c>
      <c r="V10" s="19">
        <v>20</v>
      </c>
      <c r="W10" s="19">
        <v>19</v>
      </c>
      <c r="X10" s="19">
        <v>16</v>
      </c>
      <c r="Y10" s="19">
        <v>33</v>
      </c>
      <c r="Z10" s="19">
        <v>30</v>
      </c>
      <c r="AA10" s="19">
        <v>57</v>
      </c>
      <c r="AB10" s="19">
        <v>77</v>
      </c>
      <c r="AC10" s="19">
        <v>51</v>
      </c>
      <c r="AD10" s="19">
        <v>32</v>
      </c>
      <c r="AE10" s="48">
        <v>45</v>
      </c>
      <c r="AF10" s="19">
        <v>32</v>
      </c>
      <c r="AG10" s="19">
        <v>19</v>
      </c>
      <c r="AH10" s="19">
        <v>39</v>
      </c>
      <c r="AI10" s="19">
        <v>41</v>
      </c>
      <c r="AJ10" s="19">
        <v>23</v>
      </c>
      <c r="AK10" s="19">
        <v>24</v>
      </c>
      <c r="AL10" s="19">
        <v>25</v>
      </c>
      <c r="AM10" s="19">
        <v>32</v>
      </c>
      <c r="AN10" s="19">
        <v>49</v>
      </c>
      <c r="AO10" s="19">
        <v>31</v>
      </c>
      <c r="AP10" s="19">
        <v>44</v>
      </c>
      <c r="AQ10" s="48">
        <v>12</v>
      </c>
      <c r="AR10" s="19">
        <v>36</v>
      </c>
      <c r="AS10" s="19">
        <v>42</v>
      </c>
      <c r="AT10" s="48">
        <v>13</v>
      </c>
      <c r="AU10" s="19">
        <v>19</v>
      </c>
      <c r="AV10" s="19">
        <v>16</v>
      </c>
      <c r="AW10" s="104">
        <v>29</v>
      </c>
    </row>
    <row r="11" spans="1:49" x14ac:dyDescent="0.25">
      <c r="A11" s="17" t="s">
        <v>3</v>
      </c>
      <c r="B11" s="18">
        <v>20</v>
      </c>
      <c r="C11" s="18">
        <v>19</v>
      </c>
      <c r="D11" s="18">
        <v>22</v>
      </c>
      <c r="E11" s="18">
        <v>15</v>
      </c>
      <c r="F11" s="19">
        <v>9</v>
      </c>
      <c r="G11" s="19">
        <v>8</v>
      </c>
      <c r="H11" s="19">
        <v>22</v>
      </c>
      <c r="I11" s="19">
        <v>24</v>
      </c>
      <c r="J11" s="19">
        <v>25</v>
      </c>
      <c r="K11" s="19">
        <v>14</v>
      </c>
      <c r="L11" s="19">
        <v>11</v>
      </c>
      <c r="M11" s="19">
        <v>14</v>
      </c>
      <c r="N11" s="19">
        <v>16</v>
      </c>
      <c r="O11" s="19">
        <v>18</v>
      </c>
      <c r="P11" s="19">
        <v>11</v>
      </c>
      <c r="Q11" s="19">
        <v>9</v>
      </c>
      <c r="R11" s="19">
        <v>15</v>
      </c>
      <c r="S11" s="48">
        <v>24</v>
      </c>
      <c r="T11" s="19">
        <v>21</v>
      </c>
      <c r="U11" s="19">
        <v>13</v>
      </c>
      <c r="V11" s="19">
        <v>8</v>
      </c>
      <c r="W11" s="19">
        <v>21</v>
      </c>
      <c r="X11" s="19">
        <v>9</v>
      </c>
      <c r="Y11" s="19">
        <v>15</v>
      </c>
      <c r="Z11" s="19">
        <v>26</v>
      </c>
      <c r="AA11" s="19">
        <v>18</v>
      </c>
      <c r="AB11" s="19">
        <v>24</v>
      </c>
      <c r="AC11" s="19">
        <v>16</v>
      </c>
      <c r="AD11" s="19">
        <v>21</v>
      </c>
      <c r="AE11" s="48">
        <v>27</v>
      </c>
      <c r="AF11" s="19">
        <v>15</v>
      </c>
      <c r="AG11" s="19">
        <v>11</v>
      </c>
      <c r="AH11" s="19">
        <v>15</v>
      </c>
      <c r="AI11" s="19">
        <v>26</v>
      </c>
      <c r="AJ11" s="19">
        <v>24</v>
      </c>
      <c r="AK11" s="19">
        <v>38</v>
      </c>
      <c r="AL11" s="19">
        <v>24</v>
      </c>
      <c r="AM11" s="19">
        <v>32</v>
      </c>
      <c r="AN11" s="19">
        <v>27</v>
      </c>
      <c r="AO11" s="19">
        <v>24</v>
      </c>
      <c r="AP11" s="19">
        <v>23</v>
      </c>
      <c r="AQ11" s="48">
        <v>32</v>
      </c>
      <c r="AR11" s="19">
        <v>29</v>
      </c>
      <c r="AS11" s="19">
        <v>28</v>
      </c>
      <c r="AT11" s="48">
        <v>25</v>
      </c>
      <c r="AU11" s="19">
        <v>24</v>
      </c>
      <c r="AV11" s="19">
        <v>26</v>
      </c>
      <c r="AW11" s="104">
        <v>19</v>
      </c>
    </row>
    <row r="12" spans="1:49" x14ac:dyDescent="0.25">
      <c r="A12" s="17" t="s">
        <v>4</v>
      </c>
      <c r="B12" s="18">
        <v>9</v>
      </c>
      <c r="C12" s="18">
        <v>11</v>
      </c>
      <c r="D12" s="18">
        <v>6</v>
      </c>
      <c r="E12" s="18">
        <v>16</v>
      </c>
      <c r="F12" s="19">
        <v>14</v>
      </c>
      <c r="G12" s="19">
        <v>11</v>
      </c>
      <c r="H12" s="19">
        <v>9</v>
      </c>
      <c r="I12" s="19">
        <v>7</v>
      </c>
      <c r="J12" s="19">
        <v>14</v>
      </c>
      <c r="K12" s="19">
        <v>9</v>
      </c>
      <c r="L12" s="19">
        <v>8</v>
      </c>
      <c r="M12" s="19">
        <v>8</v>
      </c>
      <c r="N12" s="19">
        <v>4</v>
      </c>
      <c r="O12" s="19">
        <v>14</v>
      </c>
      <c r="P12" s="19">
        <v>15</v>
      </c>
      <c r="Q12" s="19">
        <v>33</v>
      </c>
      <c r="R12" s="19">
        <v>11</v>
      </c>
      <c r="S12" s="48">
        <v>10</v>
      </c>
      <c r="T12" s="19">
        <v>12</v>
      </c>
      <c r="U12" s="19">
        <v>15</v>
      </c>
      <c r="V12" s="19">
        <v>10</v>
      </c>
      <c r="W12" s="19">
        <v>8</v>
      </c>
      <c r="X12" s="19">
        <v>10</v>
      </c>
      <c r="Y12" s="19">
        <v>12</v>
      </c>
      <c r="Z12" s="19">
        <v>18</v>
      </c>
      <c r="AA12" s="19">
        <v>14</v>
      </c>
      <c r="AB12" s="19">
        <v>13</v>
      </c>
      <c r="AC12" s="19">
        <v>9</v>
      </c>
      <c r="AD12" s="19">
        <v>22</v>
      </c>
      <c r="AE12" s="48">
        <v>18</v>
      </c>
      <c r="AF12" s="19">
        <v>13</v>
      </c>
      <c r="AG12" s="19">
        <v>18</v>
      </c>
      <c r="AH12" s="19">
        <v>15</v>
      </c>
      <c r="AI12" s="19">
        <v>18</v>
      </c>
      <c r="AJ12" s="19">
        <v>17</v>
      </c>
      <c r="AK12" s="19">
        <v>13</v>
      </c>
      <c r="AL12" s="19">
        <v>12</v>
      </c>
      <c r="AM12" s="19">
        <v>20</v>
      </c>
      <c r="AN12" s="19">
        <v>17</v>
      </c>
      <c r="AO12" s="19">
        <v>14</v>
      </c>
      <c r="AP12" s="19">
        <v>11</v>
      </c>
      <c r="AQ12" s="48">
        <v>9</v>
      </c>
      <c r="AR12" s="19">
        <v>14</v>
      </c>
      <c r="AS12" s="19">
        <v>16</v>
      </c>
      <c r="AT12" s="48">
        <v>9</v>
      </c>
      <c r="AU12" s="19">
        <v>11</v>
      </c>
      <c r="AV12" s="19">
        <v>13</v>
      </c>
      <c r="AW12" s="104">
        <v>9</v>
      </c>
    </row>
    <row r="13" spans="1:49" x14ac:dyDescent="0.25">
      <c r="A13" s="17" t="s">
        <v>17</v>
      </c>
      <c r="B13" s="18">
        <v>22</v>
      </c>
      <c r="C13" s="18">
        <v>3</v>
      </c>
      <c r="D13" s="18">
        <v>7</v>
      </c>
      <c r="E13" s="18">
        <v>8</v>
      </c>
      <c r="F13" s="19">
        <v>9</v>
      </c>
      <c r="G13" s="19">
        <v>7</v>
      </c>
      <c r="H13" s="19">
        <v>7</v>
      </c>
      <c r="I13" s="19">
        <v>4</v>
      </c>
      <c r="J13" s="19">
        <v>3</v>
      </c>
      <c r="K13" s="19">
        <v>6</v>
      </c>
      <c r="L13" s="19">
        <v>2</v>
      </c>
      <c r="M13" s="19">
        <v>6</v>
      </c>
      <c r="N13" s="19">
        <v>6</v>
      </c>
      <c r="O13" s="19">
        <v>9</v>
      </c>
      <c r="P13" s="19">
        <v>3</v>
      </c>
      <c r="Q13" s="19">
        <v>6</v>
      </c>
      <c r="R13" s="19">
        <v>6</v>
      </c>
      <c r="S13" s="48">
        <v>2</v>
      </c>
      <c r="T13" s="19">
        <v>3</v>
      </c>
      <c r="U13" s="19">
        <v>4</v>
      </c>
      <c r="V13" s="19">
        <v>8</v>
      </c>
      <c r="W13" s="19">
        <v>10</v>
      </c>
      <c r="X13" s="19">
        <v>9</v>
      </c>
      <c r="Y13" s="19">
        <v>11</v>
      </c>
      <c r="Z13" s="19">
        <v>7</v>
      </c>
      <c r="AA13" s="19">
        <v>13</v>
      </c>
      <c r="AB13" s="19">
        <v>13</v>
      </c>
      <c r="AC13" s="19">
        <v>17</v>
      </c>
      <c r="AD13" s="19">
        <v>13</v>
      </c>
      <c r="AE13" s="48">
        <v>8</v>
      </c>
      <c r="AF13" s="19">
        <v>5</v>
      </c>
      <c r="AG13" s="19">
        <v>19</v>
      </c>
      <c r="AH13" s="19">
        <v>8</v>
      </c>
      <c r="AI13" s="19">
        <v>9</v>
      </c>
      <c r="AJ13" s="19">
        <v>8</v>
      </c>
      <c r="AK13" s="19">
        <v>10</v>
      </c>
      <c r="AL13" s="19">
        <v>8</v>
      </c>
      <c r="AM13" s="19">
        <v>5</v>
      </c>
      <c r="AN13" s="19">
        <v>13</v>
      </c>
      <c r="AO13" s="19">
        <v>9</v>
      </c>
      <c r="AP13" s="19">
        <v>8</v>
      </c>
      <c r="AQ13" s="48">
        <v>5</v>
      </c>
      <c r="AR13" s="19">
        <v>8</v>
      </c>
      <c r="AS13" s="19">
        <v>13</v>
      </c>
      <c r="AT13" s="48">
        <v>6</v>
      </c>
      <c r="AU13" s="19">
        <v>7</v>
      </c>
      <c r="AV13" s="19">
        <v>6</v>
      </c>
      <c r="AW13" s="104">
        <v>11</v>
      </c>
    </row>
    <row r="14" spans="1:49" x14ac:dyDescent="0.25">
      <c r="A14" s="17" t="s">
        <v>14</v>
      </c>
      <c r="B14" s="18">
        <v>12</v>
      </c>
      <c r="C14" s="18">
        <v>5</v>
      </c>
      <c r="D14" s="18">
        <v>11</v>
      </c>
      <c r="E14" s="18">
        <v>6</v>
      </c>
      <c r="F14" s="19">
        <v>3</v>
      </c>
      <c r="G14" s="19">
        <v>8</v>
      </c>
      <c r="H14" s="19">
        <v>1</v>
      </c>
      <c r="I14" s="19">
        <v>6</v>
      </c>
      <c r="J14" s="19">
        <v>8</v>
      </c>
      <c r="K14" s="19">
        <v>5</v>
      </c>
      <c r="L14" s="19">
        <v>3</v>
      </c>
      <c r="M14" s="19">
        <v>1</v>
      </c>
      <c r="N14" s="19">
        <v>1</v>
      </c>
      <c r="O14" s="19">
        <v>4</v>
      </c>
      <c r="P14" s="19">
        <v>1</v>
      </c>
      <c r="Q14" s="19">
        <v>3</v>
      </c>
      <c r="R14" s="19">
        <v>4</v>
      </c>
      <c r="S14" s="48">
        <v>2</v>
      </c>
      <c r="T14" s="19">
        <v>5</v>
      </c>
      <c r="U14" s="19">
        <v>1</v>
      </c>
      <c r="V14" s="19">
        <v>4</v>
      </c>
      <c r="W14" s="19">
        <v>3</v>
      </c>
      <c r="X14" s="19">
        <v>4</v>
      </c>
      <c r="Y14" s="19">
        <v>5</v>
      </c>
      <c r="Z14" s="19">
        <v>14</v>
      </c>
      <c r="AA14" s="19">
        <v>9</v>
      </c>
      <c r="AB14" s="19">
        <v>5</v>
      </c>
      <c r="AC14" s="19">
        <v>1</v>
      </c>
      <c r="AD14" s="19">
        <v>8</v>
      </c>
      <c r="AE14" s="48">
        <v>1</v>
      </c>
      <c r="AF14" s="19">
        <v>3</v>
      </c>
      <c r="AG14" s="19">
        <v>2</v>
      </c>
      <c r="AH14" s="19">
        <v>4</v>
      </c>
      <c r="AI14" s="19">
        <v>17</v>
      </c>
      <c r="AJ14" s="19">
        <v>3</v>
      </c>
      <c r="AK14" s="19">
        <v>6</v>
      </c>
      <c r="AL14" s="19">
        <v>1</v>
      </c>
      <c r="AM14" s="19">
        <v>2</v>
      </c>
      <c r="AN14" s="19">
        <v>9</v>
      </c>
      <c r="AO14" s="19">
        <v>1</v>
      </c>
      <c r="AP14" s="19">
        <v>3</v>
      </c>
      <c r="AQ14" s="48">
        <v>2</v>
      </c>
      <c r="AR14" s="19">
        <v>3</v>
      </c>
      <c r="AS14" s="19">
        <v>3</v>
      </c>
      <c r="AT14" s="48">
        <v>10</v>
      </c>
      <c r="AU14" s="19">
        <v>14</v>
      </c>
      <c r="AV14" s="19">
        <v>4</v>
      </c>
      <c r="AW14" s="104">
        <v>5</v>
      </c>
    </row>
    <row r="15" spans="1:49" x14ac:dyDescent="0.25">
      <c r="A15" s="17" t="s">
        <v>5</v>
      </c>
      <c r="B15" s="18">
        <v>5</v>
      </c>
      <c r="C15" s="18">
        <v>5</v>
      </c>
      <c r="D15" s="18">
        <v>2</v>
      </c>
      <c r="E15" s="18">
        <v>4</v>
      </c>
      <c r="F15" s="19">
        <v>6</v>
      </c>
      <c r="G15" s="19">
        <v>7</v>
      </c>
      <c r="H15" s="19">
        <v>5</v>
      </c>
      <c r="I15" s="19">
        <v>9</v>
      </c>
      <c r="J15" s="19">
        <v>2</v>
      </c>
      <c r="K15" s="19">
        <v>5</v>
      </c>
      <c r="L15" s="19">
        <v>1</v>
      </c>
      <c r="M15" s="19">
        <v>11</v>
      </c>
      <c r="N15" s="19">
        <v>6</v>
      </c>
      <c r="O15" s="19">
        <v>4</v>
      </c>
      <c r="P15" s="19">
        <v>6</v>
      </c>
      <c r="Q15" s="19">
        <v>8</v>
      </c>
      <c r="R15" s="19">
        <v>12</v>
      </c>
      <c r="S15" s="48">
        <v>13</v>
      </c>
      <c r="T15" s="19">
        <v>5</v>
      </c>
      <c r="U15" s="19">
        <v>5</v>
      </c>
      <c r="V15" s="19">
        <v>3</v>
      </c>
      <c r="W15" s="19">
        <v>7</v>
      </c>
      <c r="X15" s="19">
        <v>2</v>
      </c>
      <c r="Y15" s="19">
        <v>12</v>
      </c>
      <c r="Z15" s="19">
        <v>7</v>
      </c>
      <c r="AA15" s="19">
        <v>11</v>
      </c>
      <c r="AB15" s="19">
        <v>14</v>
      </c>
      <c r="AC15" s="19">
        <v>5</v>
      </c>
      <c r="AD15" s="19">
        <v>5</v>
      </c>
      <c r="AE15" s="48">
        <v>5</v>
      </c>
      <c r="AF15" s="19">
        <v>8</v>
      </c>
      <c r="AG15" s="19">
        <v>3</v>
      </c>
      <c r="AH15" s="19">
        <v>12</v>
      </c>
      <c r="AI15" s="19">
        <v>3</v>
      </c>
      <c r="AJ15" s="19">
        <v>8</v>
      </c>
      <c r="AK15" s="19">
        <v>24</v>
      </c>
      <c r="AL15" s="19">
        <v>12</v>
      </c>
      <c r="AM15" s="19">
        <v>12</v>
      </c>
      <c r="AN15" s="19">
        <v>3</v>
      </c>
      <c r="AO15" s="19">
        <v>3</v>
      </c>
      <c r="AP15" s="19">
        <v>13</v>
      </c>
      <c r="AQ15" s="48">
        <v>10</v>
      </c>
      <c r="AR15" s="19">
        <v>15</v>
      </c>
      <c r="AS15" s="19">
        <v>10</v>
      </c>
      <c r="AT15" s="48">
        <v>10</v>
      </c>
      <c r="AU15" s="19">
        <v>5</v>
      </c>
      <c r="AV15" s="19">
        <v>9</v>
      </c>
      <c r="AW15" s="104">
        <v>4</v>
      </c>
    </row>
    <row r="16" spans="1:49" x14ac:dyDescent="0.25">
      <c r="A16" s="17" t="s">
        <v>6</v>
      </c>
      <c r="B16" s="18">
        <v>29</v>
      </c>
      <c r="C16" s="18">
        <v>35</v>
      </c>
      <c r="D16" s="18">
        <v>22</v>
      </c>
      <c r="E16" s="18">
        <v>31</v>
      </c>
      <c r="F16" s="19">
        <v>26</v>
      </c>
      <c r="G16" s="19">
        <v>23</v>
      </c>
      <c r="H16" s="19">
        <v>30</v>
      </c>
      <c r="I16" s="19">
        <v>29</v>
      </c>
      <c r="J16" s="19">
        <v>24</v>
      </c>
      <c r="K16" s="19">
        <v>25</v>
      </c>
      <c r="L16" s="19">
        <v>23</v>
      </c>
      <c r="M16" s="19">
        <v>26</v>
      </c>
      <c r="N16" s="19">
        <v>22</v>
      </c>
      <c r="O16" s="19">
        <v>31</v>
      </c>
      <c r="P16" s="19">
        <v>27</v>
      </c>
      <c r="Q16" s="19">
        <v>20</v>
      </c>
      <c r="R16" s="19">
        <v>26</v>
      </c>
      <c r="S16" s="48">
        <v>24</v>
      </c>
      <c r="T16" s="19">
        <v>24</v>
      </c>
      <c r="U16" s="19">
        <v>33</v>
      </c>
      <c r="V16" s="19">
        <v>25</v>
      </c>
      <c r="W16" s="19">
        <v>36</v>
      </c>
      <c r="X16" s="19">
        <v>31</v>
      </c>
      <c r="Y16" s="19">
        <v>21</v>
      </c>
      <c r="Z16" s="19">
        <v>19</v>
      </c>
      <c r="AA16" s="19">
        <v>35</v>
      </c>
      <c r="AB16" s="19">
        <v>19</v>
      </c>
      <c r="AC16" s="19">
        <v>33</v>
      </c>
      <c r="AD16" s="19">
        <v>31</v>
      </c>
      <c r="AE16" s="48">
        <v>33</v>
      </c>
      <c r="AF16" s="19">
        <v>37</v>
      </c>
      <c r="AG16" s="19">
        <v>24</v>
      </c>
      <c r="AH16" s="19">
        <v>24</v>
      </c>
      <c r="AI16" s="19">
        <v>31</v>
      </c>
      <c r="AJ16" s="19">
        <v>15</v>
      </c>
      <c r="AK16" s="19">
        <v>15</v>
      </c>
      <c r="AL16" s="19">
        <v>18</v>
      </c>
      <c r="AM16" s="19">
        <v>21</v>
      </c>
      <c r="AN16" s="19">
        <v>26</v>
      </c>
      <c r="AO16" s="19">
        <v>26</v>
      </c>
      <c r="AP16" s="19">
        <v>27</v>
      </c>
      <c r="AQ16" s="48">
        <v>28</v>
      </c>
      <c r="AR16" s="19">
        <v>30</v>
      </c>
      <c r="AS16" s="19">
        <v>32</v>
      </c>
      <c r="AT16" s="48">
        <v>30</v>
      </c>
      <c r="AU16" s="19">
        <v>32</v>
      </c>
      <c r="AV16" s="19">
        <v>14</v>
      </c>
      <c r="AW16" s="104">
        <v>20</v>
      </c>
    </row>
    <row r="17" spans="1:55" x14ac:dyDescent="0.25">
      <c r="A17" s="17" t="s">
        <v>15</v>
      </c>
      <c r="B17" s="18">
        <v>3</v>
      </c>
      <c r="C17" s="18">
        <v>13</v>
      </c>
      <c r="D17" s="18">
        <v>10</v>
      </c>
      <c r="E17" s="18">
        <v>5</v>
      </c>
      <c r="F17" s="19">
        <v>5</v>
      </c>
      <c r="G17" s="19">
        <v>10</v>
      </c>
      <c r="H17" s="19">
        <v>13</v>
      </c>
      <c r="I17" s="19">
        <v>10</v>
      </c>
      <c r="J17" s="19">
        <v>17</v>
      </c>
      <c r="K17" s="19">
        <v>5</v>
      </c>
      <c r="L17" s="19">
        <v>6</v>
      </c>
      <c r="M17" s="19">
        <v>12</v>
      </c>
      <c r="N17" s="19">
        <v>11</v>
      </c>
      <c r="O17" s="19">
        <v>2</v>
      </c>
      <c r="P17" s="19">
        <v>7</v>
      </c>
      <c r="Q17" s="19">
        <v>7</v>
      </c>
      <c r="R17" s="19">
        <v>8</v>
      </c>
      <c r="S17" s="48">
        <v>9</v>
      </c>
      <c r="T17" s="19">
        <v>8</v>
      </c>
      <c r="U17" s="19">
        <v>8</v>
      </c>
      <c r="V17" s="19">
        <v>3</v>
      </c>
      <c r="W17" s="19">
        <v>9</v>
      </c>
      <c r="X17" s="19">
        <v>5</v>
      </c>
      <c r="Y17" s="19">
        <v>12</v>
      </c>
      <c r="Z17" s="19">
        <v>8</v>
      </c>
      <c r="AA17" s="19">
        <v>6</v>
      </c>
      <c r="AB17" s="19">
        <v>8</v>
      </c>
      <c r="AC17" s="19">
        <v>8</v>
      </c>
      <c r="AD17" s="19">
        <v>8</v>
      </c>
      <c r="AE17" s="48">
        <v>6</v>
      </c>
      <c r="AF17" s="19">
        <v>4</v>
      </c>
      <c r="AG17" s="19">
        <v>13</v>
      </c>
      <c r="AH17" s="19">
        <v>8</v>
      </c>
      <c r="AI17" s="19">
        <v>8</v>
      </c>
      <c r="AJ17" s="19">
        <v>7</v>
      </c>
      <c r="AK17" s="19">
        <v>3</v>
      </c>
      <c r="AL17" s="19">
        <v>9</v>
      </c>
      <c r="AM17" s="19">
        <v>5</v>
      </c>
      <c r="AN17" s="19">
        <v>2</v>
      </c>
      <c r="AO17" s="19">
        <v>9</v>
      </c>
      <c r="AP17" s="19">
        <v>10</v>
      </c>
      <c r="AQ17" s="48">
        <v>13</v>
      </c>
      <c r="AR17" s="19">
        <v>12</v>
      </c>
      <c r="AS17" s="19">
        <v>7</v>
      </c>
      <c r="AT17" s="48">
        <v>9</v>
      </c>
      <c r="AU17" s="19">
        <v>9</v>
      </c>
      <c r="AV17" s="19">
        <v>5</v>
      </c>
      <c r="AW17" s="104">
        <v>7</v>
      </c>
    </row>
    <row r="18" spans="1:55" x14ac:dyDescent="0.25">
      <c r="A18" s="17" t="s">
        <v>7</v>
      </c>
      <c r="B18" s="18">
        <v>11</v>
      </c>
      <c r="C18" s="18">
        <v>6</v>
      </c>
      <c r="D18" s="18">
        <v>5</v>
      </c>
      <c r="E18" s="18">
        <v>9</v>
      </c>
      <c r="F18" s="19">
        <v>10</v>
      </c>
      <c r="G18" s="19">
        <v>10</v>
      </c>
      <c r="H18" s="19">
        <v>10</v>
      </c>
      <c r="I18" s="19">
        <v>6</v>
      </c>
      <c r="J18" s="19">
        <v>6</v>
      </c>
      <c r="K18" s="19">
        <v>10</v>
      </c>
      <c r="L18" s="19">
        <v>12</v>
      </c>
      <c r="M18" s="19">
        <v>12</v>
      </c>
      <c r="N18" s="19">
        <v>7</v>
      </c>
      <c r="O18" s="19">
        <v>7</v>
      </c>
      <c r="P18" s="19">
        <v>8</v>
      </c>
      <c r="Q18" s="19">
        <v>3</v>
      </c>
      <c r="R18" s="19">
        <v>7</v>
      </c>
      <c r="S18" s="48">
        <v>13</v>
      </c>
      <c r="T18" s="19">
        <v>7</v>
      </c>
      <c r="U18" s="19">
        <v>8</v>
      </c>
      <c r="V18" s="19">
        <v>5</v>
      </c>
      <c r="W18" s="19">
        <v>11</v>
      </c>
      <c r="X18" s="19">
        <v>12</v>
      </c>
      <c r="Y18" s="19">
        <v>6</v>
      </c>
      <c r="Z18" s="19">
        <v>6</v>
      </c>
      <c r="AA18" s="19">
        <v>9</v>
      </c>
      <c r="AB18" s="19">
        <v>7</v>
      </c>
      <c r="AC18" s="19">
        <v>2</v>
      </c>
      <c r="AD18" s="19">
        <v>11</v>
      </c>
      <c r="AE18" s="48">
        <v>13</v>
      </c>
      <c r="AF18" s="19">
        <v>16</v>
      </c>
      <c r="AG18" s="19">
        <v>10</v>
      </c>
      <c r="AH18" s="19">
        <v>12</v>
      </c>
      <c r="AI18" s="19">
        <v>8</v>
      </c>
      <c r="AJ18" s="19">
        <v>8</v>
      </c>
      <c r="AK18" s="19">
        <v>7</v>
      </c>
      <c r="AL18" s="19">
        <v>13</v>
      </c>
      <c r="AM18" s="19">
        <v>8</v>
      </c>
      <c r="AN18" s="19">
        <v>8</v>
      </c>
      <c r="AO18" s="19">
        <v>3</v>
      </c>
      <c r="AP18" s="19">
        <v>7</v>
      </c>
      <c r="AQ18" s="48">
        <v>7</v>
      </c>
      <c r="AR18" s="19">
        <v>8</v>
      </c>
      <c r="AS18" s="19">
        <v>12</v>
      </c>
      <c r="AT18" s="48">
        <v>10</v>
      </c>
      <c r="AU18" s="19">
        <v>9</v>
      </c>
      <c r="AV18" s="19">
        <v>8</v>
      </c>
      <c r="AW18" s="104">
        <v>7</v>
      </c>
    </row>
    <row r="19" spans="1:55" x14ac:dyDescent="0.25">
      <c r="A19" s="17" t="s">
        <v>8</v>
      </c>
      <c r="B19" s="18">
        <v>36</v>
      </c>
      <c r="C19" s="18">
        <v>21</v>
      </c>
      <c r="D19" s="18">
        <v>24</v>
      </c>
      <c r="E19" s="18">
        <v>29</v>
      </c>
      <c r="F19" s="19">
        <v>27</v>
      </c>
      <c r="G19" s="19">
        <v>22</v>
      </c>
      <c r="H19" s="19">
        <v>20</v>
      </c>
      <c r="I19" s="19">
        <v>26</v>
      </c>
      <c r="J19" s="19">
        <v>16</v>
      </c>
      <c r="K19" s="19">
        <v>20</v>
      </c>
      <c r="L19" s="19">
        <v>13</v>
      </c>
      <c r="M19" s="19">
        <v>20</v>
      </c>
      <c r="N19" s="19">
        <v>14</v>
      </c>
      <c r="O19" s="19">
        <v>20</v>
      </c>
      <c r="P19" s="19">
        <v>29</v>
      </c>
      <c r="Q19" s="19">
        <v>15</v>
      </c>
      <c r="R19" s="19">
        <v>23</v>
      </c>
      <c r="S19" s="48">
        <v>19</v>
      </c>
      <c r="T19" s="19">
        <v>30</v>
      </c>
      <c r="U19" s="19">
        <v>24</v>
      </c>
      <c r="V19" s="19">
        <v>16</v>
      </c>
      <c r="W19" s="19">
        <v>16</v>
      </c>
      <c r="X19" s="19">
        <v>31</v>
      </c>
      <c r="Y19" s="19">
        <v>32</v>
      </c>
      <c r="Z19" s="19">
        <v>17</v>
      </c>
      <c r="AA19" s="19">
        <v>18</v>
      </c>
      <c r="AB19" s="19">
        <v>25</v>
      </c>
      <c r="AC19" s="19">
        <v>11</v>
      </c>
      <c r="AD19" s="19">
        <v>34</v>
      </c>
      <c r="AE19" s="48">
        <v>37</v>
      </c>
      <c r="AF19" s="19">
        <v>21</v>
      </c>
      <c r="AG19" s="19">
        <v>21</v>
      </c>
      <c r="AH19" s="19">
        <v>32</v>
      </c>
      <c r="AI19" s="19">
        <v>20</v>
      </c>
      <c r="AJ19" s="19">
        <v>29</v>
      </c>
      <c r="AK19" s="19">
        <v>24</v>
      </c>
      <c r="AL19" s="19">
        <v>31</v>
      </c>
      <c r="AM19" s="19">
        <v>32</v>
      </c>
      <c r="AN19" s="19">
        <v>23</v>
      </c>
      <c r="AO19" s="19">
        <v>32</v>
      </c>
      <c r="AP19" s="19">
        <v>24</v>
      </c>
      <c r="AQ19" s="48">
        <v>20</v>
      </c>
      <c r="AR19" s="19">
        <v>16</v>
      </c>
      <c r="AS19" s="19">
        <v>13</v>
      </c>
      <c r="AT19" s="48">
        <v>32</v>
      </c>
      <c r="AU19" s="19">
        <v>18</v>
      </c>
      <c r="AV19" s="19">
        <v>28</v>
      </c>
      <c r="AW19" s="104">
        <v>26</v>
      </c>
    </row>
    <row r="20" spans="1:55" x14ac:dyDescent="0.25">
      <c r="A20" s="17" t="s">
        <v>9</v>
      </c>
      <c r="B20" s="18">
        <v>12</v>
      </c>
      <c r="C20" s="18">
        <v>13</v>
      </c>
      <c r="D20" s="18">
        <v>9</v>
      </c>
      <c r="E20" s="18">
        <v>10</v>
      </c>
      <c r="F20" s="19">
        <v>20</v>
      </c>
      <c r="G20" s="19">
        <v>10</v>
      </c>
      <c r="H20" s="19">
        <v>10</v>
      </c>
      <c r="I20" s="19">
        <v>37</v>
      </c>
      <c r="J20" s="19">
        <v>12</v>
      </c>
      <c r="K20" s="19">
        <v>17</v>
      </c>
      <c r="L20" s="19">
        <v>15</v>
      </c>
      <c r="M20" s="19">
        <v>7</v>
      </c>
      <c r="N20" s="19">
        <v>12</v>
      </c>
      <c r="O20" s="19">
        <v>21</v>
      </c>
      <c r="P20" s="19">
        <v>8</v>
      </c>
      <c r="Q20" s="19">
        <v>10</v>
      </c>
      <c r="R20" s="19">
        <v>11</v>
      </c>
      <c r="S20" s="48">
        <v>22</v>
      </c>
      <c r="T20" s="19">
        <v>16</v>
      </c>
      <c r="U20" s="19">
        <v>12</v>
      </c>
      <c r="V20" s="19">
        <v>17</v>
      </c>
      <c r="W20" s="19">
        <v>13</v>
      </c>
      <c r="X20" s="19">
        <v>14</v>
      </c>
      <c r="Y20" s="19">
        <v>15</v>
      </c>
      <c r="Z20" s="19">
        <v>16</v>
      </c>
      <c r="AA20" s="19">
        <v>21</v>
      </c>
      <c r="AB20" s="19">
        <v>17</v>
      </c>
      <c r="AC20" s="19">
        <v>32</v>
      </c>
      <c r="AD20" s="19">
        <v>17</v>
      </c>
      <c r="AE20" s="48">
        <v>24</v>
      </c>
      <c r="AF20" s="19">
        <v>22</v>
      </c>
      <c r="AG20" s="19">
        <v>12</v>
      </c>
      <c r="AH20" s="19">
        <v>27</v>
      </c>
      <c r="AI20" s="19">
        <v>20</v>
      </c>
      <c r="AJ20" s="19">
        <v>29</v>
      </c>
      <c r="AK20" s="19">
        <v>55</v>
      </c>
      <c r="AL20" s="19">
        <v>37</v>
      </c>
      <c r="AM20" s="19">
        <v>50</v>
      </c>
      <c r="AN20" s="19">
        <v>26</v>
      </c>
      <c r="AO20" s="19">
        <v>34</v>
      </c>
      <c r="AP20" s="19">
        <v>33</v>
      </c>
      <c r="AQ20" s="48">
        <v>26</v>
      </c>
      <c r="AR20" s="19">
        <v>21</v>
      </c>
      <c r="AS20" s="19">
        <v>20</v>
      </c>
      <c r="AT20" s="48">
        <v>21</v>
      </c>
      <c r="AU20" s="19">
        <v>21</v>
      </c>
      <c r="AV20" s="19">
        <v>21</v>
      </c>
      <c r="AW20" s="104">
        <v>28</v>
      </c>
    </row>
    <row r="21" spans="1:55" x14ac:dyDescent="0.25">
      <c r="A21" s="17" t="s">
        <v>10</v>
      </c>
      <c r="B21" s="18">
        <v>10</v>
      </c>
      <c r="C21" s="18">
        <v>8</v>
      </c>
      <c r="D21" s="18">
        <v>4</v>
      </c>
      <c r="E21" s="18">
        <v>9</v>
      </c>
      <c r="F21" s="19">
        <v>7</v>
      </c>
      <c r="G21" s="19">
        <v>9</v>
      </c>
      <c r="H21" s="19">
        <v>5</v>
      </c>
      <c r="I21" s="19">
        <v>4</v>
      </c>
      <c r="J21" s="19">
        <v>8</v>
      </c>
      <c r="K21" s="19">
        <v>7</v>
      </c>
      <c r="L21" s="19">
        <v>2</v>
      </c>
      <c r="M21" s="19">
        <v>4</v>
      </c>
      <c r="N21" s="19">
        <v>8</v>
      </c>
      <c r="O21" s="19">
        <v>7</v>
      </c>
      <c r="P21" s="19">
        <v>8</v>
      </c>
      <c r="Q21" s="19">
        <v>11</v>
      </c>
      <c r="R21" s="19">
        <v>17</v>
      </c>
      <c r="S21" s="48">
        <v>14</v>
      </c>
      <c r="T21" s="19">
        <v>11</v>
      </c>
      <c r="U21" s="19">
        <v>20</v>
      </c>
      <c r="V21" s="19">
        <v>16</v>
      </c>
      <c r="W21" s="19">
        <v>2</v>
      </c>
      <c r="X21" s="19">
        <v>13</v>
      </c>
      <c r="Y21" s="19">
        <v>10</v>
      </c>
      <c r="Z21" s="19">
        <v>10</v>
      </c>
      <c r="AA21" s="19">
        <v>7</v>
      </c>
      <c r="AB21" s="19">
        <v>25</v>
      </c>
      <c r="AC21" s="19">
        <v>25</v>
      </c>
      <c r="AD21" s="19">
        <v>9</v>
      </c>
      <c r="AE21" s="48">
        <v>9</v>
      </c>
      <c r="AF21" s="19">
        <v>10</v>
      </c>
      <c r="AG21" s="19">
        <v>10</v>
      </c>
      <c r="AH21" s="19">
        <v>7</v>
      </c>
      <c r="AI21" s="19">
        <v>12</v>
      </c>
      <c r="AJ21" s="19">
        <v>14</v>
      </c>
      <c r="AK21" s="19">
        <v>9</v>
      </c>
      <c r="AL21" s="19">
        <v>15</v>
      </c>
      <c r="AM21" s="19">
        <v>9</v>
      </c>
      <c r="AN21" s="19">
        <v>23</v>
      </c>
      <c r="AO21" s="19">
        <v>10</v>
      </c>
      <c r="AP21" s="19">
        <v>10</v>
      </c>
      <c r="AQ21" s="48">
        <v>15</v>
      </c>
      <c r="AR21" s="19">
        <v>14</v>
      </c>
      <c r="AS21" s="19">
        <v>7</v>
      </c>
      <c r="AT21" s="48">
        <v>11</v>
      </c>
      <c r="AU21" s="19">
        <v>13</v>
      </c>
      <c r="AV21" s="19">
        <v>13</v>
      </c>
      <c r="AW21" s="104">
        <v>8</v>
      </c>
    </row>
    <row r="22" spans="1:55" x14ac:dyDescent="0.25">
      <c r="A22" s="17" t="s">
        <v>11</v>
      </c>
      <c r="B22" s="18">
        <v>6</v>
      </c>
      <c r="C22" s="18">
        <v>6</v>
      </c>
      <c r="D22" s="18">
        <v>9</v>
      </c>
      <c r="E22" s="18">
        <v>8</v>
      </c>
      <c r="F22" s="19">
        <v>8</v>
      </c>
      <c r="G22" s="19">
        <v>2</v>
      </c>
      <c r="H22" s="19">
        <v>4</v>
      </c>
      <c r="I22" s="19">
        <v>6</v>
      </c>
      <c r="J22" s="19">
        <v>9</v>
      </c>
      <c r="K22" s="19">
        <v>3</v>
      </c>
      <c r="L22" s="19">
        <v>4</v>
      </c>
      <c r="M22" s="19">
        <v>10</v>
      </c>
      <c r="N22" s="19">
        <v>7</v>
      </c>
      <c r="O22" s="19">
        <v>5</v>
      </c>
      <c r="P22" s="19">
        <v>3</v>
      </c>
      <c r="Q22" s="19">
        <v>6</v>
      </c>
      <c r="R22" s="19">
        <v>7</v>
      </c>
      <c r="S22" s="48">
        <v>3</v>
      </c>
      <c r="T22" s="19">
        <v>7</v>
      </c>
      <c r="U22" s="19">
        <v>2</v>
      </c>
      <c r="V22" s="19">
        <v>5</v>
      </c>
      <c r="W22" s="19">
        <v>4</v>
      </c>
      <c r="X22" s="19">
        <v>5</v>
      </c>
      <c r="Y22" s="19">
        <v>5</v>
      </c>
      <c r="Z22" s="19">
        <v>4</v>
      </c>
      <c r="AA22" s="19">
        <v>5</v>
      </c>
      <c r="AB22" s="19">
        <v>7</v>
      </c>
      <c r="AC22" s="19">
        <v>5</v>
      </c>
      <c r="AD22" s="19">
        <v>6</v>
      </c>
      <c r="AE22" s="48">
        <v>5</v>
      </c>
      <c r="AF22" s="19">
        <v>7</v>
      </c>
      <c r="AG22" s="19">
        <v>8</v>
      </c>
      <c r="AH22" s="19">
        <v>6</v>
      </c>
      <c r="AI22" s="19">
        <v>9</v>
      </c>
      <c r="AJ22" s="19">
        <v>9</v>
      </c>
      <c r="AK22" s="19">
        <v>8</v>
      </c>
      <c r="AL22" s="19">
        <v>1</v>
      </c>
      <c r="AM22" s="19">
        <v>14</v>
      </c>
      <c r="AN22" s="19">
        <v>11</v>
      </c>
      <c r="AO22" s="19">
        <v>10</v>
      </c>
      <c r="AP22" s="19">
        <v>5</v>
      </c>
      <c r="AQ22" s="48">
        <v>4</v>
      </c>
      <c r="AR22" s="19">
        <v>8</v>
      </c>
      <c r="AS22" s="19">
        <v>11</v>
      </c>
      <c r="AT22" s="48">
        <v>8</v>
      </c>
      <c r="AU22" s="19">
        <v>3</v>
      </c>
      <c r="AV22" s="19">
        <v>4</v>
      </c>
      <c r="AW22" s="104">
        <v>4</v>
      </c>
    </row>
    <row r="23" spans="1:55" ht="13.8" thickBot="1" x14ac:dyDescent="0.3">
      <c r="A23" s="27" t="s">
        <v>16</v>
      </c>
      <c r="B23" s="28">
        <v>242</v>
      </c>
      <c r="C23" s="28">
        <v>230</v>
      </c>
      <c r="D23" s="28">
        <v>207</v>
      </c>
      <c r="E23" s="28">
        <v>201</v>
      </c>
      <c r="F23" s="29">
        <v>201</v>
      </c>
      <c r="G23" s="29">
        <v>180</v>
      </c>
      <c r="H23" s="29">
        <f>SUM(H7:H22)</f>
        <v>189</v>
      </c>
      <c r="I23" s="29">
        <v>258</v>
      </c>
      <c r="J23" s="29">
        <v>232</v>
      </c>
      <c r="K23" s="29">
        <v>209</v>
      </c>
      <c r="L23" s="29">
        <v>141</v>
      </c>
      <c r="M23" s="29">
        <v>201</v>
      </c>
      <c r="N23" s="29">
        <v>145</v>
      </c>
      <c r="O23" s="29">
        <v>204</v>
      </c>
      <c r="P23" s="29">
        <v>172</v>
      </c>
      <c r="Q23" s="29">
        <v>189</v>
      </c>
      <c r="R23" s="29">
        <v>211</v>
      </c>
      <c r="S23" s="49">
        <f>SUM(S7:S22)</f>
        <v>208</v>
      </c>
      <c r="T23" s="49">
        <f>SUM(T7:T22)</f>
        <v>236</v>
      </c>
      <c r="U23" s="29">
        <v>182</v>
      </c>
      <c r="V23" s="29">
        <v>187</v>
      </c>
      <c r="W23" s="29">
        <v>186</v>
      </c>
      <c r="X23" s="29">
        <v>180</v>
      </c>
      <c r="Y23" s="29">
        <v>207</v>
      </c>
      <c r="Z23" s="29">
        <v>204</v>
      </c>
      <c r="AA23" s="29">
        <v>258</v>
      </c>
      <c r="AB23" s="29">
        <v>280</v>
      </c>
      <c r="AC23" s="29">
        <v>236</v>
      </c>
      <c r="AD23" s="29">
        <v>267</v>
      </c>
      <c r="AE23" s="49">
        <v>285</v>
      </c>
      <c r="AF23" s="49">
        <v>219</v>
      </c>
      <c r="AG23" s="29">
        <v>207</v>
      </c>
      <c r="AH23" s="29">
        <v>232</v>
      </c>
      <c r="AI23" s="29">
        <v>262</v>
      </c>
      <c r="AJ23" s="29">
        <v>219</v>
      </c>
      <c r="AK23" s="29">
        <v>272</v>
      </c>
      <c r="AL23" s="29">
        <v>240</v>
      </c>
      <c r="AM23" s="29">
        <v>298</v>
      </c>
      <c r="AN23" s="29">
        <v>278</v>
      </c>
      <c r="AO23" s="29">
        <v>254</v>
      </c>
      <c r="AP23" s="29">
        <v>284</v>
      </c>
      <c r="AQ23" s="29">
        <v>205</v>
      </c>
      <c r="AR23" s="29">
        <f t="shared" ref="AR23:AW23" si="0">SUM(AR7:AR22)</f>
        <v>258</v>
      </c>
      <c r="AS23" s="29">
        <f t="shared" si="0"/>
        <v>255</v>
      </c>
      <c r="AT23" s="29">
        <f t="shared" si="0"/>
        <v>232</v>
      </c>
      <c r="AU23" s="29">
        <f t="shared" si="0"/>
        <v>218</v>
      </c>
      <c r="AV23" s="29">
        <f t="shared" si="0"/>
        <v>205</v>
      </c>
      <c r="AW23" s="29">
        <f t="shared" si="0"/>
        <v>207</v>
      </c>
    </row>
    <row r="24" spans="1:55" x14ac:dyDescent="0.25">
      <c r="I24" s="13"/>
      <c r="J24" s="13"/>
      <c r="K24" s="13"/>
      <c r="L24" s="13"/>
      <c r="M24" s="13"/>
      <c r="N24" s="13"/>
      <c r="O24" s="13"/>
      <c r="P24" s="13"/>
      <c r="Q24" s="13"/>
      <c r="R24" s="13"/>
      <c r="S24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</row>
    <row r="25" spans="1:55" ht="13.8" thickBot="1" x14ac:dyDescent="0.3">
      <c r="I25" s="13"/>
      <c r="J25" s="13"/>
      <c r="K25" s="13"/>
      <c r="L25" s="13"/>
      <c r="M25" s="13"/>
      <c r="N25" s="13"/>
      <c r="O25" s="13"/>
      <c r="P25" s="13"/>
      <c r="Q25" s="13"/>
      <c r="R25" s="13"/>
      <c r="S25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</row>
    <row r="26" spans="1:55" x14ac:dyDescent="0.25">
      <c r="A26" s="26" t="s">
        <v>29</v>
      </c>
      <c r="B26" s="15"/>
      <c r="C26" s="15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50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03"/>
    </row>
    <row r="27" spans="1:55" x14ac:dyDescent="0.25">
      <c r="A27" s="17"/>
      <c r="B27" s="18" t="s">
        <v>28</v>
      </c>
      <c r="C27" s="18"/>
      <c r="D27" s="18"/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48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 t="s">
        <v>28</v>
      </c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04"/>
    </row>
    <row r="28" spans="1:55" x14ac:dyDescent="0.25">
      <c r="A28" s="17" t="s">
        <v>0</v>
      </c>
      <c r="B28" s="18" t="s">
        <v>34</v>
      </c>
      <c r="C28" s="18" t="s">
        <v>35</v>
      </c>
      <c r="D28" s="18" t="s">
        <v>36</v>
      </c>
      <c r="E28" s="18" t="s">
        <v>37</v>
      </c>
      <c r="F28" s="19" t="s">
        <v>38</v>
      </c>
      <c r="G28" s="19" t="s">
        <v>39</v>
      </c>
      <c r="H28" s="19" t="s">
        <v>40</v>
      </c>
      <c r="I28" s="19" t="s">
        <v>41</v>
      </c>
      <c r="J28" s="19" t="s">
        <v>42</v>
      </c>
      <c r="K28" s="19" t="s">
        <v>43</v>
      </c>
      <c r="L28" s="19" t="s">
        <v>44</v>
      </c>
      <c r="M28" s="19" t="s">
        <v>45</v>
      </c>
      <c r="N28" s="19" t="s">
        <v>68</v>
      </c>
      <c r="O28" s="19" t="s">
        <v>69</v>
      </c>
      <c r="P28" s="19" t="s">
        <v>70</v>
      </c>
      <c r="Q28" s="19" t="s">
        <v>71</v>
      </c>
      <c r="R28" s="19" t="s">
        <v>72</v>
      </c>
      <c r="S28" s="48" t="s">
        <v>73</v>
      </c>
      <c r="T28" s="19" t="s">
        <v>74</v>
      </c>
      <c r="U28" s="19" t="s">
        <v>75</v>
      </c>
      <c r="V28" s="19" t="s">
        <v>76</v>
      </c>
      <c r="W28" s="19" t="s">
        <v>77</v>
      </c>
      <c r="X28" s="19" t="s">
        <v>78</v>
      </c>
      <c r="Y28" s="19" t="s">
        <v>79</v>
      </c>
      <c r="Z28" s="19" t="s">
        <v>83</v>
      </c>
      <c r="AA28" s="19" t="s">
        <v>84</v>
      </c>
      <c r="AB28" s="19" t="s">
        <v>85</v>
      </c>
      <c r="AC28" s="19" t="s">
        <v>86</v>
      </c>
      <c r="AD28" s="19" t="s">
        <v>87</v>
      </c>
      <c r="AE28" s="19" t="s">
        <v>88</v>
      </c>
      <c r="AF28" s="19" t="s">
        <v>89</v>
      </c>
      <c r="AG28" s="19" t="s">
        <v>90</v>
      </c>
      <c r="AH28" s="19" t="s">
        <v>91</v>
      </c>
      <c r="AI28" s="19" t="s">
        <v>92</v>
      </c>
      <c r="AJ28" s="19" t="s">
        <v>93</v>
      </c>
      <c r="AK28" s="19" t="s">
        <v>94</v>
      </c>
      <c r="AL28" s="102" t="s">
        <v>96</v>
      </c>
      <c r="AM28" s="102" t="s">
        <v>97</v>
      </c>
      <c r="AN28" s="102" t="s">
        <v>98</v>
      </c>
      <c r="AO28" s="102" t="s">
        <v>99</v>
      </c>
      <c r="AP28" s="102" t="s">
        <v>100</v>
      </c>
      <c r="AQ28" s="102">
        <v>41791</v>
      </c>
      <c r="AR28" s="102">
        <v>41821</v>
      </c>
      <c r="AS28" s="102">
        <v>41852</v>
      </c>
      <c r="AT28" s="102">
        <v>41883</v>
      </c>
      <c r="AU28" s="102">
        <v>41913</v>
      </c>
      <c r="AV28" s="102">
        <v>41944</v>
      </c>
      <c r="AW28" s="105">
        <v>41974</v>
      </c>
      <c r="BC28" s="20"/>
    </row>
    <row r="29" spans="1:55" x14ac:dyDescent="0.25">
      <c r="A29" s="17" t="s">
        <v>1</v>
      </c>
      <c r="B29" s="18">
        <v>113</v>
      </c>
      <c r="C29" s="18">
        <v>191</v>
      </c>
      <c r="D29" s="18">
        <v>178</v>
      </c>
      <c r="E29" s="18">
        <v>181</v>
      </c>
      <c r="F29" s="19">
        <v>125</v>
      </c>
      <c r="G29" s="19">
        <v>85</v>
      </c>
      <c r="H29" s="19">
        <v>83</v>
      </c>
      <c r="I29" s="19">
        <v>93</v>
      </c>
      <c r="J29" s="19">
        <v>88</v>
      </c>
      <c r="K29" s="19">
        <v>84</v>
      </c>
      <c r="L29" s="19">
        <v>80</v>
      </c>
      <c r="M29" s="19">
        <v>85</v>
      </c>
      <c r="N29" s="19">
        <v>129</v>
      </c>
      <c r="O29" s="19">
        <v>81</v>
      </c>
      <c r="P29" s="19">
        <v>115</v>
      </c>
      <c r="Q29" s="19">
        <v>98</v>
      </c>
      <c r="R29" s="19">
        <v>121</v>
      </c>
      <c r="S29" s="48">
        <v>120</v>
      </c>
      <c r="T29" s="19">
        <v>155</v>
      </c>
      <c r="U29" s="19">
        <v>254</v>
      </c>
      <c r="V29" s="19">
        <v>174</v>
      </c>
      <c r="W29" s="19">
        <v>232</v>
      </c>
      <c r="X29" s="19">
        <v>505</v>
      </c>
      <c r="Y29" s="19">
        <v>183</v>
      </c>
      <c r="Z29" s="19">
        <v>307</v>
      </c>
      <c r="AA29" s="19">
        <v>374</v>
      </c>
      <c r="AB29" s="19">
        <v>313</v>
      </c>
      <c r="AC29" s="19">
        <v>201</v>
      </c>
      <c r="AD29" s="19">
        <v>307</v>
      </c>
      <c r="AE29" s="48">
        <v>374</v>
      </c>
      <c r="AF29" s="19">
        <v>231</v>
      </c>
      <c r="AG29" s="19">
        <v>201</v>
      </c>
      <c r="AH29" s="19">
        <v>276</v>
      </c>
      <c r="AI29" s="19">
        <v>372</v>
      </c>
      <c r="AJ29" s="19">
        <v>214</v>
      </c>
      <c r="AK29" s="19">
        <v>311</v>
      </c>
      <c r="AL29" s="19">
        <v>188</v>
      </c>
      <c r="AM29" s="19">
        <v>162</v>
      </c>
      <c r="AN29" s="19">
        <v>335</v>
      </c>
      <c r="AO29" s="19">
        <v>255</v>
      </c>
      <c r="AP29" s="19">
        <v>211</v>
      </c>
      <c r="AQ29" s="48">
        <v>175</v>
      </c>
      <c r="AR29" s="48">
        <v>294</v>
      </c>
      <c r="AS29" s="48">
        <v>384</v>
      </c>
      <c r="AT29" s="48">
        <v>294</v>
      </c>
      <c r="AU29" s="19">
        <v>252</v>
      </c>
      <c r="AV29" s="19">
        <v>273</v>
      </c>
      <c r="AW29" s="104">
        <v>245</v>
      </c>
      <c r="BC29" s="20"/>
    </row>
    <row r="30" spans="1:55" x14ac:dyDescent="0.25">
      <c r="A30" s="17" t="s">
        <v>2</v>
      </c>
      <c r="B30" s="18">
        <v>88</v>
      </c>
      <c r="C30" s="18">
        <v>101</v>
      </c>
      <c r="D30" s="18">
        <v>166</v>
      </c>
      <c r="E30" s="18">
        <v>178</v>
      </c>
      <c r="F30" s="19">
        <v>112</v>
      </c>
      <c r="G30" s="19">
        <v>90</v>
      </c>
      <c r="H30" s="19">
        <v>69</v>
      </c>
      <c r="I30" s="19">
        <v>80</v>
      </c>
      <c r="J30" s="19">
        <v>103</v>
      </c>
      <c r="K30" s="19">
        <v>98</v>
      </c>
      <c r="L30" s="19">
        <v>92</v>
      </c>
      <c r="M30" s="19">
        <v>75</v>
      </c>
      <c r="N30" s="19">
        <v>86</v>
      </c>
      <c r="O30" s="19">
        <v>102</v>
      </c>
      <c r="P30" s="19">
        <v>70</v>
      </c>
      <c r="Q30" s="19">
        <v>78</v>
      </c>
      <c r="R30" s="19">
        <v>89</v>
      </c>
      <c r="S30" s="48">
        <v>87</v>
      </c>
      <c r="T30" s="19">
        <v>75</v>
      </c>
      <c r="U30" s="19">
        <v>72</v>
      </c>
      <c r="V30" s="19">
        <v>89</v>
      </c>
      <c r="W30" s="19">
        <v>88</v>
      </c>
      <c r="X30" s="19">
        <v>109</v>
      </c>
      <c r="Y30" s="19">
        <v>119</v>
      </c>
      <c r="Z30" s="19">
        <v>133</v>
      </c>
      <c r="AA30" s="19">
        <v>128</v>
      </c>
      <c r="AB30" s="19">
        <v>173</v>
      </c>
      <c r="AC30" s="19">
        <v>102</v>
      </c>
      <c r="AD30" s="19">
        <v>140</v>
      </c>
      <c r="AE30" s="48">
        <v>134</v>
      </c>
      <c r="AF30" s="19">
        <v>128</v>
      </c>
      <c r="AG30" s="19">
        <v>104</v>
      </c>
      <c r="AH30" s="19">
        <v>156</v>
      </c>
      <c r="AI30" s="19">
        <v>140</v>
      </c>
      <c r="AJ30" s="19">
        <v>120</v>
      </c>
      <c r="AK30" s="19">
        <v>139</v>
      </c>
      <c r="AL30" s="19">
        <v>116</v>
      </c>
      <c r="AM30" s="19">
        <v>162</v>
      </c>
      <c r="AN30" s="19">
        <v>151</v>
      </c>
      <c r="AO30" s="19">
        <v>127</v>
      </c>
      <c r="AP30" s="19">
        <v>112</v>
      </c>
      <c r="AQ30" s="48">
        <v>142</v>
      </c>
      <c r="AR30" s="48">
        <v>127</v>
      </c>
      <c r="AS30" s="48">
        <v>197</v>
      </c>
      <c r="AT30" s="48">
        <v>110</v>
      </c>
      <c r="AU30" s="19">
        <v>90</v>
      </c>
      <c r="AV30" s="19">
        <v>139</v>
      </c>
      <c r="AW30" s="104">
        <v>111</v>
      </c>
      <c r="BC30" s="20"/>
    </row>
    <row r="31" spans="1:55" x14ac:dyDescent="0.25">
      <c r="A31" s="17" t="s">
        <v>12</v>
      </c>
      <c r="B31" s="18">
        <v>21</v>
      </c>
      <c r="C31" s="18">
        <v>47</v>
      </c>
      <c r="D31" s="18">
        <v>123</v>
      </c>
      <c r="E31" s="18">
        <v>55</v>
      </c>
      <c r="F31" s="19">
        <v>45</v>
      </c>
      <c r="G31" s="19">
        <v>44</v>
      </c>
      <c r="H31" s="19">
        <v>34</v>
      </c>
      <c r="I31" s="19">
        <v>49</v>
      </c>
      <c r="J31" s="19">
        <v>70</v>
      </c>
      <c r="K31" s="19">
        <v>82</v>
      </c>
      <c r="L31" s="19">
        <v>66</v>
      </c>
      <c r="M31" s="19">
        <v>85</v>
      </c>
      <c r="N31" s="19">
        <v>161</v>
      </c>
      <c r="O31" s="19">
        <v>31</v>
      </c>
      <c r="P31" s="19">
        <v>72</v>
      </c>
      <c r="Q31" s="19">
        <v>62</v>
      </c>
      <c r="R31" s="19">
        <v>100</v>
      </c>
      <c r="S31" s="48">
        <v>62</v>
      </c>
      <c r="T31" s="19">
        <v>45</v>
      </c>
      <c r="U31" s="19">
        <v>52</v>
      </c>
      <c r="V31" s="19">
        <v>88</v>
      </c>
      <c r="W31" s="19">
        <v>283</v>
      </c>
      <c r="X31" s="19">
        <v>51</v>
      </c>
      <c r="Y31" s="19">
        <v>37</v>
      </c>
      <c r="Z31" s="19">
        <v>43</v>
      </c>
      <c r="AA31" s="19">
        <v>224</v>
      </c>
      <c r="AB31" s="19">
        <v>65</v>
      </c>
      <c r="AC31" s="19">
        <v>301</v>
      </c>
      <c r="AD31" s="19">
        <v>231</v>
      </c>
      <c r="AE31" s="48">
        <v>81</v>
      </c>
      <c r="AF31" s="19">
        <v>60</v>
      </c>
      <c r="AG31" s="19">
        <v>313</v>
      </c>
      <c r="AH31" s="19">
        <v>66</v>
      </c>
      <c r="AI31" s="19">
        <v>50</v>
      </c>
      <c r="AJ31" s="19">
        <v>79</v>
      </c>
      <c r="AK31" s="19">
        <v>161</v>
      </c>
      <c r="AL31" s="19">
        <v>96</v>
      </c>
      <c r="AM31" s="19">
        <v>53</v>
      </c>
      <c r="AN31" s="19">
        <v>84</v>
      </c>
      <c r="AO31" s="19">
        <v>323</v>
      </c>
      <c r="AP31" s="19">
        <v>291</v>
      </c>
      <c r="AQ31" s="48">
        <v>165</v>
      </c>
      <c r="AR31" s="48">
        <v>243</v>
      </c>
      <c r="AS31" s="48">
        <v>141</v>
      </c>
      <c r="AT31" s="48">
        <v>168</v>
      </c>
      <c r="AU31" s="19">
        <v>336</v>
      </c>
      <c r="AV31" s="19">
        <v>142</v>
      </c>
      <c r="AW31" s="104">
        <v>64</v>
      </c>
      <c r="BC31" s="20"/>
    </row>
    <row r="32" spans="1:55" x14ac:dyDescent="0.25">
      <c r="A32" s="17" t="s">
        <v>13</v>
      </c>
      <c r="B32" s="18">
        <v>112</v>
      </c>
      <c r="C32" s="18">
        <v>187</v>
      </c>
      <c r="D32" s="18">
        <v>137</v>
      </c>
      <c r="E32" s="18">
        <v>49</v>
      </c>
      <c r="F32" s="19">
        <v>249</v>
      </c>
      <c r="G32" s="19">
        <v>72</v>
      </c>
      <c r="H32" s="19">
        <v>358</v>
      </c>
      <c r="I32" s="19">
        <v>130</v>
      </c>
      <c r="J32" s="19">
        <v>222</v>
      </c>
      <c r="K32" s="19">
        <v>47</v>
      </c>
      <c r="L32" s="19">
        <v>153</v>
      </c>
      <c r="M32" s="19">
        <v>159</v>
      </c>
      <c r="N32" s="19">
        <v>143</v>
      </c>
      <c r="O32" s="19">
        <v>532</v>
      </c>
      <c r="P32" s="19">
        <v>57</v>
      </c>
      <c r="Q32" s="19">
        <v>189</v>
      </c>
      <c r="R32" s="19">
        <v>76</v>
      </c>
      <c r="S32" s="48">
        <v>190</v>
      </c>
      <c r="T32" s="19">
        <v>72</v>
      </c>
      <c r="U32" s="19">
        <v>133</v>
      </c>
      <c r="V32" s="19">
        <v>132</v>
      </c>
      <c r="W32" s="19">
        <v>285</v>
      </c>
      <c r="X32" s="19">
        <v>89</v>
      </c>
      <c r="Y32" s="19">
        <v>49</v>
      </c>
      <c r="Z32" s="19">
        <v>116</v>
      </c>
      <c r="AA32" s="19">
        <v>114</v>
      </c>
      <c r="AB32" s="19">
        <v>139</v>
      </c>
      <c r="AC32" s="19">
        <v>232</v>
      </c>
      <c r="AD32" s="19">
        <v>358</v>
      </c>
      <c r="AE32" s="48">
        <v>193</v>
      </c>
      <c r="AF32" s="19">
        <v>282</v>
      </c>
      <c r="AG32" s="19">
        <v>37</v>
      </c>
      <c r="AH32" s="19">
        <v>321</v>
      </c>
      <c r="AI32" s="19">
        <v>241</v>
      </c>
      <c r="AJ32" s="19">
        <v>174</v>
      </c>
      <c r="AK32" s="19">
        <v>140</v>
      </c>
      <c r="AL32" s="19">
        <v>308</v>
      </c>
      <c r="AM32" s="19">
        <v>328</v>
      </c>
      <c r="AN32" s="19">
        <v>244</v>
      </c>
      <c r="AO32" s="19">
        <v>184</v>
      </c>
      <c r="AP32" s="19">
        <v>140</v>
      </c>
      <c r="AQ32" s="48">
        <v>409</v>
      </c>
      <c r="AR32" s="48">
        <v>454</v>
      </c>
      <c r="AS32" s="48">
        <v>151</v>
      </c>
      <c r="AT32" s="48">
        <v>619</v>
      </c>
      <c r="AU32" s="19">
        <v>222</v>
      </c>
      <c r="AV32" s="19">
        <v>208</v>
      </c>
      <c r="AW32" s="104">
        <v>531</v>
      </c>
      <c r="BC32" s="20"/>
    </row>
    <row r="33" spans="1:68" x14ac:dyDescent="0.25">
      <c r="A33" s="17" t="s">
        <v>3</v>
      </c>
      <c r="B33" s="18">
        <v>83</v>
      </c>
      <c r="C33" s="18">
        <v>82</v>
      </c>
      <c r="D33" s="18">
        <v>68</v>
      </c>
      <c r="E33" s="18">
        <v>102</v>
      </c>
      <c r="F33" s="19">
        <v>94</v>
      </c>
      <c r="G33" s="19">
        <v>73</v>
      </c>
      <c r="H33" s="19">
        <v>85</v>
      </c>
      <c r="I33" s="19">
        <v>93</v>
      </c>
      <c r="J33" s="19">
        <v>135</v>
      </c>
      <c r="K33" s="19">
        <v>124</v>
      </c>
      <c r="L33" s="19">
        <v>232</v>
      </c>
      <c r="M33" s="19">
        <v>272</v>
      </c>
      <c r="N33" s="19">
        <v>117</v>
      </c>
      <c r="O33" s="19">
        <v>174</v>
      </c>
      <c r="P33" s="19">
        <v>66</v>
      </c>
      <c r="Q33" s="19">
        <v>75</v>
      </c>
      <c r="R33" s="19">
        <v>111</v>
      </c>
      <c r="S33" s="48">
        <v>96</v>
      </c>
      <c r="T33" s="19">
        <v>172</v>
      </c>
      <c r="U33" s="19">
        <v>103</v>
      </c>
      <c r="V33" s="19">
        <v>95</v>
      </c>
      <c r="W33" s="19">
        <v>133</v>
      </c>
      <c r="X33" s="19">
        <v>161</v>
      </c>
      <c r="Y33" s="19">
        <v>190</v>
      </c>
      <c r="Z33" s="19">
        <v>101</v>
      </c>
      <c r="AA33" s="19">
        <v>107</v>
      </c>
      <c r="AB33" s="19">
        <v>111</v>
      </c>
      <c r="AC33" s="19">
        <v>120</v>
      </c>
      <c r="AD33" s="19">
        <v>108</v>
      </c>
      <c r="AE33" s="48">
        <v>129</v>
      </c>
      <c r="AF33" s="19">
        <v>176</v>
      </c>
      <c r="AG33" s="19">
        <v>240</v>
      </c>
      <c r="AH33" s="19">
        <v>198</v>
      </c>
      <c r="AI33" s="19">
        <v>224</v>
      </c>
      <c r="AJ33" s="19">
        <v>111</v>
      </c>
      <c r="AK33" s="19">
        <v>148</v>
      </c>
      <c r="AL33" s="19">
        <v>181</v>
      </c>
      <c r="AM33" s="19">
        <v>191</v>
      </c>
      <c r="AN33" s="19">
        <v>236</v>
      </c>
      <c r="AO33" s="19">
        <v>319</v>
      </c>
      <c r="AP33" s="19">
        <v>337</v>
      </c>
      <c r="AQ33" s="48">
        <v>108</v>
      </c>
      <c r="AR33" s="48">
        <v>178</v>
      </c>
      <c r="AS33" s="48">
        <v>262</v>
      </c>
      <c r="AT33" s="48">
        <v>272</v>
      </c>
      <c r="AU33" s="19">
        <v>195</v>
      </c>
      <c r="AV33" s="19">
        <v>136</v>
      </c>
      <c r="AW33" s="104">
        <v>134</v>
      </c>
      <c r="BC33" s="20"/>
    </row>
    <row r="34" spans="1:68" x14ac:dyDescent="0.25">
      <c r="A34" s="17" t="s">
        <v>4</v>
      </c>
      <c r="B34" s="18">
        <v>135</v>
      </c>
      <c r="C34" s="18">
        <v>156</v>
      </c>
      <c r="D34" s="18">
        <v>170</v>
      </c>
      <c r="E34" s="18">
        <v>178</v>
      </c>
      <c r="F34" s="19">
        <v>224</v>
      </c>
      <c r="G34" s="19">
        <v>120</v>
      </c>
      <c r="H34" s="19">
        <v>160</v>
      </c>
      <c r="I34" s="19">
        <v>175</v>
      </c>
      <c r="J34" s="19">
        <v>195</v>
      </c>
      <c r="K34" s="19">
        <v>207</v>
      </c>
      <c r="L34" s="19">
        <v>180</v>
      </c>
      <c r="M34" s="19">
        <v>155</v>
      </c>
      <c r="N34" s="19">
        <v>167</v>
      </c>
      <c r="O34" s="19">
        <v>141</v>
      </c>
      <c r="P34" s="19">
        <v>151</v>
      </c>
      <c r="Q34" s="19">
        <v>167</v>
      </c>
      <c r="R34" s="19">
        <v>141</v>
      </c>
      <c r="S34" s="48">
        <v>157</v>
      </c>
      <c r="T34" s="19">
        <v>139</v>
      </c>
      <c r="U34" s="19">
        <v>170</v>
      </c>
      <c r="V34" s="19">
        <v>218</v>
      </c>
      <c r="W34" s="19">
        <v>298</v>
      </c>
      <c r="X34" s="19">
        <v>241</v>
      </c>
      <c r="Y34" s="19">
        <v>203</v>
      </c>
      <c r="Z34" s="19">
        <v>228</v>
      </c>
      <c r="AA34" s="19">
        <v>179</v>
      </c>
      <c r="AB34" s="19">
        <v>203</v>
      </c>
      <c r="AC34" s="19">
        <v>254</v>
      </c>
      <c r="AD34" s="19">
        <v>213</v>
      </c>
      <c r="AE34" s="48">
        <v>264</v>
      </c>
      <c r="AF34" s="19">
        <v>198</v>
      </c>
      <c r="AG34" s="19">
        <v>289</v>
      </c>
      <c r="AH34" s="19">
        <v>329</v>
      </c>
      <c r="AI34" s="19">
        <v>362</v>
      </c>
      <c r="AJ34" s="19">
        <v>339</v>
      </c>
      <c r="AK34" s="19">
        <v>229</v>
      </c>
      <c r="AL34" s="19">
        <v>244</v>
      </c>
      <c r="AM34" s="19">
        <v>303</v>
      </c>
      <c r="AN34" s="19">
        <v>319</v>
      </c>
      <c r="AO34" s="19">
        <v>314</v>
      </c>
      <c r="AP34" s="19">
        <v>249</v>
      </c>
      <c r="AQ34" s="48">
        <v>321</v>
      </c>
      <c r="AR34" s="48">
        <v>336</v>
      </c>
      <c r="AS34" s="48">
        <v>285</v>
      </c>
      <c r="AT34" s="48">
        <v>486</v>
      </c>
      <c r="AU34" s="19">
        <v>434</v>
      </c>
      <c r="AV34" s="19">
        <v>391</v>
      </c>
      <c r="AW34" s="104">
        <v>462</v>
      </c>
      <c r="BC34" s="20"/>
    </row>
    <row r="35" spans="1:68" x14ac:dyDescent="0.25">
      <c r="A35" s="17" t="s">
        <v>17</v>
      </c>
      <c r="B35" s="18">
        <v>248.78</v>
      </c>
      <c r="C35" s="18">
        <v>145.80000000000001</v>
      </c>
      <c r="D35" s="18">
        <v>180.76</v>
      </c>
      <c r="E35" s="18">
        <v>183</v>
      </c>
      <c r="F35" s="19">
        <v>138</v>
      </c>
      <c r="G35" s="19">
        <v>180</v>
      </c>
      <c r="H35" s="19">
        <v>186</v>
      </c>
      <c r="I35" s="19">
        <v>205</v>
      </c>
      <c r="J35" s="19">
        <v>242</v>
      </c>
      <c r="K35" s="19">
        <v>205</v>
      </c>
      <c r="L35" s="19">
        <v>235</v>
      </c>
      <c r="M35" s="19">
        <v>211</v>
      </c>
      <c r="N35" s="19">
        <v>197</v>
      </c>
      <c r="O35" s="19">
        <v>175</v>
      </c>
      <c r="P35" s="19">
        <v>188</v>
      </c>
      <c r="Q35" s="19">
        <v>219</v>
      </c>
      <c r="R35" s="19">
        <v>232</v>
      </c>
      <c r="S35" s="48">
        <v>187</v>
      </c>
      <c r="T35" s="19">
        <v>197</v>
      </c>
      <c r="U35" s="19">
        <v>288</v>
      </c>
      <c r="V35" s="19">
        <v>225</v>
      </c>
      <c r="W35" s="19">
        <v>286</v>
      </c>
      <c r="X35" s="19">
        <v>336</v>
      </c>
      <c r="Y35" s="19">
        <v>262</v>
      </c>
      <c r="Z35" s="19">
        <v>294</v>
      </c>
      <c r="AA35" s="19">
        <v>288</v>
      </c>
      <c r="AB35" s="19">
        <v>288</v>
      </c>
      <c r="AC35" s="19">
        <v>307</v>
      </c>
      <c r="AD35" s="19">
        <v>325</v>
      </c>
      <c r="AE35" s="48">
        <v>347</v>
      </c>
      <c r="AF35" s="19">
        <v>289</v>
      </c>
      <c r="AG35" s="19">
        <v>360</v>
      </c>
      <c r="AH35" s="19">
        <v>327</v>
      </c>
      <c r="AI35" s="19">
        <v>464</v>
      </c>
      <c r="AJ35" s="19">
        <v>350</v>
      </c>
      <c r="AK35" s="19">
        <v>456</v>
      </c>
      <c r="AL35" s="19">
        <v>265</v>
      </c>
      <c r="AM35" s="19">
        <v>430</v>
      </c>
      <c r="AN35" s="19">
        <v>500</v>
      </c>
      <c r="AO35" s="19">
        <v>561</v>
      </c>
      <c r="AP35" s="19">
        <v>488</v>
      </c>
      <c r="AQ35" s="48">
        <v>541</v>
      </c>
      <c r="AR35" s="48">
        <v>499</v>
      </c>
      <c r="AS35" s="48">
        <v>526</v>
      </c>
      <c r="AT35" s="48">
        <v>446</v>
      </c>
      <c r="AU35" s="19">
        <v>453</v>
      </c>
      <c r="AV35" s="19">
        <v>428</v>
      </c>
      <c r="AW35" s="104">
        <v>500</v>
      </c>
      <c r="BC35" s="20"/>
    </row>
    <row r="36" spans="1:68" x14ac:dyDescent="0.25">
      <c r="A36" s="17" t="s">
        <v>14</v>
      </c>
      <c r="B36" s="18">
        <v>143</v>
      </c>
      <c r="C36" s="18">
        <v>94</v>
      </c>
      <c r="D36" s="18">
        <v>77</v>
      </c>
      <c r="E36" s="18">
        <v>55</v>
      </c>
      <c r="F36" s="19">
        <v>89</v>
      </c>
      <c r="G36" s="19">
        <v>113</v>
      </c>
      <c r="H36" s="19">
        <v>60</v>
      </c>
      <c r="I36" s="19">
        <v>28</v>
      </c>
      <c r="J36" s="19">
        <v>104</v>
      </c>
      <c r="K36" s="19">
        <v>94</v>
      </c>
      <c r="L36" s="19">
        <v>79</v>
      </c>
      <c r="M36" s="19">
        <v>45</v>
      </c>
      <c r="N36" s="19">
        <v>55</v>
      </c>
      <c r="O36" s="19">
        <v>74</v>
      </c>
      <c r="P36" s="19">
        <v>117</v>
      </c>
      <c r="Q36" s="19">
        <v>51</v>
      </c>
      <c r="R36" s="19">
        <v>38</v>
      </c>
      <c r="S36" s="48">
        <v>67</v>
      </c>
      <c r="T36" s="19">
        <v>61</v>
      </c>
      <c r="U36" s="19">
        <v>20</v>
      </c>
      <c r="V36" s="19">
        <v>42</v>
      </c>
      <c r="W36" s="19">
        <v>56</v>
      </c>
      <c r="X36" s="19">
        <v>60</v>
      </c>
      <c r="Y36" s="19">
        <v>58</v>
      </c>
      <c r="Z36" s="19">
        <v>144</v>
      </c>
      <c r="AA36" s="19">
        <v>122</v>
      </c>
      <c r="AB36" s="19">
        <v>101</v>
      </c>
      <c r="AC36" s="19">
        <v>81</v>
      </c>
      <c r="AD36" s="19">
        <v>106</v>
      </c>
      <c r="AE36" s="48">
        <v>89</v>
      </c>
      <c r="AF36" s="19">
        <v>146</v>
      </c>
      <c r="AG36" s="19">
        <v>143</v>
      </c>
      <c r="AH36" s="19">
        <v>128</v>
      </c>
      <c r="AI36" s="19">
        <v>226</v>
      </c>
      <c r="AJ36" s="19">
        <v>85</v>
      </c>
      <c r="AK36" s="19">
        <v>130</v>
      </c>
      <c r="AL36" s="19">
        <v>141</v>
      </c>
      <c r="AM36" s="19">
        <v>102</v>
      </c>
      <c r="AN36" s="19">
        <v>113</v>
      </c>
      <c r="AO36" s="19">
        <v>153</v>
      </c>
      <c r="AP36" s="19">
        <v>177</v>
      </c>
      <c r="AQ36" s="48">
        <v>180</v>
      </c>
      <c r="AR36" s="48">
        <v>177</v>
      </c>
      <c r="AS36" s="48">
        <v>166</v>
      </c>
      <c r="AT36" s="48">
        <v>116</v>
      </c>
      <c r="AU36" s="19">
        <v>110</v>
      </c>
      <c r="AV36" s="19">
        <v>119</v>
      </c>
      <c r="AW36" s="104">
        <v>222</v>
      </c>
      <c r="BC36" s="20"/>
    </row>
    <row r="37" spans="1:68" x14ac:dyDescent="0.25">
      <c r="A37" s="17" t="s">
        <v>5</v>
      </c>
      <c r="B37" s="18">
        <v>28</v>
      </c>
      <c r="C37" s="18">
        <v>20</v>
      </c>
      <c r="D37" s="18">
        <v>45</v>
      </c>
      <c r="E37" s="18">
        <v>19</v>
      </c>
      <c r="F37" s="19">
        <v>166</v>
      </c>
      <c r="G37" s="19">
        <v>19</v>
      </c>
      <c r="H37" s="19">
        <v>89</v>
      </c>
      <c r="I37" s="19">
        <v>74</v>
      </c>
      <c r="J37" s="19">
        <v>61</v>
      </c>
      <c r="K37" s="19">
        <v>85</v>
      </c>
      <c r="L37" s="19">
        <v>47</v>
      </c>
      <c r="M37" s="19">
        <v>44</v>
      </c>
      <c r="N37" s="19">
        <v>29</v>
      </c>
      <c r="O37" s="19">
        <v>23</v>
      </c>
      <c r="P37" s="19">
        <v>9</v>
      </c>
      <c r="Q37" s="19">
        <v>15</v>
      </c>
      <c r="R37" s="19">
        <v>33</v>
      </c>
      <c r="S37" s="48">
        <v>41</v>
      </c>
      <c r="T37" s="19">
        <v>42</v>
      </c>
      <c r="U37" s="19">
        <v>89</v>
      </c>
      <c r="V37" s="19">
        <v>39</v>
      </c>
      <c r="W37" s="19">
        <v>134</v>
      </c>
      <c r="X37" s="19">
        <v>48</v>
      </c>
      <c r="Y37" s="19">
        <v>89</v>
      </c>
      <c r="Z37" s="19">
        <v>64</v>
      </c>
      <c r="AA37" s="19">
        <v>23</v>
      </c>
      <c r="AB37" s="19">
        <v>14</v>
      </c>
      <c r="AC37" s="19">
        <v>14</v>
      </c>
      <c r="AD37" s="19">
        <v>25</v>
      </c>
      <c r="AE37" s="48">
        <v>66</v>
      </c>
      <c r="AF37" s="19">
        <v>77</v>
      </c>
      <c r="AG37" s="19">
        <v>155</v>
      </c>
      <c r="AH37" s="19">
        <v>212</v>
      </c>
      <c r="AI37" s="19">
        <v>187</v>
      </c>
      <c r="AJ37" s="19">
        <v>31</v>
      </c>
      <c r="AK37" s="19">
        <v>45</v>
      </c>
      <c r="AL37" s="19">
        <v>224</v>
      </c>
      <c r="AM37" s="19">
        <v>82</v>
      </c>
      <c r="AN37" s="19">
        <v>46</v>
      </c>
      <c r="AO37" s="19">
        <v>47</v>
      </c>
      <c r="AP37" s="19">
        <v>72</v>
      </c>
      <c r="AQ37" s="48">
        <v>65</v>
      </c>
      <c r="AR37" s="48">
        <v>35</v>
      </c>
      <c r="AS37" s="48">
        <v>180</v>
      </c>
      <c r="AT37" s="48">
        <v>100</v>
      </c>
      <c r="AU37" s="19">
        <v>183</v>
      </c>
      <c r="AV37" s="19">
        <v>137</v>
      </c>
      <c r="AW37" s="104">
        <v>137</v>
      </c>
      <c r="BC37" s="20"/>
    </row>
    <row r="38" spans="1:68" x14ac:dyDescent="0.25">
      <c r="A38" s="17" t="s">
        <v>6</v>
      </c>
      <c r="B38" s="18">
        <v>118</v>
      </c>
      <c r="C38" s="18">
        <v>77</v>
      </c>
      <c r="D38" s="18">
        <v>112</v>
      </c>
      <c r="E38" s="18">
        <v>133</v>
      </c>
      <c r="F38" s="19">
        <v>86</v>
      </c>
      <c r="G38" s="19">
        <v>91</v>
      </c>
      <c r="H38" s="19">
        <v>140</v>
      </c>
      <c r="I38" s="19">
        <v>134</v>
      </c>
      <c r="J38" s="19">
        <v>109</v>
      </c>
      <c r="K38" s="19">
        <v>146</v>
      </c>
      <c r="L38" s="19">
        <v>135</v>
      </c>
      <c r="M38" s="19">
        <v>112</v>
      </c>
      <c r="N38" s="19">
        <v>118</v>
      </c>
      <c r="O38" s="19">
        <v>145</v>
      </c>
      <c r="P38" s="19">
        <v>124</v>
      </c>
      <c r="Q38" s="19">
        <v>100</v>
      </c>
      <c r="R38" s="19">
        <v>130</v>
      </c>
      <c r="S38" s="48">
        <v>126</v>
      </c>
      <c r="T38" s="19">
        <v>133</v>
      </c>
      <c r="U38" s="19">
        <v>138</v>
      </c>
      <c r="V38" s="19">
        <v>123</v>
      </c>
      <c r="W38" s="19">
        <v>197</v>
      </c>
      <c r="X38" s="19">
        <v>145</v>
      </c>
      <c r="Y38" s="19">
        <v>166</v>
      </c>
      <c r="Z38" s="19">
        <v>173</v>
      </c>
      <c r="AA38" s="19">
        <v>126</v>
      </c>
      <c r="AB38" s="19">
        <v>196</v>
      </c>
      <c r="AC38" s="19">
        <v>178</v>
      </c>
      <c r="AD38" s="19">
        <v>196</v>
      </c>
      <c r="AE38" s="48">
        <v>132</v>
      </c>
      <c r="AF38" s="19">
        <v>225</v>
      </c>
      <c r="AG38" s="19">
        <v>222</v>
      </c>
      <c r="AH38" s="19">
        <v>161</v>
      </c>
      <c r="AI38" s="19">
        <v>251</v>
      </c>
      <c r="AJ38" s="19">
        <v>214</v>
      </c>
      <c r="AK38" s="19">
        <v>192</v>
      </c>
      <c r="AL38" s="19">
        <v>206</v>
      </c>
      <c r="AM38" s="19">
        <v>245</v>
      </c>
      <c r="AN38" s="19">
        <v>193</v>
      </c>
      <c r="AO38" s="19">
        <v>243</v>
      </c>
      <c r="AP38" s="19">
        <v>214</v>
      </c>
      <c r="AQ38" s="48">
        <v>225</v>
      </c>
      <c r="AR38" s="48">
        <v>237</v>
      </c>
      <c r="AS38" s="48">
        <v>215</v>
      </c>
      <c r="AT38" s="48">
        <v>184</v>
      </c>
      <c r="AU38" s="19">
        <v>225</v>
      </c>
      <c r="AV38" s="19">
        <v>194</v>
      </c>
      <c r="AW38" s="104">
        <v>205</v>
      </c>
      <c r="BC38" s="20"/>
    </row>
    <row r="39" spans="1:68" x14ac:dyDescent="0.25">
      <c r="A39" s="17" t="s">
        <v>15</v>
      </c>
      <c r="B39" s="18">
        <v>80</v>
      </c>
      <c r="C39" s="18">
        <v>104</v>
      </c>
      <c r="D39" s="18">
        <v>147</v>
      </c>
      <c r="E39" s="18">
        <v>117</v>
      </c>
      <c r="F39" s="19">
        <v>77</v>
      </c>
      <c r="G39" s="19">
        <v>56</v>
      </c>
      <c r="H39" s="19">
        <v>79</v>
      </c>
      <c r="I39" s="19">
        <v>72</v>
      </c>
      <c r="J39" s="19">
        <v>88</v>
      </c>
      <c r="K39" s="19">
        <v>84</v>
      </c>
      <c r="L39" s="19">
        <v>119</v>
      </c>
      <c r="M39" s="19">
        <v>162</v>
      </c>
      <c r="N39" s="19">
        <v>143</v>
      </c>
      <c r="O39" s="19">
        <v>119</v>
      </c>
      <c r="P39" s="19">
        <v>166</v>
      </c>
      <c r="Q39" s="19">
        <v>228</v>
      </c>
      <c r="R39" s="19">
        <v>346</v>
      </c>
      <c r="S39" s="48">
        <v>153</v>
      </c>
      <c r="T39" s="19">
        <v>201</v>
      </c>
      <c r="U39" s="19">
        <v>152</v>
      </c>
      <c r="V39" s="19">
        <v>74</v>
      </c>
      <c r="W39" s="19">
        <v>89</v>
      </c>
      <c r="X39" s="19">
        <v>121</v>
      </c>
      <c r="Y39" s="19">
        <v>123</v>
      </c>
      <c r="Z39" s="19">
        <v>106</v>
      </c>
      <c r="AA39" s="19">
        <v>107</v>
      </c>
      <c r="AB39" s="19">
        <v>246</v>
      </c>
      <c r="AC39" s="19">
        <v>296</v>
      </c>
      <c r="AD39" s="19">
        <v>208</v>
      </c>
      <c r="AE39" s="48">
        <v>336</v>
      </c>
      <c r="AF39" s="19">
        <v>253</v>
      </c>
      <c r="AG39" s="19">
        <v>224</v>
      </c>
      <c r="AH39" s="19">
        <v>174</v>
      </c>
      <c r="AI39" s="19">
        <v>146</v>
      </c>
      <c r="AJ39" s="19">
        <v>197</v>
      </c>
      <c r="AK39" s="19">
        <v>167</v>
      </c>
      <c r="AL39" s="19">
        <v>195</v>
      </c>
      <c r="AM39" s="19">
        <v>220</v>
      </c>
      <c r="AN39" s="19">
        <v>235</v>
      </c>
      <c r="AO39" s="19">
        <v>151</v>
      </c>
      <c r="AP39" s="19">
        <v>132</v>
      </c>
      <c r="AQ39" s="48">
        <v>151</v>
      </c>
      <c r="AR39" s="48">
        <v>175</v>
      </c>
      <c r="AS39" s="48">
        <v>156</v>
      </c>
      <c r="AT39" s="48">
        <v>135</v>
      </c>
      <c r="AU39" s="19">
        <v>288</v>
      </c>
      <c r="AV39" s="19">
        <v>247</v>
      </c>
      <c r="AW39" s="104">
        <v>238</v>
      </c>
      <c r="BC39" s="20"/>
    </row>
    <row r="40" spans="1:68" x14ac:dyDescent="0.25">
      <c r="A40" s="17" t="s">
        <v>7</v>
      </c>
      <c r="B40" s="18">
        <v>105</v>
      </c>
      <c r="C40" s="18">
        <v>69</v>
      </c>
      <c r="D40" s="18">
        <v>131</v>
      </c>
      <c r="E40" s="18">
        <v>61</v>
      </c>
      <c r="F40" s="19">
        <v>263</v>
      </c>
      <c r="G40" s="19">
        <v>94</v>
      </c>
      <c r="H40" s="19">
        <v>86</v>
      </c>
      <c r="I40" s="19">
        <v>199</v>
      </c>
      <c r="J40" s="19">
        <v>123</v>
      </c>
      <c r="K40" s="19">
        <v>153</v>
      </c>
      <c r="L40" s="19">
        <v>189</v>
      </c>
      <c r="M40" s="19">
        <v>162</v>
      </c>
      <c r="N40" s="19">
        <v>282</v>
      </c>
      <c r="O40" s="19">
        <v>265</v>
      </c>
      <c r="P40" s="19">
        <v>102</v>
      </c>
      <c r="Q40" s="19">
        <v>123</v>
      </c>
      <c r="R40" s="19">
        <v>102</v>
      </c>
      <c r="S40" s="48">
        <v>94</v>
      </c>
      <c r="T40" s="19">
        <v>161</v>
      </c>
      <c r="U40" s="19">
        <v>101</v>
      </c>
      <c r="V40" s="19">
        <v>152</v>
      </c>
      <c r="W40" s="19">
        <v>240</v>
      </c>
      <c r="X40" s="19">
        <v>259</v>
      </c>
      <c r="Y40" s="19">
        <v>192</v>
      </c>
      <c r="Z40" s="19">
        <v>171</v>
      </c>
      <c r="AA40" s="19">
        <v>195</v>
      </c>
      <c r="AB40" s="19">
        <v>219</v>
      </c>
      <c r="AC40" s="19">
        <v>144</v>
      </c>
      <c r="AD40" s="19">
        <v>116</v>
      </c>
      <c r="AE40" s="48">
        <v>71</v>
      </c>
      <c r="AF40" s="19">
        <v>141</v>
      </c>
      <c r="AG40" s="19">
        <v>122</v>
      </c>
      <c r="AH40" s="19">
        <v>176</v>
      </c>
      <c r="AI40" s="19">
        <v>191</v>
      </c>
      <c r="AJ40" s="19">
        <v>184</v>
      </c>
      <c r="AK40" s="19">
        <v>81</v>
      </c>
      <c r="AL40" s="19">
        <v>90</v>
      </c>
      <c r="AM40" s="19">
        <v>130</v>
      </c>
      <c r="AN40" s="19">
        <v>79</v>
      </c>
      <c r="AO40" s="19">
        <v>114</v>
      </c>
      <c r="AP40" s="19">
        <v>149</v>
      </c>
      <c r="AQ40" s="48">
        <v>210</v>
      </c>
      <c r="AR40" s="48">
        <v>161</v>
      </c>
      <c r="AS40" s="48">
        <v>281</v>
      </c>
      <c r="AT40" s="48">
        <v>332</v>
      </c>
      <c r="AU40" s="19">
        <v>448</v>
      </c>
      <c r="AV40" s="19">
        <v>391</v>
      </c>
      <c r="AW40" s="104">
        <v>298</v>
      </c>
      <c r="BC40" s="20"/>
    </row>
    <row r="41" spans="1:68" x14ac:dyDescent="0.25">
      <c r="A41" s="17" t="s">
        <v>8</v>
      </c>
      <c r="B41" s="18">
        <v>125.22</v>
      </c>
      <c r="C41" s="18">
        <v>130.19999999999999</v>
      </c>
      <c r="D41" s="18">
        <v>122.24</v>
      </c>
      <c r="E41" s="18">
        <v>164</v>
      </c>
      <c r="F41" s="19">
        <v>186</v>
      </c>
      <c r="G41" s="19">
        <v>117</v>
      </c>
      <c r="H41" s="19">
        <v>90</v>
      </c>
      <c r="I41" s="19">
        <v>127</v>
      </c>
      <c r="J41" s="19">
        <v>110</v>
      </c>
      <c r="K41" s="19">
        <v>183</v>
      </c>
      <c r="L41" s="19">
        <v>88</v>
      </c>
      <c r="M41" s="19">
        <v>99</v>
      </c>
      <c r="N41" s="19">
        <v>55</v>
      </c>
      <c r="O41" s="19">
        <v>100</v>
      </c>
      <c r="P41" s="19">
        <v>74</v>
      </c>
      <c r="Q41" s="19">
        <v>87</v>
      </c>
      <c r="R41" s="19">
        <v>103</v>
      </c>
      <c r="S41" s="48">
        <v>104</v>
      </c>
      <c r="T41" s="19">
        <v>121</v>
      </c>
      <c r="U41" s="19">
        <v>152</v>
      </c>
      <c r="V41" s="19">
        <v>152</v>
      </c>
      <c r="W41" s="19">
        <v>174</v>
      </c>
      <c r="X41" s="19">
        <v>137</v>
      </c>
      <c r="Y41" s="19">
        <v>128</v>
      </c>
      <c r="Z41" s="19">
        <v>145</v>
      </c>
      <c r="AA41" s="19">
        <v>81</v>
      </c>
      <c r="AB41" s="19">
        <v>121</v>
      </c>
      <c r="AC41" s="19">
        <v>127</v>
      </c>
      <c r="AD41" s="19">
        <v>163</v>
      </c>
      <c r="AE41" s="48">
        <v>164</v>
      </c>
      <c r="AF41" s="19">
        <v>151</v>
      </c>
      <c r="AG41" s="19">
        <v>141</v>
      </c>
      <c r="AH41" s="19">
        <v>186</v>
      </c>
      <c r="AI41" s="19">
        <v>192</v>
      </c>
      <c r="AJ41" s="19">
        <v>205</v>
      </c>
      <c r="AK41" s="19">
        <v>155</v>
      </c>
      <c r="AL41" s="19">
        <v>203</v>
      </c>
      <c r="AM41" s="19">
        <v>201</v>
      </c>
      <c r="AN41" s="19">
        <v>222</v>
      </c>
      <c r="AO41" s="19">
        <v>192</v>
      </c>
      <c r="AP41" s="19">
        <v>210</v>
      </c>
      <c r="AQ41" s="48">
        <v>206</v>
      </c>
      <c r="AR41" s="48">
        <v>291</v>
      </c>
      <c r="AS41" s="48">
        <v>149</v>
      </c>
      <c r="AT41" s="48">
        <v>164</v>
      </c>
      <c r="AU41" s="19">
        <v>194</v>
      </c>
      <c r="AV41" s="19">
        <v>216</v>
      </c>
      <c r="AW41" s="104">
        <v>240</v>
      </c>
      <c r="BC41" s="20"/>
    </row>
    <row r="42" spans="1:68" x14ac:dyDescent="0.25">
      <c r="A42" s="17" t="s">
        <v>9</v>
      </c>
      <c r="B42" s="18">
        <v>68</v>
      </c>
      <c r="C42" s="18">
        <v>60</v>
      </c>
      <c r="D42" s="18">
        <v>82</v>
      </c>
      <c r="E42" s="18">
        <v>147</v>
      </c>
      <c r="F42" s="19">
        <v>66</v>
      </c>
      <c r="G42" s="19">
        <v>70</v>
      </c>
      <c r="H42" s="19">
        <v>78</v>
      </c>
      <c r="I42" s="19">
        <v>73</v>
      </c>
      <c r="J42" s="19">
        <v>84</v>
      </c>
      <c r="K42" s="19">
        <v>73</v>
      </c>
      <c r="L42" s="19">
        <v>87</v>
      </c>
      <c r="M42" s="19">
        <v>83</v>
      </c>
      <c r="N42" s="19">
        <v>52</v>
      </c>
      <c r="O42" s="19">
        <v>91</v>
      </c>
      <c r="P42" s="19">
        <v>88</v>
      </c>
      <c r="Q42" s="19">
        <v>73</v>
      </c>
      <c r="R42" s="19">
        <v>68</v>
      </c>
      <c r="S42" s="48">
        <v>83</v>
      </c>
      <c r="T42" s="19">
        <v>84</v>
      </c>
      <c r="U42" s="19">
        <v>48</v>
      </c>
      <c r="V42" s="19">
        <v>83</v>
      </c>
      <c r="W42" s="19">
        <v>87</v>
      </c>
      <c r="X42" s="19">
        <v>88</v>
      </c>
      <c r="Y42" s="19">
        <v>108</v>
      </c>
      <c r="Z42" s="19">
        <v>99</v>
      </c>
      <c r="AA42" s="19">
        <v>87</v>
      </c>
      <c r="AB42" s="19">
        <v>117</v>
      </c>
      <c r="AC42" s="19">
        <v>113</v>
      </c>
      <c r="AD42" s="19">
        <v>111</v>
      </c>
      <c r="AE42" s="48">
        <v>128</v>
      </c>
      <c r="AF42" s="19">
        <v>126</v>
      </c>
      <c r="AG42" s="19">
        <v>145</v>
      </c>
      <c r="AH42" s="19">
        <v>132</v>
      </c>
      <c r="AI42" s="19">
        <v>153</v>
      </c>
      <c r="AJ42" s="19">
        <v>167</v>
      </c>
      <c r="AK42" s="19">
        <v>175</v>
      </c>
      <c r="AL42" s="19">
        <v>192</v>
      </c>
      <c r="AM42" s="19">
        <v>166</v>
      </c>
      <c r="AN42" s="19">
        <v>149</v>
      </c>
      <c r="AO42" s="19">
        <v>153</v>
      </c>
      <c r="AP42" s="19">
        <v>185</v>
      </c>
      <c r="AQ42" s="48">
        <v>170</v>
      </c>
      <c r="AR42" s="48">
        <v>188</v>
      </c>
      <c r="AS42" s="48">
        <v>144</v>
      </c>
      <c r="AT42" s="48">
        <v>151</v>
      </c>
      <c r="AU42" s="19">
        <v>211</v>
      </c>
      <c r="AV42" s="19">
        <v>200</v>
      </c>
      <c r="AW42" s="104">
        <v>198</v>
      </c>
      <c r="BC42" s="20"/>
    </row>
    <row r="43" spans="1:68" x14ac:dyDescent="0.25">
      <c r="A43" s="17" t="s">
        <v>10</v>
      </c>
      <c r="B43" s="18">
        <v>103</v>
      </c>
      <c r="C43" s="18">
        <v>90</v>
      </c>
      <c r="D43" s="18">
        <v>90</v>
      </c>
      <c r="E43" s="18">
        <v>62</v>
      </c>
      <c r="F43" s="19">
        <v>89</v>
      </c>
      <c r="G43" s="19">
        <v>83</v>
      </c>
      <c r="H43" s="19">
        <v>60</v>
      </c>
      <c r="I43" s="19">
        <v>92</v>
      </c>
      <c r="J43" s="19">
        <v>73</v>
      </c>
      <c r="K43" s="19">
        <v>62</v>
      </c>
      <c r="L43" s="19">
        <v>82</v>
      </c>
      <c r="M43" s="19">
        <v>121</v>
      </c>
      <c r="N43" s="19">
        <v>91</v>
      </c>
      <c r="O43" s="19">
        <v>83</v>
      </c>
      <c r="P43" s="19">
        <v>89</v>
      </c>
      <c r="Q43" s="19">
        <v>77</v>
      </c>
      <c r="R43" s="19">
        <v>108</v>
      </c>
      <c r="S43" s="48">
        <v>85</v>
      </c>
      <c r="T43" s="19">
        <v>117</v>
      </c>
      <c r="U43" s="19">
        <v>171</v>
      </c>
      <c r="V43" s="19">
        <v>96</v>
      </c>
      <c r="W43" s="19">
        <v>114</v>
      </c>
      <c r="X43" s="19">
        <v>115</v>
      </c>
      <c r="Y43" s="19">
        <v>129</v>
      </c>
      <c r="Z43" s="19">
        <v>124</v>
      </c>
      <c r="AA43" s="19">
        <v>108</v>
      </c>
      <c r="AB43" s="19">
        <v>139</v>
      </c>
      <c r="AC43" s="19">
        <v>171</v>
      </c>
      <c r="AD43" s="19">
        <v>218</v>
      </c>
      <c r="AE43" s="48">
        <v>268</v>
      </c>
      <c r="AF43" s="19">
        <v>267</v>
      </c>
      <c r="AG43" s="19">
        <v>235</v>
      </c>
      <c r="AH43" s="19">
        <v>247</v>
      </c>
      <c r="AI43" s="19">
        <v>285</v>
      </c>
      <c r="AJ43" s="19">
        <v>247</v>
      </c>
      <c r="AK43" s="19">
        <v>240</v>
      </c>
      <c r="AL43" s="19">
        <v>251</v>
      </c>
      <c r="AM43" s="19">
        <v>177</v>
      </c>
      <c r="AN43" s="19">
        <v>193</v>
      </c>
      <c r="AO43" s="19">
        <v>221</v>
      </c>
      <c r="AP43" s="19">
        <v>137</v>
      </c>
      <c r="AQ43" s="48">
        <v>203</v>
      </c>
      <c r="AR43" s="48">
        <v>175</v>
      </c>
      <c r="AS43" s="48">
        <v>164</v>
      </c>
      <c r="AT43" s="48">
        <v>297</v>
      </c>
      <c r="AU43" s="19">
        <v>392</v>
      </c>
      <c r="AV43" s="19">
        <v>223</v>
      </c>
      <c r="AW43" s="104">
        <v>260</v>
      </c>
      <c r="BC43" s="20"/>
    </row>
    <row r="44" spans="1:68" x14ac:dyDescent="0.25">
      <c r="A44" s="17" t="s">
        <v>11</v>
      </c>
      <c r="B44" s="18">
        <v>143</v>
      </c>
      <c r="C44" s="18">
        <v>93</v>
      </c>
      <c r="D44" s="18">
        <v>121</v>
      </c>
      <c r="E44" s="18">
        <v>47</v>
      </c>
      <c r="F44" s="19">
        <v>59</v>
      </c>
      <c r="G44" s="19">
        <v>72</v>
      </c>
      <c r="H44" s="19">
        <v>99</v>
      </c>
      <c r="I44" s="19">
        <v>41</v>
      </c>
      <c r="J44" s="19">
        <v>87</v>
      </c>
      <c r="K44" s="19">
        <v>74</v>
      </c>
      <c r="L44" s="19">
        <v>72</v>
      </c>
      <c r="M44" s="19">
        <v>199</v>
      </c>
      <c r="N44" s="19">
        <v>87</v>
      </c>
      <c r="O44" s="19">
        <v>185</v>
      </c>
      <c r="P44" s="19">
        <v>140</v>
      </c>
      <c r="Q44" s="19">
        <v>44</v>
      </c>
      <c r="R44" s="19">
        <v>158</v>
      </c>
      <c r="S44" s="48">
        <v>33</v>
      </c>
      <c r="T44" s="19">
        <v>120</v>
      </c>
      <c r="U44" s="19">
        <v>220</v>
      </c>
      <c r="V44" s="19">
        <v>96</v>
      </c>
      <c r="W44" s="19">
        <v>274</v>
      </c>
      <c r="X44" s="19">
        <v>156</v>
      </c>
      <c r="Y44" s="19">
        <v>111</v>
      </c>
      <c r="Z44" s="19">
        <v>198</v>
      </c>
      <c r="AA44" s="19">
        <v>80</v>
      </c>
      <c r="AB44" s="19">
        <v>90</v>
      </c>
      <c r="AC44" s="19">
        <v>130</v>
      </c>
      <c r="AD44" s="19">
        <v>382</v>
      </c>
      <c r="AE44" s="48">
        <v>160</v>
      </c>
      <c r="AF44" s="19">
        <v>289</v>
      </c>
      <c r="AG44" s="19">
        <v>137</v>
      </c>
      <c r="AH44" s="19">
        <v>187</v>
      </c>
      <c r="AI44" s="19">
        <v>228</v>
      </c>
      <c r="AJ44" s="19">
        <v>404</v>
      </c>
      <c r="AK44" s="19">
        <v>326</v>
      </c>
      <c r="AL44" s="19">
        <v>288</v>
      </c>
      <c r="AM44" s="19">
        <v>313</v>
      </c>
      <c r="AN44" s="19">
        <v>217</v>
      </c>
      <c r="AO44" s="19">
        <v>222</v>
      </c>
      <c r="AP44" s="19">
        <v>215</v>
      </c>
      <c r="AQ44" s="48">
        <v>215</v>
      </c>
      <c r="AR44" s="48">
        <v>251</v>
      </c>
      <c r="AS44" s="48">
        <v>95</v>
      </c>
      <c r="AT44" s="48">
        <v>368</v>
      </c>
      <c r="AU44" s="19">
        <v>351</v>
      </c>
      <c r="AV44" s="19">
        <v>145</v>
      </c>
      <c r="AW44" s="104">
        <v>206</v>
      </c>
    </row>
    <row r="45" spans="1:68" ht="13.8" thickBot="1" x14ac:dyDescent="0.3">
      <c r="A45" s="27" t="s">
        <v>16</v>
      </c>
      <c r="B45" s="28">
        <v>1714</v>
      </c>
      <c r="C45" s="28">
        <v>1647</v>
      </c>
      <c r="D45" s="28">
        <v>1950</v>
      </c>
      <c r="E45" s="28">
        <v>1731</v>
      </c>
      <c r="F45" s="29">
        <v>2068</v>
      </c>
      <c r="G45" s="29">
        <v>1379</v>
      </c>
      <c r="H45" s="29">
        <f>SUM(H29:H44)</f>
        <v>1756</v>
      </c>
      <c r="I45" s="29">
        <v>1665</v>
      </c>
      <c r="J45" s="29">
        <v>1894</v>
      </c>
      <c r="K45" s="29">
        <v>1801</v>
      </c>
      <c r="L45" s="29">
        <v>1936</v>
      </c>
      <c r="M45" s="29">
        <v>2069</v>
      </c>
      <c r="N45" s="29">
        <v>1912</v>
      </c>
      <c r="O45" s="29">
        <v>2321</v>
      </c>
      <c r="P45" s="29">
        <v>1628</v>
      </c>
      <c r="Q45" s="29">
        <v>1686</v>
      </c>
      <c r="R45" s="29">
        <v>1956</v>
      </c>
      <c r="S45" s="49">
        <f>SUM(S29:S44)</f>
        <v>1685</v>
      </c>
      <c r="T45" s="49">
        <f>SUM(T29:T44)</f>
        <v>1895</v>
      </c>
      <c r="U45" s="29">
        <v>2163</v>
      </c>
      <c r="V45" s="29">
        <v>1878</v>
      </c>
      <c r="W45" s="29">
        <v>2970</v>
      </c>
      <c r="X45" s="29">
        <v>2621</v>
      </c>
      <c r="Y45" s="29">
        <v>2147</v>
      </c>
      <c r="Z45" s="29">
        <v>2446</v>
      </c>
      <c r="AA45" s="29">
        <v>2343</v>
      </c>
      <c r="AB45" s="29">
        <v>2535</v>
      </c>
      <c r="AC45" s="29">
        <v>2771</v>
      </c>
      <c r="AD45" s="29">
        <v>3207</v>
      </c>
      <c r="AE45" s="49">
        <v>2936</v>
      </c>
      <c r="AF45" s="49">
        <v>3039</v>
      </c>
      <c r="AG45" s="29">
        <v>3068</v>
      </c>
      <c r="AH45" s="29">
        <v>3276</v>
      </c>
      <c r="AI45" s="29">
        <v>3712</v>
      </c>
      <c r="AJ45" s="29">
        <v>3121</v>
      </c>
      <c r="AK45" s="29">
        <v>3095</v>
      </c>
      <c r="AL45" s="29">
        <v>3188</v>
      </c>
      <c r="AM45" s="29">
        <v>3265</v>
      </c>
      <c r="AN45" s="29">
        <v>3316</v>
      </c>
      <c r="AO45" s="29">
        <v>3579</v>
      </c>
      <c r="AP45" s="29">
        <v>3319</v>
      </c>
      <c r="AQ45" s="29">
        <f t="shared" ref="AQ45" si="1">SUM(AQ29:AQ44)</f>
        <v>3486</v>
      </c>
      <c r="AR45" s="29">
        <f>SUM(AR29:AR44)</f>
        <v>3821</v>
      </c>
      <c r="AS45" s="29">
        <f t="shared" ref="AS45:AW45" si="2">SUM(AS29:AS44)</f>
        <v>3496</v>
      </c>
      <c r="AT45" s="29">
        <f t="shared" si="2"/>
        <v>4242</v>
      </c>
      <c r="AU45" s="29">
        <f t="shared" si="2"/>
        <v>4384</v>
      </c>
      <c r="AV45" s="29">
        <f t="shared" si="2"/>
        <v>3589</v>
      </c>
      <c r="AW45" s="29">
        <f t="shared" si="2"/>
        <v>4051</v>
      </c>
    </row>
    <row r="46" spans="1:68" x14ac:dyDescent="0.25">
      <c r="I46" s="13"/>
      <c r="J46" s="13"/>
      <c r="K46" s="13"/>
      <c r="L46" s="13"/>
      <c r="M46" s="13"/>
      <c r="N46" s="13"/>
      <c r="O46" s="13"/>
      <c r="P46" s="13"/>
      <c r="Q46" s="13"/>
      <c r="R46" s="13"/>
      <c r="S46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</row>
    <row r="47" spans="1:68" s="13" customFormat="1" ht="13.8" thickBot="1" x14ac:dyDescent="0.3">
      <c r="A47" s="2"/>
      <c r="B47" s="8"/>
      <c r="C47" s="8"/>
      <c r="D47" s="8"/>
      <c r="E47" s="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/>
      <c r="AY47" s="2"/>
      <c r="BB47" s="21"/>
      <c r="BC47" s="21"/>
      <c r="BD47" s="21"/>
      <c r="BE47" s="21"/>
      <c r="BP47" s="11"/>
    </row>
    <row r="48" spans="1:68" x14ac:dyDescent="0.25">
      <c r="A48" s="26" t="s">
        <v>20</v>
      </c>
      <c r="B48" s="15"/>
      <c r="C48" s="15"/>
      <c r="D48" s="15"/>
      <c r="E48" s="15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50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03"/>
    </row>
    <row r="49" spans="1:99" x14ac:dyDescent="0.25">
      <c r="A49" s="17"/>
      <c r="B49" s="18" t="s">
        <v>28</v>
      </c>
      <c r="C49" s="18"/>
      <c r="D49" s="18"/>
      <c r="E49" s="18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48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 t="s">
        <v>28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04"/>
      <c r="BE49" s="30"/>
    </row>
    <row r="50" spans="1:99" x14ac:dyDescent="0.25">
      <c r="A50" s="17" t="s">
        <v>0</v>
      </c>
      <c r="B50" s="18" t="s">
        <v>34</v>
      </c>
      <c r="C50" s="18" t="s">
        <v>35</v>
      </c>
      <c r="D50" s="18" t="s">
        <v>36</v>
      </c>
      <c r="E50" s="18" t="s">
        <v>37</v>
      </c>
      <c r="F50" s="19" t="s">
        <v>38</v>
      </c>
      <c r="G50" s="19" t="s">
        <v>39</v>
      </c>
      <c r="H50" s="19" t="s">
        <v>40</v>
      </c>
      <c r="I50" s="19" t="s">
        <v>41</v>
      </c>
      <c r="J50" s="19" t="s">
        <v>42</v>
      </c>
      <c r="K50" s="19" t="s">
        <v>43</v>
      </c>
      <c r="L50" s="19" t="s">
        <v>44</v>
      </c>
      <c r="M50" s="19" t="s">
        <v>45</v>
      </c>
      <c r="N50" s="19" t="s">
        <v>68</v>
      </c>
      <c r="O50" s="19" t="s">
        <v>69</v>
      </c>
      <c r="P50" s="19" t="s">
        <v>70</v>
      </c>
      <c r="Q50" s="19" t="s">
        <v>71</v>
      </c>
      <c r="R50" s="19" t="s">
        <v>72</v>
      </c>
      <c r="S50" s="48" t="s">
        <v>73</v>
      </c>
      <c r="T50" s="19" t="s">
        <v>74</v>
      </c>
      <c r="U50" s="19" t="s">
        <v>75</v>
      </c>
      <c r="V50" s="19" t="s">
        <v>76</v>
      </c>
      <c r="W50" s="19" t="s">
        <v>77</v>
      </c>
      <c r="X50" s="19" t="s">
        <v>78</v>
      </c>
      <c r="Y50" s="19" t="s">
        <v>79</v>
      </c>
      <c r="Z50" s="19" t="s">
        <v>83</v>
      </c>
      <c r="AA50" s="19" t="s">
        <v>84</v>
      </c>
      <c r="AB50" s="19" t="s">
        <v>85</v>
      </c>
      <c r="AC50" s="19" t="s">
        <v>86</v>
      </c>
      <c r="AD50" s="19" t="s">
        <v>87</v>
      </c>
      <c r="AE50" s="19" t="s">
        <v>88</v>
      </c>
      <c r="AF50" s="19" t="s">
        <v>89</v>
      </c>
      <c r="AG50" s="19" t="s">
        <v>90</v>
      </c>
      <c r="AH50" s="19" t="s">
        <v>91</v>
      </c>
      <c r="AI50" s="19" t="s">
        <v>92</v>
      </c>
      <c r="AJ50" s="19" t="s">
        <v>93</v>
      </c>
      <c r="AK50" s="19" t="s">
        <v>94</v>
      </c>
      <c r="AL50" s="102" t="s">
        <v>96</v>
      </c>
      <c r="AM50" s="102" t="s">
        <v>97</v>
      </c>
      <c r="AN50" s="102" t="s">
        <v>98</v>
      </c>
      <c r="AO50" s="102" t="s">
        <v>99</v>
      </c>
      <c r="AP50" s="102" t="s">
        <v>100</v>
      </c>
      <c r="AQ50" s="102">
        <v>41791</v>
      </c>
      <c r="AR50" s="102">
        <v>41821</v>
      </c>
      <c r="AS50" s="102">
        <v>41852</v>
      </c>
      <c r="AT50" s="102">
        <v>41883</v>
      </c>
      <c r="AU50" s="102">
        <v>41913</v>
      </c>
      <c r="AV50" s="102">
        <v>41944</v>
      </c>
      <c r="AW50" s="105">
        <v>41974</v>
      </c>
      <c r="AZ50" s="13"/>
      <c r="BA50" s="13"/>
      <c r="BB50" s="22"/>
      <c r="BC50" s="20"/>
      <c r="BE50" s="30"/>
    </row>
    <row r="51" spans="1:99" x14ac:dyDescent="0.25">
      <c r="A51" s="44" t="s">
        <v>1</v>
      </c>
      <c r="B51" s="45">
        <v>76</v>
      </c>
      <c r="C51" s="45">
        <v>163</v>
      </c>
      <c r="D51" s="45">
        <v>126</v>
      </c>
      <c r="E51" s="45">
        <v>139</v>
      </c>
      <c r="F51" s="44">
        <v>91</v>
      </c>
      <c r="G51" s="44">
        <v>66</v>
      </c>
      <c r="H51" s="44">
        <v>60</v>
      </c>
      <c r="I51" s="44">
        <v>66</v>
      </c>
      <c r="J51" s="44">
        <v>68</v>
      </c>
      <c r="K51" s="44">
        <v>66</v>
      </c>
      <c r="L51" s="44">
        <v>67</v>
      </c>
      <c r="M51" s="44">
        <v>61</v>
      </c>
      <c r="N51" s="44">
        <v>105</v>
      </c>
      <c r="O51" s="44">
        <v>71</v>
      </c>
      <c r="P51" s="44">
        <v>102</v>
      </c>
      <c r="Q51" s="44">
        <v>84</v>
      </c>
      <c r="R51" s="44">
        <v>100</v>
      </c>
      <c r="S51" s="44">
        <v>98</v>
      </c>
      <c r="T51" s="44">
        <v>126</v>
      </c>
      <c r="U51" s="44">
        <v>241</v>
      </c>
      <c r="V51" s="44">
        <v>159</v>
      </c>
      <c r="W51" s="44">
        <v>198</v>
      </c>
      <c r="X51" s="44">
        <v>478</v>
      </c>
      <c r="Y51" s="44">
        <v>147</v>
      </c>
      <c r="Z51" s="44">
        <v>261</v>
      </c>
      <c r="AA51" s="44">
        <v>344</v>
      </c>
      <c r="AB51" s="44">
        <v>278</v>
      </c>
      <c r="AC51" s="44">
        <v>163</v>
      </c>
      <c r="AD51" s="44">
        <v>273</v>
      </c>
      <c r="AE51" s="44">
        <v>349</v>
      </c>
      <c r="AF51" s="44">
        <v>207</v>
      </c>
      <c r="AG51" s="44">
        <v>181</v>
      </c>
      <c r="AH51" s="44">
        <v>239</v>
      </c>
      <c r="AI51" s="44">
        <v>344</v>
      </c>
      <c r="AJ51" s="44">
        <v>190</v>
      </c>
      <c r="AK51" s="44">
        <v>278</v>
      </c>
      <c r="AL51" s="44">
        <v>165</v>
      </c>
      <c r="AM51" s="44">
        <v>140</v>
      </c>
      <c r="AN51" s="44">
        <v>296</v>
      </c>
      <c r="AO51" s="44">
        <v>217</v>
      </c>
      <c r="AP51" s="44">
        <v>194</v>
      </c>
      <c r="AQ51" s="44">
        <v>156</v>
      </c>
      <c r="AR51" s="44">
        <v>263</v>
      </c>
      <c r="AS51" s="44">
        <v>372</v>
      </c>
      <c r="AT51" s="44">
        <v>277</v>
      </c>
      <c r="AU51" s="44">
        <v>213</v>
      </c>
      <c r="AV51" s="44">
        <v>250</v>
      </c>
      <c r="AW51" s="106">
        <v>226</v>
      </c>
      <c r="AZ51" s="13"/>
      <c r="BA51" s="13"/>
      <c r="BB51" s="21"/>
      <c r="BC51" s="20"/>
      <c r="BE51" s="30"/>
    </row>
    <row r="52" spans="1:99" x14ac:dyDescent="0.25">
      <c r="A52" s="31" t="s">
        <v>2</v>
      </c>
      <c r="B52" s="32">
        <v>68</v>
      </c>
      <c r="C52" s="32">
        <v>85</v>
      </c>
      <c r="D52" s="32">
        <v>152</v>
      </c>
      <c r="E52" s="32">
        <v>151</v>
      </c>
      <c r="F52" s="31">
        <v>101</v>
      </c>
      <c r="G52" s="31">
        <v>79</v>
      </c>
      <c r="H52" s="31">
        <v>67</v>
      </c>
      <c r="I52" s="31">
        <v>69</v>
      </c>
      <c r="J52" s="31">
        <v>87</v>
      </c>
      <c r="K52" s="31">
        <v>82</v>
      </c>
      <c r="L52" s="31">
        <v>85</v>
      </c>
      <c r="M52" s="31">
        <v>63</v>
      </c>
      <c r="N52" s="31">
        <v>70</v>
      </c>
      <c r="O52" s="31">
        <v>81</v>
      </c>
      <c r="P52" s="31">
        <v>68</v>
      </c>
      <c r="Q52" s="31">
        <v>71</v>
      </c>
      <c r="R52" s="31">
        <v>84</v>
      </c>
      <c r="S52" s="31">
        <v>78</v>
      </c>
      <c r="T52" s="31">
        <v>66</v>
      </c>
      <c r="U52" s="31">
        <v>64</v>
      </c>
      <c r="V52" s="31">
        <v>79</v>
      </c>
      <c r="W52" s="31">
        <v>79</v>
      </c>
      <c r="X52" s="31">
        <v>102</v>
      </c>
      <c r="Y52" s="31">
        <v>107</v>
      </c>
      <c r="Z52" s="31">
        <v>117</v>
      </c>
      <c r="AA52" s="31">
        <v>123</v>
      </c>
      <c r="AB52" s="31">
        <v>156</v>
      </c>
      <c r="AC52" s="31">
        <v>90</v>
      </c>
      <c r="AD52" s="31">
        <v>126</v>
      </c>
      <c r="AE52" s="31">
        <v>115</v>
      </c>
      <c r="AF52" s="31">
        <v>119</v>
      </c>
      <c r="AG52" s="31">
        <v>92</v>
      </c>
      <c r="AH52" s="31">
        <v>121</v>
      </c>
      <c r="AI52" s="31">
        <v>111</v>
      </c>
      <c r="AJ52" s="31">
        <v>95</v>
      </c>
      <c r="AK52" s="31">
        <v>123</v>
      </c>
      <c r="AL52" s="31">
        <v>96</v>
      </c>
      <c r="AM52" s="31">
        <v>139</v>
      </c>
      <c r="AN52" s="31">
        <v>123</v>
      </c>
      <c r="AO52" s="31">
        <v>105</v>
      </c>
      <c r="AP52" s="31">
        <v>102</v>
      </c>
      <c r="AQ52" s="31">
        <v>126</v>
      </c>
      <c r="AR52" s="31">
        <v>123</v>
      </c>
      <c r="AS52" s="31">
        <v>180</v>
      </c>
      <c r="AT52" s="31">
        <v>107</v>
      </c>
      <c r="AU52" s="31">
        <v>83</v>
      </c>
      <c r="AV52" s="31">
        <v>128</v>
      </c>
      <c r="AW52" s="107">
        <v>100</v>
      </c>
      <c r="AZ52" s="13"/>
      <c r="BA52" s="13"/>
      <c r="BB52" s="21"/>
      <c r="BC52" s="20"/>
      <c r="BE52" s="30"/>
    </row>
    <row r="53" spans="1:99" x14ac:dyDescent="0.25">
      <c r="A53" s="33" t="s">
        <v>12</v>
      </c>
      <c r="B53" s="34">
        <v>18</v>
      </c>
      <c r="C53" s="34">
        <v>28</v>
      </c>
      <c r="D53" s="34">
        <v>103</v>
      </c>
      <c r="E53" s="34">
        <v>35</v>
      </c>
      <c r="F53" s="33">
        <v>20</v>
      </c>
      <c r="G53" s="33">
        <v>36</v>
      </c>
      <c r="H53" s="33">
        <v>31</v>
      </c>
      <c r="I53" s="33">
        <v>34</v>
      </c>
      <c r="J53" s="33">
        <v>54</v>
      </c>
      <c r="K53" s="33">
        <v>76</v>
      </c>
      <c r="L53" s="33">
        <v>57</v>
      </c>
      <c r="M53" s="33">
        <v>74</v>
      </c>
      <c r="N53" s="33">
        <v>151</v>
      </c>
      <c r="O53" s="33">
        <v>27</v>
      </c>
      <c r="P53" s="33">
        <v>55</v>
      </c>
      <c r="Q53" s="33">
        <v>57</v>
      </c>
      <c r="R53" s="33">
        <v>104</v>
      </c>
      <c r="S53" s="33">
        <v>52</v>
      </c>
      <c r="T53" s="33">
        <v>40</v>
      </c>
      <c r="U53" s="33">
        <v>34</v>
      </c>
      <c r="V53" s="33">
        <v>86</v>
      </c>
      <c r="W53" s="33">
        <v>252</v>
      </c>
      <c r="X53" s="33">
        <v>35</v>
      </c>
      <c r="Y53" s="33">
        <v>22</v>
      </c>
      <c r="Z53" s="33">
        <v>19</v>
      </c>
      <c r="AA53" s="33">
        <v>189</v>
      </c>
      <c r="AB53" s="33">
        <v>45</v>
      </c>
      <c r="AC53" s="33">
        <v>285</v>
      </c>
      <c r="AD53" s="33">
        <v>209</v>
      </c>
      <c r="AE53" s="33">
        <v>76</v>
      </c>
      <c r="AF53" s="33">
        <v>40</v>
      </c>
      <c r="AG53" s="33">
        <v>283</v>
      </c>
      <c r="AH53" s="33">
        <v>36</v>
      </c>
      <c r="AI53" s="33">
        <v>32</v>
      </c>
      <c r="AJ53" s="33">
        <v>64</v>
      </c>
      <c r="AK53" s="33">
        <v>145</v>
      </c>
      <c r="AL53" s="33">
        <v>76</v>
      </c>
      <c r="AM53" s="33">
        <v>61</v>
      </c>
      <c r="AN53" s="33">
        <v>72</v>
      </c>
      <c r="AO53" s="33">
        <v>317</v>
      </c>
      <c r="AP53" s="33">
        <v>291</v>
      </c>
      <c r="AQ53" s="33">
        <v>151</v>
      </c>
      <c r="AR53" s="33">
        <v>226</v>
      </c>
      <c r="AS53" s="33">
        <v>123</v>
      </c>
      <c r="AT53" s="33">
        <v>141</v>
      </c>
      <c r="AU53" s="33">
        <v>312</v>
      </c>
      <c r="AV53" s="33">
        <v>120</v>
      </c>
      <c r="AW53" s="108">
        <v>53</v>
      </c>
      <c r="AZ53" s="13"/>
      <c r="BA53" s="13"/>
      <c r="BB53" s="21"/>
      <c r="BC53" s="20"/>
      <c r="BE53" s="30"/>
    </row>
    <row r="54" spans="1:99" x14ac:dyDescent="0.25">
      <c r="A54" s="35" t="s">
        <v>13</v>
      </c>
      <c r="B54" s="36">
        <v>108</v>
      </c>
      <c r="C54" s="36">
        <v>191</v>
      </c>
      <c r="D54" s="36">
        <v>136</v>
      </c>
      <c r="E54" s="36">
        <v>29</v>
      </c>
      <c r="F54" s="35">
        <v>227</v>
      </c>
      <c r="G54" s="35">
        <v>68</v>
      </c>
      <c r="H54" s="35">
        <v>345</v>
      </c>
      <c r="I54" s="35">
        <v>146</v>
      </c>
      <c r="J54" s="35">
        <v>255</v>
      </c>
      <c r="K54" s="35">
        <v>72</v>
      </c>
      <c r="L54" s="35">
        <v>148</v>
      </c>
      <c r="M54" s="35">
        <v>153</v>
      </c>
      <c r="N54" s="35">
        <v>120</v>
      </c>
      <c r="O54" s="35">
        <v>512</v>
      </c>
      <c r="P54" s="35">
        <v>53</v>
      </c>
      <c r="Q54" s="35">
        <v>179</v>
      </c>
      <c r="R54" s="35">
        <v>69</v>
      </c>
      <c r="S54" s="35">
        <v>183</v>
      </c>
      <c r="T54" s="35">
        <v>92</v>
      </c>
      <c r="U54" s="35">
        <v>136</v>
      </c>
      <c r="V54" s="35">
        <v>107</v>
      </c>
      <c r="W54" s="35">
        <v>262</v>
      </c>
      <c r="X54" s="35">
        <v>49</v>
      </c>
      <c r="Y54" s="35">
        <v>52</v>
      </c>
      <c r="Z54" s="35">
        <v>118</v>
      </c>
      <c r="AA54" s="35">
        <v>143</v>
      </c>
      <c r="AB54" s="35">
        <v>166</v>
      </c>
      <c r="AC54" s="35">
        <v>249</v>
      </c>
      <c r="AD54" s="35">
        <v>356</v>
      </c>
      <c r="AE54" s="35">
        <v>209</v>
      </c>
      <c r="AF54" s="35">
        <v>287</v>
      </c>
      <c r="AG54" s="35">
        <v>25</v>
      </c>
      <c r="AH54" s="35">
        <v>323</v>
      </c>
      <c r="AI54" s="35">
        <v>248</v>
      </c>
      <c r="AJ54" s="35">
        <v>164</v>
      </c>
      <c r="AK54" s="35">
        <v>137</v>
      </c>
      <c r="AL54" s="35">
        <v>310</v>
      </c>
      <c r="AM54" s="35">
        <v>313</v>
      </c>
      <c r="AN54" s="35">
        <v>241</v>
      </c>
      <c r="AO54" s="35">
        <v>182</v>
      </c>
      <c r="AP54" s="35">
        <v>146</v>
      </c>
      <c r="AQ54" s="35">
        <v>397</v>
      </c>
      <c r="AR54" s="35">
        <v>460</v>
      </c>
      <c r="AS54" s="35">
        <v>126</v>
      </c>
      <c r="AT54" s="35">
        <v>601</v>
      </c>
      <c r="AU54" s="35">
        <v>195</v>
      </c>
      <c r="AV54" s="35">
        <v>199</v>
      </c>
      <c r="AW54" s="109">
        <v>512</v>
      </c>
      <c r="AZ54" s="13"/>
      <c r="BA54" s="13"/>
      <c r="BB54" s="21"/>
      <c r="BC54" s="20"/>
      <c r="BE54" s="30"/>
    </row>
    <row r="55" spans="1:99" x14ac:dyDescent="0.25">
      <c r="A55" s="31" t="s">
        <v>3</v>
      </c>
      <c r="B55" s="32">
        <v>60</v>
      </c>
      <c r="C55" s="32">
        <v>53</v>
      </c>
      <c r="D55" s="32">
        <v>53</v>
      </c>
      <c r="E55" s="32">
        <v>83</v>
      </c>
      <c r="F55" s="31">
        <v>63</v>
      </c>
      <c r="G55" s="31">
        <v>50</v>
      </c>
      <c r="H55" s="31">
        <v>83</v>
      </c>
      <c r="I55" s="31">
        <v>90</v>
      </c>
      <c r="J55" s="31">
        <v>126</v>
      </c>
      <c r="K55" s="31">
        <v>102</v>
      </c>
      <c r="L55" s="31">
        <v>163</v>
      </c>
      <c r="M55" s="31">
        <v>247</v>
      </c>
      <c r="N55" s="31">
        <v>104</v>
      </c>
      <c r="O55" s="31">
        <v>152</v>
      </c>
      <c r="P55" s="31">
        <v>47</v>
      </c>
      <c r="Q55" s="31">
        <v>67</v>
      </c>
      <c r="R55" s="31">
        <v>99</v>
      </c>
      <c r="S55" s="31">
        <v>88</v>
      </c>
      <c r="T55" s="31">
        <v>158</v>
      </c>
      <c r="U55" s="31">
        <v>89</v>
      </c>
      <c r="V55" s="31">
        <v>67</v>
      </c>
      <c r="W55" s="31">
        <v>120</v>
      </c>
      <c r="X55" s="31">
        <v>130</v>
      </c>
      <c r="Y55" s="31">
        <v>167</v>
      </c>
      <c r="Z55" s="31">
        <v>96</v>
      </c>
      <c r="AA55" s="31">
        <v>103</v>
      </c>
      <c r="AB55" s="31">
        <v>109</v>
      </c>
      <c r="AC55" s="31">
        <v>104</v>
      </c>
      <c r="AD55" s="31">
        <v>104</v>
      </c>
      <c r="AE55" s="31">
        <v>107</v>
      </c>
      <c r="AF55" s="31">
        <v>159</v>
      </c>
      <c r="AG55" s="31">
        <v>231</v>
      </c>
      <c r="AH55" s="31">
        <v>173</v>
      </c>
      <c r="AI55" s="31">
        <v>215</v>
      </c>
      <c r="AJ55" s="31">
        <v>108</v>
      </c>
      <c r="AK55" s="31">
        <v>147</v>
      </c>
      <c r="AL55" s="31">
        <v>176</v>
      </c>
      <c r="AM55" s="31">
        <v>200</v>
      </c>
      <c r="AN55" s="31">
        <v>222</v>
      </c>
      <c r="AO55" s="31">
        <v>284</v>
      </c>
      <c r="AP55" s="31">
        <v>308</v>
      </c>
      <c r="AQ55" s="31">
        <v>114</v>
      </c>
      <c r="AR55" s="31">
        <v>171</v>
      </c>
      <c r="AS55" s="31">
        <v>245</v>
      </c>
      <c r="AT55" s="31">
        <v>268</v>
      </c>
      <c r="AU55" s="31">
        <v>186</v>
      </c>
      <c r="AV55" s="31">
        <v>128</v>
      </c>
      <c r="AW55" s="107">
        <v>130</v>
      </c>
      <c r="AZ55" s="13"/>
      <c r="BA55" s="13"/>
      <c r="BB55" s="21"/>
      <c r="BC55" s="20"/>
      <c r="BE55" s="30"/>
    </row>
    <row r="56" spans="1:99" x14ac:dyDescent="0.25">
      <c r="A56" s="37" t="s">
        <v>4</v>
      </c>
      <c r="B56" s="38">
        <v>107</v>
      </c>
      <c r="C56" s="38">
        <v>121</v>
      </c>
      <c r="D56" s="38">
        <v>130</v>
      </c>
      <c r="E56" s="38">
        <v>154</v>
      </c>
      <c r="F56" s="37">
        <v>202</v>
      </c>
      <c r="G56" s="37">
        <v>101</v>
      </c>
      <c r="H56" s="37">
        <v>132</v>
      </c>
      <c r="I56" s="37">
        <v>148</v>
      </c>
      <c r="J56" s="37">
        <v>166</v>
      </c>
      <c r="K56" s="37">
        <v>177</v>
      </c>
      <c r="L56" s="37">
        <v>158</v>
      </c>
      <c r="M56" s="37">
        <v>128</v>
      </c>
      <c r="N56" s="37">
        <v>149</v>
      </c>
      <c r="O56" s="37">
        <v>127</v>
      </c>
      <c r="P56" s="37">
        <v>133</v>
      </c>
      <c r="Q56" s="37">
        <v>142</v>
      </c>
      <c r="R56" s="37">
        <v>114</v>
      </c>
      <c r="S56" s="37">
        <v>132</v>
      </c>
      <c r="T56" s="37">
        <v>121</v>
      </c>
      <c r="U56" s="37">
        <v>156</v>
      </c>
      <c r="V56" s="37">
        <v>204</v>
      </c>
      <c r="W56" s="37">
        <v>260</v>
      </c>
      <c r="X56" s="37">
        <v>220</v>
      </c>
      <c r="Y56" s="37">
        <v>172</v>
      </c>
      <c r="Z56" s="37">
        <v>204</v>
      </c>
      <c r="AA56" s="37">
        <v>155</v>
      </c>
      <c r="AB56" s="37">
        <v>181</v>
      </c>
      <c r="AC56" s="37">
        <v>233</v>
      </c>
      <c r="AD56" s="37">
        <v>194</v>
      </c>
      <c r="AE56" s="37">
        <v>235</v>
      </c>
      <c r="AF56" s="37">
        <v>183</v>
      </c>
      <c r="AG56" s="37">
        <v>267</v>
      </c>
      <c r="AH56" s="37">
        <v>295</v>
      </c>
      <c r="AI56" s="37">
        <v>328</v>
      </c>
      <c r="AJ56" s="37">
        <v>310</v>
      </c>
      <c r="AK56" s="37">
        <v>209</v>
      </c>
      <c r="AL56" s="37">
        <v>217</v>
      </c>
      <c r="AM56" s="37">
        <v>250</v>
      </c>
      <c r="AN56" s="37">
        <v>295</v>
      </c>
      <c r="AO56" s="37">
        <v>278</v>
      </c>
      <c r="AP56" s="37">
        <v>222</v>
      </c>
      <c r="AQ56" s="37">
        <v>280</v>
      </c>
      <c r="AR56" s="37">
        <v>297</v>
      </c>
      <c r="AS56" s="37">
        <v>248</v>
      </c>
      <c r="AT56" s="37">
        <v>407</v>
      </c>
      <c r="AU56" s="37">
        <v>347</v>
      </c>
      <c r="AV56" s="37">
        <v>347</v>
      </c>
      <c r="AW56" s="110">
        <v>429</v>
      </c>
      <c r="AZ56" s="13"/>
      <c r="BA56" s="13"/>
      <c r="BB56" s="21"/>
      <c r="BC56" s="20"/>
      <c r="BE56" s="30"/>
    </row>
    <row r="57" spans="1:99" x14ac:dyDescent="0.25">
      <c r="A57" s="37" t="s">
        <v>17</v>
      </c>
      <c r="B57" s="38">
        <v>222</v>
      </c>
      <c r="C57" s="38">
        <v>116</v>
      </c>
      <c r="D57" s="38">
        <v>143</v>
      </c>
      <c r="E57" s="38">
        <v>147</v>
      </c>
      <c r="F57" s="37">
        <v>111</v>
      </c>
      <c r="G57" s="37">
        <v>165</v>
      </c>
      <c r="H57" s="37">
        <v>165</v>
      </c>
      <c r="I57" s="37">
        <v>160</v>
      </c>
      <c r="J57" s="37">
        <v>184</v>
      </c>
      <c r="K57" s="37">
        <v>185</v>
      </c>
      <c r="L57" s="37">
        <v>208</v>
      </c>
      <c r="M57" s="37">
        <v>183</v>
      </c>
      <c r="N57" s="37">
        <v>137</v>
      </c>
      <c r="O57" s="37">
        <v>143</v>
      </c>
      <c r="P57" s="37">
        <v>135</v>
      </c>
      <c r="Q57" s="37">
        <v>192</v>
      </c>
      <c r="R57" s="37">
        <v>190</v>
      </c>
      <c r="S57" s="37">
        <v>157</v>
      </c>
      <c r="T57" s="37">
        <v>167</v>
      </c>
      <c r="U57" s="37">
        <v>261</v>
      </c>
      <c r="V57" s="37">
        <v>189</v>
      </c>
      <c r="W57" s="37">
        <v>256</v>
      </c>
      <c r="X57" s="37">
        <v>303</v>
      </c>
      <c r="Y57" s="37">
        <v>225</v>
      </c>
      <c r="Z57" s="37">
        <v>262</v>
      </c>
      <c r="AA57" s="37">
        <v>253</v>
      </c>
      <c r="AB57" s="37">
        <v>253</v>
      </c>
      <c r="AC57" s="37">
        <v>290</v>
      </c>
      <c r="AD57" s="37">
        <v>287</v>
      </c>
      <c r="AE57" s="37">
        <v>313</v>
      </c>
      <c r="AF57" s="37">
        <v>253</v>
      </c>
      <c r="AG57" s="37">
        <v>316</v>
      </c>
      <c r="AH57" s="37">
        <v>291</v>
      </c>
      <c r="AI57" s="37">
        <v>404</v>
      </c>
      <c r="AJ57" s="37">
        <v>300</v>
      </c>
      <c r="AK57" s="37">
        <v>411</v>
      </c>
      <c r="AL57" s="37">
        <v>232</v>
      </c>
      <c r="AM57" s="37">
        <v>355</v>
      </c>
      <c r="AN57" s="37">
        <v>397</v>
      </c>
      <c r="AO57" s="37">
        <v>496</v>
      </c>
      <c r="AP57" s="37">
        <v>417</v>
      </c>
      <c r="AQ57" s="37">
        <v>457</v>
      </c>
      <c r="AR57" s="37">
        <v>414</v>
      </c>
      <c r="AS57" s="37">
        <v>467</v>
      </c>
      <c r="AT57" s="37">
        <v>373</v>
      </c>
      <c r="AU57" s="37">
        <v>386</v>
      </c>
      <c r="AV57" s="37">
        <v>372</v>
      </c>
      <c r="AW57" s="110">
        <v>446</v>
      </c>
      <c r="AZ57" s="13"/>
      <c r="BA57" s="13"/>
      <c r="BB57" s="21"/>
      <c r="BC57" s="20"/>
      <c r="BE57" s="30"/>
    </row>
    <row r="58" spans="1:99" x14ac:dyDescent="0.25">
      <c r="A58" s="33" t="s">
        <v>14</v>
      </c>
      <c r="B58" s="34">
        <v>115</v>
      </c>
      <c r="C58" s="34">
        <v>68</v>
      </c>
      <c r="D58" s="34">
        <v>47</v>
      </c>
      <c r="E58" s="34">
        <v>22</v>
      </c>
      <c r="F58" s="33">
        <v>69</v>
      </c>
      <c r="G58" s="33">
        <v>85</v>
      </c>
      <c r="H58" s="33">
        <v>32</v>
      </c>
      <c r="I58" s="33">
        <v>12</v>
      </c>
      <c r="J58" s="33">
        <v>96</v>
      </c>
      <c r="K58" s="33">
        <v>67</v>
      </c>
      <c r="L58" s="33">
        <v>66</v>
      </c>
      <c r="M58" s="33">
        <v>28</v>
      </c>
      <c r="N58" s="33">
        <v>32</v>
      </c>
      <c r="O58" s="33">
        <v>59</v>
      </c>
      <c r="P58" s="33">
        <v>101</v>
      </c>
      <c r="Q58" s="33">
        <v>41</v>
      </c>
      <c r="R58" s="33">
        <v>26</v>
      </c>
      <c r="S58" s="33">
        <v>51</v>
      </c>
      <c r="T58" s="33">
        <v>45</v>
      </c>
      <c r="U58" s="33">
        <v>8</v>
      </c>
      <c r="V58" s="33">
        <v>32</v>
      </c>
      <c r="W58" s="33">
        <v>36</v>
      </c>
      <c r="X58" s="33">
        <v>50</v>
      </c>
      <c r="Y58" s="33">
        <v>38</v>
      </c>
      <c r="Z58" s="33">
        <v>112</v>
      </c>
      <c r="AA58" s="33">
        <v>108</v>
      </c>
      <c r="AB58" s="33">
        <v>83</v>
      </c>
      <c r="AC58" s="33">
        <v>62</v>
      </c>
      <c r="AD58" s="33">
        <v>71</v>
      </c>
      <c r="AE58" s="33">
        <v>65</v>
      </c>
      <c r="AF58" s="33">
        <v>120</v>
      </c>
      <c r="AG58" s="33">
        <v>114</v>
      </c>
      <c r="AH58" s="33">
        <v>102</v>
      </c>
      <c r="AI58" s="33">
        <v>203</v>
      </c>
      <c r="AJ58" s="33">
        <v>55</v>
      </c>
      <c r="AK58" s="33">
        <v>102</v>
      </c>
      <c r="AL58" s="33">
        <v>115</v>
      </c>
      <c r="AM58" s="33">
        <v>74</v>
      </c>
      <c r="AN58" s="33">
        <v>98</v>
      </c>
      <c r="AO58" s="33">
        <v>110</v>
      </c>
      <c r="AP58" s="33">
        <v>155</v>
      </c>
      <c r="AQ58" s="33">
        <v>151</v>
      </c>
      <c r="AR58" s="33">
        <v>154</v>
      </c>
      <c r="AS58" s="33">
        <v>142</v>
      </c>
      <c r="AT58" s="33">
        <v>96</v>
      </c>
      <c r="AU58" s="33">
        <v>96</v>
      </c>
      <c r="AV58" s="33">
        <v>109</v>
      </c>
      <c r="AW58" s="108">
        <v>201</v>
      </c>
      <c r="AZ58" s="13"/>
      <c r="BA58" s="13"/>
      <c r="BB58" s="21"/>
      <c r="BC58" s="20"/>
      <c r="BE58" s="30"/>
    </row>
    <row r="59" spans="1:99" x14ac:dyDescent="0.25">
      <c r="A59" s="35" t="s">
        <v>5</v>
      </c>
      <c r="B59" s="36">
        <v>8</v>
      </c>
      <c r="C59" s="36">
        <v>12</v>
      </c>
      <c r="D59" s="36">
        <v>33</v>
      </c>
      <c r="E59" s="36">
        <v>17</v>
      </c>
      <c r="F59" s="35">
        <v>154</v>
      </c>
      <c r="G59" s="35">
        <v>13</v>
      </c>
      <c r="H59" s="35">
        <v>86</v>
      </c>
      <c r="I59" s="35">
        <v>68</v>
      </c>
      <c r="J59" s="35">
        <v>50</v>
      </c>
      <c r="K59" s="35">
        <v>63</v>
      </c>
      <c r="L59" s="35">
        <v>38</v>
      </c>
      <c r="M59" s="35">
        <v>40</v>
      </c>
      <c r="N59" s="35">
        <v>30</v>
      </c>
      <c r="O59" s="35">
        <v>13</v>
      </c>
      <c r="P59" s="35">
        <v>6</v>
      </c>
      <c r="Q59" s="35">
        <v>16</v>
      </c>
      <c r="R59" s="35">
        <v>36</v>
      </c>
      <c r="S59" s="35">
        <v>38</v>
      </c>
      <c r="T59" s="35">
        <v>36</v>
      </c>
      <c r="U59" s="35">
        <v>83</v>
      </c>
      <c r="V59" s="35">
        <v>29</v>
      </c>
      <c r="W59" s="35">
        <v>130</v>
      </c>
      <c r="X59" s="35">
        <v>45</v>
      </c>
      <c r="Y59" s="35">
        <v>83</v>
      </c>
      <c r="Z59" s="35">
        <v>49</v>
      </c>
      <c r="AA59" s="35">
        <v>20</v>
      </c>
      <c r="AB59" s="35">
        <v>16</v>
      </c>
      <c r="AC59" s="35">
        <v>9</v>
      </c>
      <c r="AD59" s="35">
        <v>8</v>
      </c>
      <c r="AE59" s="35">
        <v>65</v>
      </c>
      <c r="AF59" s="35">
        <v>74</v>
      </c>
      <c r="AG59" s="35">
        <v>147</v>
      </c>
      <c r="AH59" s="35">
        <v>182</v>
      </c>
      <c r="AI59" s="35">
        <v>182</v>
      </c>
      <c r="AJ59" s="35">
        <v>26</v>
      </c>
      <c r="AK59" s="35">
        <v>32</v>
      </c>
      <c r="AL59" s="35">
        <v>216</v>
      </c>
      <c r="AM59" s="35">
        <v>82</v>
      </c>
      <c r="AN59" s="35">
        <v>39</v>
      </c>
      <c r="AO59" s="35">
        <v>30</v>
      </c>
      <c r="AP59" s="35">
        <v>52</v>
      </c>
      <c r="AQ59" s="35">
        <v>50</v>
      </c>
      <c r="AR59" s="35">
        <v>42</v>
      </c>
      <c r="AS59" s="35">
        <v>23</v>
      </c>
      <c r="AT59" s="35">
        <v>50</v>
      </c>
      <c r="AU59" s="35">
        <v>169</v>
      </c>
      <c r="AV59" s="35">
        <v>127</v>
      </c>
      <c r="AW59" s="109">
        <v>129</v>
      </c>
      <c r="AZ59" s="13"/>
      <c r="BA59" s="13"/>
      <c r="BB59" s="21"/>
      <c r="BC59" s="20"/>
      <c r="BE59" s="30"/>
    </row>
    <row r="60" spans="1:99" x14ac:dyDescent="0.25">
      <c r="A60" s="31" t="s">
        <v>6</v>
      </c>
      <c r="B60" s="32">
        <v>112</v>
      </c>
      <c r="C60" s="32">
        <v>75</v>
      </c>
      <c r="D60" s="32">
        <v>104</v>
      </c>
      <c r="E60" s="32">
        <v>138</v>
      </c>
      <c r="F60" s="31">
        <v>94</v>
      </c>
      <c r="G60" s="31">
        <v>95</v>
      </c>
      <c r="H60" s="31">
        <v>146</v>
      </c>
      <c r="I60" s="31">
        <v>134</v>
      </c>
      <c r="J60" s="31">
        <v>107</v>
      </c>
      <c r="K60" s="31">
        <v>132</v>
      </c>
      <c r="L60" s="31">
        <v>131</v>
      </c>
      <c r="M60" s="31">
        <v>113</v>
      </c>
      <c r="N60" s="31">
        <v>109</v>
      </c>
      <c r="O60" s="31">
        <v>139</v>
      </c>
      <c r="P60" s="31">
        <v>137</v>
      </c>
      <c r="Q60" s="31">
        <v>99</v>
      </c>
      <c r="R60" s="31">
        <v>118</v>
      </c>
      <c r="S60" s="31">
        <v>131</v>
      </c>
      <c r="T60" s="31">
        <v>137</v>
      </c>
      <c r="U60" s="31">
        <v>130</v>
      </c>
      <c r="V60" s="31">
        <v>126</v>
      </c>
      <c r="W60" s="31">
        <v>194</v>
      </c>
      <c r="X60" s="31">
        <v>149</v>
      </c>
      <c r="Y60" s="31">
        <v>153</v>
      </c>
      <c r="Z60" s="31">
        <v>162</v>
      </c>
      <c r="AA60" s="31">
        <v>137</v>
      </c>
      <c r="AB60" s="31">
        <v>191</v>
      </c>
      <c r="AC60" s="31">
        <v>181</v>
      </c>
      <c r="AD60" s="31">
        <v>185</v>
      </c>
      <c r="AE60" s="31">
        <v>131</v>
      </c>
      <c r="AF60" s="31">
        <v>227</v>
      </c>
      <c r="AG60" s="31">
        <v>221</v>
      </c>
      <c r="AH60" s="31">
        <v>162</v>
      </c>
      <c r="AI60" s="31">
        <v>249</v>
      </c>
      <c r="AJ60" s="31">
        <v>209</v>
      </c>
      <c r="AK60" s="31">
        <v>183</v>
      </c>
      <c r="AL60" s="31">
        <v>193</v>
      </c>
      <c r="AM60" s="31">
        <v>241</v>
      </c>
      <c r="AN60" s="31">
        <v>197</v>
      </c>
      <c r="AO60" s="31">
        <v>244</v>
      </c>
      <c r="AP60" s="31">
        <v>215</v>
      </c>
      <c r="AQ60" s="31">
        <v>226</v>
      </c>
      <c r="AR60" s="31">
        <v>238</v>
      </c>
      <c r="AS60" s="31">
        <v>212</v>
      </c>
      <c r="AT60" s="31">
        <v>181</v>
      </c>
      <c r="AU60" s="31">
        <v>224</v>
      </c>
      <c r="AV60" s="31">
        <v>183</v>
      </c>
      <c r="AW60" s="107">
        <v>199</v>
      </c>
      <c r="AZ60" s="13"/>
      <c r="BA60" s="13"/>
      <c r="BB60" s="21"/>
      <c r="BC60" s="20"/>
      <c r="BE60" s="30"/>
    </row>
    <row r="61" spans="1:99" x14ac:dyDescent="0.25">
      <c r="A61" s="33" t="s">
        <v>15</v>
      </c>
      <c r="B61" s="34">
        <v>58</v>
      </c>
      <c r="C61" s="34">
        <v>83</v>
      </c>
      <c r="D61" s="34">
        <v>118</v>
      </c>
      <c r="E61" s="34">
        <v>75</v>
      </c>
      <c r="F61" s="33">
        <v>54</v>
      </c>
      <c r="G61" s="33">
        <v>37</v>
      </c>
      <c r="H61" s="33">
        <v>53</v>
      </c>
      <c r="I61" s="33">
        <v>51</v>
      </c>
      <c r="J61" s="33">
        <v>72</v>
      </c>
      <c r="K61" s="33">
        <v>62</v>
      </c>
      <c r="L61" s="33">
        <v>101</v>
      </c>
      <c r="M61" s="33">
        <v>145</v>
      </c>
      <c r="N61" s="33">
        <v>128</v>
      </c>
      <c r="O61" s="33">
        <v>98</v>
      </c>
      <c r="P61" s="33">
        <v>147</v>
      </c>
      <c r="Q61" s="33">
        <v>208</v>
      </c>
      <c r="R61" s="33">
        <v>311</v>
      </c>
      <c r="S61" s="33">
        <v>138</v>
      </c>
      <c r="T61" s="33">
        <v>169</v>
      </c>
      <c r="U61" s="33">
        <v>136</v>
      </c>
      <c r="V61" s="33">
        <v>57</v>
      </c>
      <c r="W61" s="33">
        <v>65</v>
      </c>
      <c r="X61" s="33">
        <v>71</v>
      </c>
      <c r="Y61" s="33">
        <v>113</v>
      </c>
      <c r="Z61" s="33">
        <v>85</v>
      </c>
      <c r="AA61" s="33">
        <v>79</v>
      </c>
      <c r="AB61" s="33">
        <v>217</v>
      </c>
      <c r="AC61" s="33">
        <v>276</v>
      </c>
      <c r="AD61" s="33">
        <v>193</v>
      </c>
      <c r="AE61" s="33">
        <v>321</v>
      </c>
      <c r="AF61" s="33">
        <v>233</v>
      </c>
      <c r="AG61" s="33">
        <v>206</v>
      </c>
      <c r="AH61" s="33">
        <v>153</v>
      </c>
      <c r="AI61" s="33">
        <v>122</v>
      </c>
      <c r="AJ61" s="33">
        <v>178</v>
      </c>
      <c r="AK61" s="33">
        <v>148</v>
      </c>
      <c r="AL61" s="33">
        <v>174</v>
      </c>
      <c r="AM61" s="33">
        <v>176</v>
      </c>
      <c r="AN61" s="33">
        <v>184</v>
      </c>
      <c r="AO61" s="33">
        <v>103</v>
      </c>
      <c r="AP61" s="33">
        <v>69</v>
      </c>
      <c r="AQ61" s="33">
        <v>112</v>
      </c>
      <c r="AR61" s="33">
        <v>153</v>
      </c>
      <c r="AS61" s="33">
        <v>117</v>
      </c>
      <c r="AT61" s="33">
        <v>118</v>
      </c>
      <c r="AU61" s="33">
        <v>253</v>
      </c>
      <c r="AV61" s="33">
        <v>230</v>
      </c>
      <c r="AW61" s="108">
        <v>204</v>
      </c>
      <c r="AZ61" s="13"/>
      <c r="BA61" s="13"/>
      <c r="BB61" s="21"/>
      <c r="BC61" s="20"/>
      <c r="BE61" s="30"/>
    </row>
    <row r="62" spans="1:99" x14ac:dyDescent="0.25">
      <c r="A62" s="35" t="s">
        <v>7</v>
      </c>
      <c r="B62" s="36">
        <v>79</v>
      </c>
      <c r="C62" s="36">
        <v>42</v>
      </c>
      <c r="D62" s="36">
        <v>102</v>
      </c>
      <c r="E62" s="36">
        <v>45</v>
      </c>
      <c r="F62" s="35">
        <v>226</v>
      </c>
      <c r="G62" s="35">
        <v>62</v>
      </c>
      <c r="H62" s="35">
        <v>48</v>
      </c>
      <c r="I62" s="35">
        <v>172</v>
      </c>
      <c r="J62" s="35">
        <v>97</v>
      </c>
      <c r="K62" s="35">
        <v>139</v>
      </c>
      <c r="L62" s="35">
        <v>167</v>
      </c>
      <c r="M62" s="35">
        <v>119</v>
      </c>
      <c r="N62" s="35">
        <v>259</v>
      </c>
      <c r="O62" s="35">
        <v>226</v>
      </c>
      <c r="P62" s="35">
        <v>72</v>
      </c>
      <c r="Q62" s="35">
        <v>110</v>
      </c>
      <c r="R62" s="35">
        <v>83</v>
      </c>
      <c r="S62" s="35">
        <v>75</v>
      </c>
      <c r="T62" s="35">
        <v>135</v>
      </c>
      <c r="U62" s="35">
        <v>92</v>
      </c>
      <c r="V62" s="35">
        <v>136</v>
      </c>
      <c r="W62" s="35">
        <v>224</v>
      </c>
      <c r="X62" s="35">
        <v>244</v>
      </c>
      <c r="Y62" s="35">
        <v>175</v>
      </c>
      <c r="Z62" s="35">
        <v>155</v>
      </c>
      <c r="AA62" s="35">
        <v>159</v>
      </c>
      <c r="AB62" s="35">
        <v>201</v>
      </c>
      <c r="AC62" s="35">
        <v>127</v>
      </c>
      <c r="AD62" s="35">
        <v>99</v>
      </c>
      <c r="AE62" s="35">
        <v>66</v>
      </c>
      <c r="AF62" s="35">
        <v>137</v>
      </c>
      <c r="AG62" s="35">
        <v>94</v>
      </c>
      <c r="AH62" s="35">
        <v>164</v>
      </c>
      <c r="AI62" s="35">
        <v>180</v>
      </c>
      <c r="AJ62" s="35">
        <v>173</v>
      </c>
      <c r="AK62" s="35">
        <v>70</v>
      </c>
      <c r="AL62" s="35">
        <v>84</v>
      </c>
      <c r="AM62" s="35">
        <v>110</v>
      </c>
      <c r="AN62" s="35">
        <v>63</v>
      </c>
      <c r="AO62" s="35">
        <v>92</v>
      </c>
      <c r="AP62" s="35">
        <v>118</v>
      </c>
      <c r="AQ62" s="35">
        <v>185</v>
      </c>
      <c r="AR62" s="35">
        <v>142</v>
      </c>
      <c r="AS62" s="35">
        <v>262</v>
      </c>
      <c r="AT62" s="35">
        <v>305</v>
      </c>
      <c r="AU62" s="35">
        <v>433</v>
      </c>
      <c r="AV62" s="35">
        <v>383</v>
      </c>
      <c r="AW62" s="109">
        <v>273</v>
      </c>
      <c r="AZ62" s="23">
        <v>40544</v>
      </c>
      <c r="BA62" s="23">
        <v>40575</v>
      </c>
      <c r="BB62" s="23">
        <v>40603</v>
      </c>
      <c r="BC62" s="23">
        <v>40634</v>
      </c>
      <c r="BD62" s="23">
        <v>40664</v>
      </c>
      <c r="BE62" s="23">
        <v>40695</v>
      </c>
      <c r="BF62" s="23">
        <v>40725</v>
      </c>
      <c r="BG62" s="23">
        <v>40756</v>
      </c>
      <c r="BH62" s="23">
        <v>40787</v>
      </c>
      <c r="BI62" s="23">
        <v>40817</v>
      </c>
      <c r="BJ62" s="23">
        <v>40848</v>
      </c>
      <c r="BK62" s="23">
        <v>40878</v>
      </c>
      <c r="BL62" s="23">
        <v>40909</v>
      </c>
      <c r="BM62" s="23">
        <v>40940</v>
      </c>
      <c r="BN62" s="23">
        <v>40969</v>
      </c>
      <c r="BO62" s="23">
        <v>41000</v>
      </c>
      <c r="BP62" s="23">
        <v>41030</v>
      </c>
      <c r="BQ62" s="23">
        <v>41061</v>
      </c>
      <c r="BR62" s="23">
        <v>41091</v>
      </c>
      <c r="BS62" s="23">
        <v>41122</v>
      </c>
      <c r="BT62" s="23">
        <v>41153</v>
      </c>
      <c r="BU62" s="23">
        <v>41183</v>
      </c>
      <c r="BV62" s="23">
        <v>41214</v>
      </c>
      <c r="BW62" s="23">
        <v>41244</v>
      </c>
      <c r="BX62" s="23">
        <v>41275</v>
      </c>
      <c r="BY62" s="23">
        <v>41306</v>
      </c>
      <c r="BZ62" s="23">
        <v>41334</v>
      </c>
      <c r="CA62" s="23">
        <v>41365</v>
      </c>
      <c r="CB62" s="23">
        <v>41395</v>
      </c>
      <c r="CC62" s="23">
        <v>41426</v>
      </c>
      <c r="CD62" s="23">
        <v>41456</v>
      </c>
      <c r="CE62" s="23">
        <v>41487</v>
      </c>
      <c r="CF62" s="23">
        <v>41518</v>
      </c>
      <c r="CG62" s="23">
        <v>41548</v>
      </c>
      <c r="CH62" s="23">
        <v>41579</v>
      </c>
      <c r="CI62" s="23">
        <v>41609</v>
      </c>
      <c r="CJ62" s="23">
        <v>41640</v>
      </c>
      <c r="CK62" s="23">
        <v>41671</v>
      </c>
      <c r="CL62" s="23">
        <v>41699</v>
      </c>
      <c r="CM62" s="23">
        <v>41730</v>
      </c>
      <c r="CN62" s="23">
        <v>41760</v>
      </c>
      <c r="CO62" s="23">
        <v>41791</v>
      </c>
      <c r="CP62" s="23">
        <v>41821</v>
      </c>
      <c r="CQ62" s="23">
        <v>41852</v>
      </c>
      <c r="CR62" s="23">
        <v>41883</v>
      </c>
      <c r="CS62" s="23">
        <v>41913</v>
      </c>
      <c r="CT62" s="23">
        <v>41944</v>
      </c>
      <c r="CU62" s="23">
        <v>41974</v>
      </c>
    </row>
    <row r="63" spans="1:99" x14ac:dyDescent="0.25">
      <c r="A63" s="37" t="s">
        <v>8</v>
      </c>
      <c r="B63" s="38">
        <v>119</v>
      </c>
      <c r="C63" s="38">
        <v>119</v>
      </c>
      <c r="D63" s="38">
        <v>103</v>
      </c>
      <c r="E63" s="38">
        <v>144</v>
      </c>
      <c r="F63" s="37">
        <v>178</v>
      </c>
      <c r="G63" s="37">
        <v>112</v>
      </c>
      <c r="H63" s="37">
        <v>79</v>
      </c>
      <c r="I63" s="37">
        <v>109</v>
      </c>
      <c r="J63" s="37">
        <v>99</v>
      </c>
      <c r="K63" s="37">
        <v>173</v>
      </c>
      <c r="L63" s="37">
        <v>83</v>
      </c>
      <c r="M63" s="37">
        <v>94</v>
      </c>
      <c r="N63" s="37">
        <v>56</v>
      </c>
      <c r="O63" s="37">
        <v>89</v>
      </c>
      <c r="P63" s="37">
        <v>70</v>
      </c>
      <c r="Q63" s="37">
        <v>76</v>
      </c>
      <c r="R63" s="37">
        <v>94</v>
      </c>
      <c r="S63" s="37">
        <v>104</v>
      </c>
      <c r="T63" s="37">
        <v>118</v>
      </c>
      <c r="U63" s="37">
        <v>153</v>
      </c>
      <c r="V63" s="37">
        <v>140</v>
      </c>
      <c r="W63" s="37">
        <v>167</v>
      </c>
      <c r="X63" s="37">
        <v>132</v>
      </c>
      <c r="Y63" s="37">
        <v>133</v>
      </c>
      <c r="Z63" s="37">
        <v>148</v>
      </c>
      <c r="AA63" s="37">
        <v>88</v>
      </c>
      <c r="AB63" s="37">
        <v>116</v>
      </c>
      <c r="AC63" s="37">
        <v>123</v>
      </c>
      <c r="AD63" s="37">
        <v>157</v>
      </c>
      <c r="AE63" s="37">
        <v>173</v>
      </c>
      <c r="AF63" s="37">
        <v>148</v>
      </c>
      <c r="AG63" s="37">
        <v>116</v>
      </c>
      <c r="AH63" s="37">
        <v>181</v>
      </c>
      <c r="AI63" s="37">
        <v>173</v>
      </c>
      <c r="AJ63" s="37">
        <v>196</v>
      </c>
      <c r="AK63" s="37">
        <v>162</v>
      </c>
      <c r="AL63" s="37">
        <v>201</v>
      </c>
      <c r="AM63" s="37">
        <v>199</v>
      </c>
      <c r="AN63" s="37">
        <v>204</v>
      </c>
      <c r="AO63" s="37">
        <v>189</v>
      </c>
      <c r="AP63" s="37">
        <v>200</v>
      </c>
      <c r="AQ63" s="37">
        <v>197</v>
      </c>
      <c r="AR63" s="37">
        <v>282</v>
      </c>
      <c r="AS63" s="37">
        <v>131</v>
      </c>
      <c r="AT63" s="37">
        <v>159</v>
      </c>
      <c r="AU63" s="37">
        <v>180</v>
      </c>
      <c r="AV63" s="37">
        <v>224</v>
      </c>
      <c r="AW63" s="110">
        <v>248</v>
      </c>
      <c r="AY63" s="39" t="s">
        <v>22</v>
      </c>
      <c r="AZ63" s="13">
        <f t="shared" ref="AZ63:BW63" si="3">B52+B55+B60+B64</f>
        <v>273</v>
      </c>
      <c r="BA63" s="13">
        <f t="shared" si="3"/>
        <v>257</v>
      </c>
      <c r="BB63" s="13">
        <f t="shared" si="3"/>
        <v>369</v>
      </c>
      <c r="BC63" s="13">
        <f t="shared" si="3"/>
        <v>506</v>
      </c>
      <c r="BD63" s="13">
        <f t="shared" si="3"/>
        <v>315</v>
      </c>
      <c r="BE63" s="13">
        <f t="shared" si="3"/>
        <v>270</v>
      </c>
      <c r="BF63" s="13">
        <f t="shared" si="3"/>
        <v>348</v>
      </c>
      <c r="BG63" s="13">
        <f t="shared" si="3"/>
        <v>342</v>
      </c>
      <c r="BH63" s="13">
        <f t="shared" si="3"/>
        <v>385</v>
      </c>
      <c r="BI63" s="13">
        <f t="shared" si="3"/>
        <v>380</v>
      </c>
      <c r="BJ63" s="13">
        <f t="shared" si="3"/>
        <v>452</v>
      </c>
      <c r="BK63" s="13">
        <f t="shared" si="3"/>
        <v>484</v>
      </c>
      <c r="BL63" s="13">
        <f t="shared" si="3"/>
        <v>326</v>
      </c>
      <c r="BM63" s="13">
        <f t="shared" si="3"/>
        <v>450</v>
      </c>
      <c r="BN63" s="13">
        <f t="shared" si="3"/>
        <v>312</v>
      </c>
      <c r="BO63" s="13">
        <f t="shared" si="3"/>
        <v>293</v>
      </c>
      <c r="BP63" s="13">
        <f t="shared" si="3"/>
        <v>361</v>
      </c>
      <c r="BQ63" s="13">
        <f>S52+S55+S60+S64</f>
        <v>374</v>
      </c>
      <c r="BR63" s="13">
        <f t="shared" si="3"/>
        <v>434</v>
      </c>
      <c r="BS63" s="13">
        <f t="shared" si="3"/>
        <v>326</v>
      </c>
      <c r="BT63" s="13">
        <f t="shared" si="3"/>
        <v>344</v>
      </c>
      <c r="BU63" s="13">
        <f t="shared" si="3"/>
        <v>470</v>
      </c>
      <c r="BV63" s="13">
        <f t="shared" si="3"/>
        <v>462</v>
      </c>
      <c r="BW63" s="13">
        <f t="shared" si="3"/>
        <v>524</v>
      </c>
      <c r="BX63" s="13">
        <f t="shared" ref="BX63:CI63" si="4">Z52+Z55+Z60+Z64</f>
        <v>448</v>
      </c>
      <c r="BY63" s="13">
        <f t="shared" si="4"/>
        <v>442</v>
      </c>
      <c r="BZ63" s="13">
        <f t="shared" si="4"/>
        <v>568</v>
      </c>
      <c r="CA63" s="13">
        <f t="shared" si="4"/>
        <v>462</v>
      </c>
      <c r="CB63" s="13">
        <f t="shared" si="4"/>
        <v>517</v>
      </c>
      <c r="CC63" s="13">
        <f t="shared" si="4"/>
        <v>465</v>
      </c>
      <c r="CD63" s="13">
        <f t="shared" si="4"/>
        <v>622</v>
      </c>
      <c r="CE63" s="13">
        <f t="shared" si="4"/>
        <v>659</v>
      </c>
      <c r="CF63" s="13">
        <f t="shared" si="4"/>
        <v>576</v>
      </c>
      <c r="CG63" s="13">
        <f t="shared" si="4"/>
        <v>716</v>
      </c>
      <c r="CH63" s="13">
        <f t="shared" si="4"/>
        <v>569</v>
      </c>
      <c r="CI63" s="13">
        <f t="shared" si="4"/>
        <v>635</v>
      </c>
      <c r="CJ63" s="13">
        <f t="shared" ref="CJ63" si="5">AL52+AL55+AL60+AL64</f>
        <v>655</v>
      </c>
      <c r="CK63" s="13">
        <f t="shared" ref="CK63" si="6">AM52+AM55+AM60+AM64</f>
        <v>740</v>
      </c>
      <c r="CL63" s="13">
        <f t="shared" ref="CL63" si="7">AN52+AN55+AN60+AN64</f>
        <v>682</v>
      </c>
      <c r="CM63" s="13">
        <f t="shared" ref="CM63" si="8">AO52+AO55+AO60+AO64</f>
        <v>781</v>
      </c>
      <c r="CN63" s="13">
        <f t="shared" ref="CN63" si="9">AP52+AP55+AP60+AP64</f>
        <v>811</v>
      </c>
      <c r="CO63" s="13">
        <f t="shared" ref="CO63" si="10">AQ52+AQ55+AQ60+AQ64</f>
        <v>637</v>
      </c>
      <c r="CP63" s="13">
        <f t="shared" ref="CP63" si="11">AR52+AR55+AR60+AR64</f>
        <v>700</v>
      </c>
      <c r="CQ63" s="13">
        <f t="shared" ref="CQ63" si="12">AS52+AS55+AS60+AS64</f>
        <v>780</v>
      </c>
      <c r="CR63" s="13">
        <f t="shared" ref="CR63" si="13">AT52+AT55+AT60+AT64</f>
        <v>692</v>
      </c>
      <c r="CS63" s="13">
        <f t="shared" ref="CS63" si="14">AU52+AU55+AU60+AU64</f>
        <v>687</v>
      </c>
      <c r="CT63" s="13">
        <f t="shared" ref="CT63" si="15">AV52+AV55+AV60+AV64</f>
        <v>624</v>
      </c>
      <c r="CU63" s="13">
        <f t="shared" ref="CU63" si="16">AW52+AW55+AW60+AW64</f>
        <v>627</v>
      </c>
    </row>
    <row r="64" spans="1:99" x14ac:dyDescent="0.25">
      <c r="A64" s="31" t="s">
        <v>9</v>
      </c>
      <c r="B64" s="32">
        <v>33</v>
      </c>
      <c r="C64" s="32">
        <v>44</v>
      </c>
      <c r="D64" s="32">
        <v>60</v>
      </c>
      <c r="E64" s="32">
        <v>134</v>
      </c>
      <c r="F64" s="31">
        <v>57</v>
      </c>
      <c r="G64" s="31">
        <v>46</v>
      </c>
      <c r="H64" s="31">
        <v>52</v>
      </c>
      <c r="I64" s="31">
        <v>49</v>
      </c>
      <c r="J64" s="31">
        <v>65</v>
      </c>
      <c r="K64" s="31">
        <v>64</v>
      </c>
      <c r="L64" s="31">
        <v>73</v>
      </c>
      <c r="M64" s="31">
        <v>61</v>
      </c>
      <c r="N64" s="31">
        <v>43</v>
      </c>
      <c r="O64" s="31">
        <v>78</v>
      </c>
      <c r="P64" s="31">
        <v>60</v>
      </c>
      <c r="Q64" s="31">
        <v>56</v>
      </c>
      <c r="R64" s="31">
        <v>60</v>
      </c>
      <c r="S64" s="31">
        <v>77</v>
      </c>
      <c r="T64" s="31">
        <v>73</v>
      </c>
      <c r="U64" s="31">
        <v>43</v>
      </c>
      <c r="V64" s="31">
        <v>72</v>
      </c>
      <c r="W64" s="31">
        <v>77</v>
      </c>
      <c r="X64" s="31">
        <v>81</v>
      </c>
      <c r="Y64" s="31">
        <v>97</v>
      </c>
      <c r="Z64" s="31">
        <v>73</v>
      </c>
      <c r="AA64" s="31">
        <v>79</v>
      </c>
      <c r="AB64" s="31">
        <v>112</v>
      </c>
      <c r="AC64" s="31">
        <v>87</v>
      </c>
      <c r="AD64" s="31">
        <v>102</v>
      </c>
      <c r="AE64" s="31">
        <v>112</v>
      </c>
      <c r="AF64" s="31">
        <v>117</v>
      </c>
      <c r="AG64" s="31">
        <v>115</v>
      </c>
      <c r="AH64" s="31">
        <v>120</v>
      </c>
      <c r="AI64" s="31">
        <v>141</v>
      </c>
      <c r="AJ64" s="31">
        <v>157</v>
      </c>
      <c r="AK64" s="31">
        <v>182</v>
      </c>
      <c r="AL64" s="31">
        <v>190</v>
      </c>
      <c r="AM64" s="31">
        <v>160</v>
      </c>
      <c r="AN64" s="31">
        <v>140</v>
      </c>
      <c r="AO64" s="31">
        <v>148</v>
      </c>
      <c r="AP64" s="31">
        <v>186</v>
      </c>
      <c r="AQ64" s="31">
        <v>171</v>
      </c>
      <c r="AR64" s="31">
        <v>168</v>
      </c>
      <c r="AS64" s="31">
        <v>143</v>
      </c>
      <c r="AT64" s="31">
        <v>136</v>
      </c>
      <c r="AU64" s="31">
        <v>194</v>
      </c>
      <c r="AV64" s="31">
        <v>185</v>
      </c>
      <c r="AW64" s="107">
        <v>198</v>
      </c>
      <c r="AY64" s="46" t="s">
        <v>23</v>
      </c>
      <c r="AZ64" s="13">
        <f t="shared" ref="AZ64:BW64" si="17">+B51+B65</f>
        <v>131</v>
      </c>
      <c r="BA64" s="13">
        <f t="shared" si="17"/>
        <v>215</v>
      </c>
      <c r="BB64" s="13">
        <f t="shared" si="17"/>
        <v>184</v>
      </c>
      <c r="BC64" s="13">
        <f t="shared" si="17"/>
        <v>175</v>
      </c>
      <c r="BD64" s="13">
        <f t="shared" si="17"/>
        <v>143</v>
      </c>
      <c r="BE64" s="13">
        <f t="shared" si="17"/>
        <v>114</v>
      </c>
      <c r="BF64" s="13">
        <f t="shared" si="17"/>
        <v>101</v>
      </c>
      <c r="BG64" s="13">
        <f t="shared" si="17"/>
        <v>132</v>
      </c>
      <c r="BH64" s="13">
        <f t="shared" si="17"/>
        <v>125</v>
      </c>
      <c r="BI64" s="13">
        <f t="shared" si="17"/>
        <v>119</v>
      </c>
      <c r="BJ64" s="13">
        <f t="shared" si="17"/>
        <v>125</v>
      </c>
      <c r="BK64" s="13">
        <f t="shared" si="17"/>
        <v>144</v>
      </c>
      <c r="BL64" s="13">
        <f t="shared" si="17"/>
        <v>178</v>
      </c>
      <c r="BM64" s="13">
        <f t="shared" si="17"/>
        <v>131</v>
      </c>
      <c r="BN64" s="13">
        <f t="shared" si="17"/>
        <v>169</v>
      </c>
      <c r="BO64" s="13">
        <f t="shared" si="17"/>
        <v>138</v>
      </c>
      <c r="BP64" s="13">
        <f t="shared" si="17"/>
        <v>181</v>
      </c>
      <c r="BQ64" s="13">
        <f t="shared" si="17"/>
        <v>156</v>
      </c>
      <c r="BR64" s="13">
        <f t="shared" si="17"/>
        <v>204</v>
      </c>
      <c r="BS64" s="13">
        <f t="shared" si="17"/>
        <v>314</v>
      </c>
      <c r="BT64" s="13">
        <f t="shared" si="17"/>
        <v>224</v>
      </c>
      <c r="BU64" s="13">
        <f t="shared" si="17"/>
        <v>284</v>
      </c>
      <c r="BV64" s="13">
        <f t="shared" si="17"/>
        <v>572</v>
      </c>
      <c r="BW64" s="13">
        <f t="shared" si="17"/>
        <v>239</v>
      </c>
      <c r="BX64" s="13">
        <f t="shared" ref="BX64:CI64" si="18">+Z51+Z65</f>
        <v>352</v>
      </c>
      <c r="BY64" s="13">
        <f t="shared" si="18"/>
        <v>436</v>
      </c>
      <c r="BZ64" s="13">
        <f t="shared" si="18"/>
        <v>413</v>
      </c>
      <c r="CA64" s="13">
        <f t="shared" si="18"/>
        <v>316</v>
      </c>
      <c r="CB64" s="13">
        <f t="shared" si="18"/>
        <v>455</v>
      </c>
      <c r="CC64" s="13">
        <f t="shared" si="18"/>
        <v>584</v>
      </c>
      <c r="CD64" s="13">
        <f t="shared" si="18"/>
        <v>431</v>
      </c>
      <c r="CE64" s="13">
        <f t="shared" si="18"/>
        <v>373</v>
      </c>
      <c r="CF64" s="13">
        <f t="shared" si="18"/>
        <v>445</v>
      </c>
      <c r="CG64" s="13">
        <f t="shared" si="18"/>
        <v>593</v>
      </c>
      <c r="CH64" s="13">
        <f t="shared" si="18"/>
        <v>398</v>
      </c>
      <c r="CI64" s="13">
        <f t="shared" si="18"/>
        <v>410</v>
      </c>
      <c r="CJ64" s="13">
        <f t="shared" ref="CJ64" si="19">+AL51+AL65</f>
        <v>366</v>
      </c>
      <c r="CK64" s="13">
        <f t="shared" ref="CK64" si="20">+AM51+AM65</f>
        <v>279</v>
      </c>
      <c r="CL64" s="13">
        <f t="shared" ref="CL64" si="21">+AN51+AN65</f>
        <v>466</v>
      </c>
      <c r="CM64" s="13">
        <f t="shared" ref="CM64" si="22">+AO51+AO65</f>
        <v>408</v>
      </c>
      <c r="CN64" s="13">
        <f t="shared" ref="CN64" si="23">+AP51+AP65</f>
        <v>300</v>
      </c>
      <c r="CO64" s="13">
        <f t="shared" ref="CO64" si="24">+AQ51+AQ65</f>
        <v>322</v>
      </c>
      <c r="CP64" s="13">
        <f t="shared" ref="CP64" si="25">+AR51+AR65</f>
        <v>394</v>
      </c>
      <c r="CQ64" s="13">
        <f t="shared" ref="CQ64" si="26">+AS51+AS65</f>
        <v>492</v>
      </c>
      <c r="CR64" s="13">
        <f t="shared" ref="CR64" si="27">+AT51+AT65</f>
        <v>532</v>
      </c>
      <c r="CS64" s="13">
        <f t="shared" ref="CS64" si="28">+AU51+AU65</f>
        <v>585</v>
      </c>
      <c r="CT64" s="13">
        <f t="shared" ref="CT64" si="29">+AV51+AV65</f>
        <v>459</v>
      </c>
      <c r="CU64" s="13">
        <f t="shared" ref="CU64" si="30">+AW51+AW65</f>
        <v>463</v>
      </c>
    </row>
    <row r="65" spans="1:99" x14ac:dyDescent="0.25">
      <c r="A65" s="44" t="s">
        <v>10</v>
      </c>
      <c r="B65" s="45">
        <v>55</v>
      </c>
      <c r="C65" s="45">
        <v>52</v>
      </c>
      <c r="D65" s="45">
        <v>58</v>
      </c>
      <c r="E65" s="45">
        <v>36</v>
      </c>
      <c r="F65" s="44">
        <v>52</v>
      </c>
      <c r="G65" s="44">
        <v>48</v>
      </c>
      <c r="H65" s="44">
        <v>41</v>
      </c>
      <c r="I65" s="44">
        <v>66</v>
      </c>
      <c r="J65" s="44">
        <v>57</v>
      </c>
      <c r="K65" s="44">
        <v>53</v>
      </c>
      <c r="L65" s="44">
        <v>58</v>
      </c>
      <c r="M65" s="44">
        <v>83</v>
      </c>
      <c r="N65" s="44">
        <v>73</v>
      </c>
      <c r="O65" s="44">
        <v>60</v>
      </c>
      <c r="P65" s="44">
        <v>67</v>
      </c>
      <c r="Q65" s="44">
        <v>54</v>
      </c>
      <c r="R65" s="44">
        <v>81</v>
      </c>
      <c r="S65" s="44">
        <v>58</v>
      </c>
      <c r="T65" s="44">
        <v>78</v>
      </c>
      <c r="U65" s="44">
        <v>73</v>
      </c>
      <c r="V65" s="44">
        <v>65</v>
      </c>
      <c r="W65" s="44">
        <v>86</v>
      </c>
      <c r="X65" s="44">
        <v>94</v>
      </c>
      <c r="Y65" s="44">
        <v>92</v>
      </c>
      <c r="Z65" s="44">
        <v>91</v>
      </c>
      <c r="AA65" s="44">
        <v>92</v>
      </c>
      <c r="AB65" s="44">
        <v>135</v>
      </c>
      <c r="AC65" s="44">
        <v>153</v>
      </c>
      <c r="AD65" s="44">
        <v>182</v>
      </c>
      <c r="AE65" s="44">
        <v>235</v>
      </c>
      <c r="AF65" s="44">
        <v>224</v>
      </c>
      <c r="AG65" s="44">
        <v>192</v>
      </c>
      <c r="AH65" s="44">
        <v>206</v>
      </c>
      <c r="AI65" s="44">
        <v>249</v>
      </c>
      <c r="AJ65" s="44">
        <v>208</v>
      </c>
      <c r="AK65" s="44">
        <v>132</v>
      </c>
      <c r="AL65" s="44">
        <v>201</v>
      </c>
      <c r="AM65" s="44">
        <v>139</v>
      </c>
      <c r="AN65" s="44">
        <v>170</v>
      </c>
      <c r="AO65" s="44">
        <v>191</v>
      </c>
      <c r="AP65" s="44">
        <v>106</v>
      </c>
      <c r="AQ65" s="44">
        <v>166</v>
      </c>
      <c r="AR65" s="44">
        <v>131</v>
      </c>
      <c r="AS65" s="44">
        <v>120</v>
      </c>
      <c r="AT65" s="44">
        <v>255</v>
      </c>
      <c r="AU65" s="44">
        <v>372</v>
      </c>
      <c r="AV65" s="44">
        <v>209</v>
      </c>
      <c r="AW65" s="106">
        <v>237</v>
      </c>
      <c r="AY65" s="40" t="s">
        <v>24</v>
      </c>
      <c r="AZ65" s="43">
        <f>B56+B57+B63</f>
        <v>448</v>
      </c>
      <c r="BA65" s="43">
        <f t="shared" ref="BA65:BW65" si="31">C56+C57+C63</f>
        <v>356</v>
      </c>
      <c r="BB65" s="43">
        <f t="shared" si="31"/>
        <v>376</v>
      </c>
      <c r="BC65" s="43">
        <f t="shared" si="31"/>
        <v>445</v>
      </c>
      <c r="BD65" s="43">
        <f t="shared" si="31"/>
        <v>491</v>
      </c>
      <c r="BE65" s="43">
        <f t="shared" si="31"/>
        <v>378</v>
      </c>
      <c r="BF65" s="43">
        <f t="shared" si="31"/>
        <v>376</v>
      </c>
      <c r="BG65" s="43">
        <f t="shared" si="31"/>
        <v>417</v>
      </c>
      <c r="BH65" s="43">
        <f t="shared" si="31"/>
        <v>449</v>
      </c>
      <c r="BI65" s="43">
        <f t="shared" si="31"/>
        <v>535</v>
      </c>
      <c r="BJ65" s="43">
        <f t="shared" si="31"/>
        <v>449</v>
      </c>
      <c r="BK65" s="43">
        <f t="shared" si="31"/>
        <v>405</v>
      </c>
      <c r="BL65" s="43">
        <f t="shared" si="31"/>
        <v>342</v>
      </c>
      <c r="BM65" s="43">
        <f t="shared" si="31"/>
        <v>359</v>
      </c>
      <c r="BN65" s="43">
        <f t="shared" si="31"/>
        <v>338</v>
      </c>
      <c r="BO65" s="43">
        <f t="shared" si="31"/>
        <v>410</v>
      </c>
      <c r="BP65" s="43">
        <f t="shared" si="31"/>
        <v>398</v>
      </c>
      <c r="BQ65" s="43">
        <f t="shared" si="31"/>
        <v>393</v>
      </c>
      <c r="BR65" s="43">
        <f t="shared" si="31"/>
        <v>406</v>
      </c>
      <c r="BS65" s="43">
        <f t="shared" si="31"/>
        <v>570</v>
      </c>
      <c r="BT65" s="43">
        <f t="shared" si="31"/>
        <v>533</v>
      </c>
      <c r="BU65" s="43">
        <f t="shared" si="31"/>
        <v>683</v>
      </c>
      <c r="BV65" s="43">
        <f t="shared" si="31"/>
        <v>655</v>
      </c>
      <c r="BW65" s="43">
        <f t="shared" si="31"/>
        <v>530</v>
      </c>
      <c r="BX65" s="43">
        <f t="shared" ref="BX65:CI65" si="32">Z56+Z57+Z63</f>
        <v>614</v>
      </c>
      <c r="BY65" s="43">
        <f t="shared" si="32"/>
        <v>496</v>
      </c>
      <c r="BZ65" s="43">
        <f t="shared" si="32"/>
        <v>550</v>
      </c>
      <c r="CA65" s="43">
        <f t="shared" si="32"/>
        <v>646</v>
      </c>
      <c r="CB65" s="43">
        <f t="shared" si="32"/>
        <v>638</v>
      </c>
      <c r="CC65" s="43">
        <f t="shared" si="32"/>
        <v>721</v>
      </c>
      <c r="CD65" s="43">
        <f t="shared" si="32"/>
        <v>584</v>
      </c>
      <c r="CE65" s="43">
        <f t="shared" si="32"/>
        <v>699</v>
      </c>
      <c r="CF65" s="43">
        <f t="shared" si="32"/>
        <v>767</v>
      </c>
      <c r="CG65" s="43">
        <f t="shared" si="32"/>
        <v>905</v>
      </c>
      <c r="CH65" s="43">
        <f t="shared" si="32"/>
        <v>806</v>
      </c>
      <c r="CI65" s="43">
        <f t="shared" si="32"/>
        <v>782</v>
      </c>
      <c r="CJ65" s="43">
        <f t="shared" ref="CJ65" si="33">AL56+AL57+AL63</f>
        <v>650</v>
      </c>
      <c r="CK65" s="43">
        <f t="shared" ref="CK65" si="34">AM56+AM57+AM63</f>
        <v>804</v>
      </c>
      <c r="CL65" s="43">
        <f t="shared" ref="CL65" si="35">AN56+AN57+AN63</f>
        <v>896</v>
      </c>
      <c r="CM65" s="43">
        <f t="shared" ref="CM65" si="36">AO56+AO57+AO63</f>
        <v>963</v>
      </c>
      <c r="CN65" s="43">
        <f t="shared" ref="CN65" si="37">AP56+AP57+AP63</f>
        <v>839</v>
      </c>
      <c r="CO65" s="43">
        <f t="shared" ref="CO65" si="38">AQ56+AQ57+AQ63</f>
        <v>934</v>
      </c>
      <c r="CP65" s="43">
        <f t="shared" ref="CP65" si="39">AR56+AR57+AR63</f>
        <v>993</v>
      </c>
      <c r="CQ65" s="43">
        <f t="shared" ref="CQ65" si="40">AS56+AS57+AS63</f>
        <v>846</v>
      </c>
      <c r="CR65" s="43">
        <f t="shared" ref="CR65" si="41">AT56+AT57+AT63</f>
        <v>939</v>
      </c>
      <c r="CS65" s="43">
        <f t="shared" ref="CS65" si="42">AU56+AU57+AU63</f>
        <v>913</v>
      </c>
      <c r="CT65" s="43">
        <f t="shared" ref="CT65" si="43">AV56+AV57+AV63</f>
        <v>943</v>
      </c>
      <c r="CU65" s="43">
        <f t="shared" ref="CU65" si="44">AW56+AW57+AW63</f>
        <v>1123</v>
      </c>
    </row>
    <row r="66" spans="1:99" x14ac:dyDescent="0.25">
      <c r="A66" s="35" t="s">
        <v>11</v>
      </c>
      <c r="B66" s="36">
        <v>93</v>
      </c>
      <c r="C66" s="36">
        <v>46</v>
      </c>
      <c r="D66" s="36">
        <v>65</v>
      </c>
      <c r="E66" s="36">
        <v>26</v>
      </c>
      <c r="F66" s="35">
        <v>19</v>
      </c>
      <c r="G66" s="35">
        <v>50</v>
      </c>
      <c r="H66" s="35">
        <v>80</v>
      </c>
      <c r="I66" s="35">
        <v>23</v>
      </c>
      <c r="J66" s="35">
        <v>53</v>
      </c>
      <c r="K66" s="35">
        <v>48</v>
      </c>
      <c r="L66" s="35">
        <v>45</v>
      </c>
      <c r="M66" s="35">
        <v>174</v>
      </c>
      <c r="N66" s="35">
        <v>76</v>
      </c>
      <c r="O66" s="35">
        <v>163</v>
      </c>
      <c r="P66" s="35">
        <v>131</v>
      </c>
      <c r="Q66" s="35">
        <v>24</v>
      </c>
      <c r="R66" s="35">
        <v>134</v>
      </c>
      <c r="S66" s="35">
        <v>21</v>
      </c>
      <c r="T66" s="35">
        <v>93</v>
      </c>
      <c r="U66" s="35">
        <v>208</v>
      </c>
      <c r="V66" s="35">
        <v>77</v>
      </c>
      <c r="W66" s="35">
        <v>223</v>
      </c>
      <c r="X66" s="35">
        <v>131</v>
      </c>
      <c r="Y66" s="35">
        <v>84</v>
      </c>
      <c r="Z66" s="35">
        <v>139</v>
      </c>
      <c r="AA66" s="35">
        <v>43</v>
      </c>
      <c r="AB66" s="35">
        <v>68</v>
      </c>
      <c r="AC66" s="35">
        <v>121</v>
      </c>
      <c r="AD66" s="35">
        <v>362</v>
      </c>
      <c r="AE66" s="35">
        <v>144</v>
      </c>
      <c r="AF66" s="35">
        <v>262</v>
      </c>
      <c r="AG66" s="35">
        <v>85</v>
      </c>
      <c r="AH66" s="35">
        <v>162</v>
      </c>
      <c r="AI66" s="35">
        <v>204</v>
      </c>
      <c r="AJ66" s="35">
        <v>377</v>
      </c>
      <c r="AK66" s="35">
        <v>309</v>
      </c>
      <c r="AL66" s="35">
        <v>252</v>
      </c>
      <c r="AM66" s="35">
        <v>274</v>
      </c>
      <c r="AN66" s="35">
        <v>179</v>
      </c>
      <c r="AO66" s="35">
        <v>197</v>
      </c>
      <c r="AP66" s="35">
        <v>200</v>
      </c>
      <c r="AQ66" s="35">
        <v>167</v>
      </c>
      <c r="AR66" s="35">
        <v>197</v>
      </c>
      <c r="AS66" s="35">
        <v>65</v>
      </c>
      <c r="AT66" s="35">
        <v>327</v>
      </c>
      <c r="AU66" s="35">
        <v>319</v>
      </c>
      <c r="AV66" s="35">
        <v>117</v>
      </c>
      <c r="AW66" s="109">
        <v>164</v>
      </c>
      <c r="AY66" s="41" t="s">
        <v>25</v>
      </c>
      <c r="AZ66" s="13">
        <f t="shared" ref="AZ66:BW66" si="45">B53+B58+B61</f>
        <v>191</v>
      </c>
      <c r="BA66" s="13">
        <f t="shared" si="45"/>
        <v>179</v>
      </c>
      <c r="BB66" s="13">
        <f t="shared" si="45"/>
        <v>268</v>
      </c>
      <c r="BC66" s="13">
        <f t="shared" si="45"/>
        <v>132</v>
      </c>
      <c r="BD66" s="13">
        <f t="shared" si="45"/>
        <v>143</v>
      </c>
      <c r="BE66" s="13">
        <f t="shared" si="45"/>
        <v>158</v>
      </c>
      <c r="BF66" s="13">
        <f t="shared" si="45"/>
        <v>116</v>
      </c>
      <c r="BG66" s="13">
        <f t="shared" si="45"/>
        <v>97</v>
      </c>
      <c r="BH66" s="13">
        <f t="shared" si="45"/>
        <v>222</v>
      </c>
      <c r="BI66" s="13">
        <f t="shared" si="45"/>
        <v>205</v>
      </c>
      <c r="BJ66" s="13">
        <f t="shared" si="45"/>
        <v>224</v>
      </c>
      <c r="BK66" s="13">
        <f t="shared" si="45"/>
        <v>247</v>
      </c>
      <c r="BL66" s="13">
        <f t="shared" si="45"/>
        <v>311</v>
      </c>
      <c r="BM66" s="13">
        <f t="shared" si="45"/>
        <v>184</v>
      </c>
      <c r="BN66" s="13">
        <f t="shared" si="45"/>
        <v>303</v>
      </c>
      <c r="BO66" s="13">
        <f t="shared" si="45"/>
        <v>306</v>
      </c>
      <c r="BP66" s="13">
        <f t="shared" si="45"/>
        <v>441</v>
      </c>
      <c r="BQ66" s="13">
        <f t="shared" si="45"/>
        <v>241</v>
      </c>
      <c r="BR66" s="13">
        <f t="shared" si="45"/>
        <v>254</v>
      </c>
      <c r="BS66" s="13">
        <f t="shared" si="45"/>
        <v>178</v>
      </c>
      <c r="BT66" s="13">
        <f t="shared" si="45"/>
        <v>175</v>
      </c>
      <c r="BU66" s="13">
        <f t="shared" si="45"/>
        <v>353</v>
      </c>
      <c r="BV66" s="13">
        <f t="shared" si="45"/>
        <v>156</v>
      </c>
      <c r="BW66" s="13">
        <f t="shared" si="45"/>
        <v>173</v>
      </c>
      <c r="BX66" s="13">
        <f t="shared" ref="BX66:CI66" si="46">Z53+Z58+Z61</f>
        <v>216</v>
      </c>
      <c r="BY66" s="13">
        <f t="shared" si="46"/>
        <v>376</v>
      </c>
      <c r="BZ66" s="13">
        <f t="shared" si="46"/>
        <v>345</v>
      </c>
      <c r="CA66" s="13">
        <f t="shared" si="46"/>
        <v>623</v>
      </c>
      <c r="CB66" s="13">
        <f t="shared" si="46"/>
        <v>473</v>
      </c>
      <c r="CC66" s="13">
        <f t="shared" si="46"/>
        <v>462</v>
      </c>
      <c r="CD66" s="13">
        <f t="shared" si="46"/>
        <v>393</v>
      </c>
      <c r="CE66" s="13">
        <f t="shared" si="46"/>
        <v>603</v>
      </c>
      <c r="CF66" s="13">
        <f t="shared" si="46"/>
        <v>291</v>
      </c>
      <c r="CG66" s="13">
        <f t="shared" si="46"/>
        <v>357</v>
      </c>
      <c r="CH66" s="13">
        <f t="shared" si="46"/>
        <v>297</v>
      </c>
      <c r="CI66" s="13">
        <f t="shared" si="46"/>
        <v>395</v>
      </c>
      <c r="CJ66" s="13">
        <f t="shared" ref="CJ66" si="47">AL53+AL58+AL61</f>
        <v>365</v>
      </c>
      <c r="CK66" s="13">
        <f t="shared" ref="CK66" si="48">AM53+AM58+AM61</f>
        <v>311</v>
      </c>
      <c r="CL66" s="13">
        <f t="shared" ref="CL66" si="49">AN53+AN58+AN61</f>
        <v>354</v>
      </c>
      <c r="CM66" s="13">
        <f t="shared" ref="CM66" si="50">AO53+AO58+AO61</f>
        <v>530</v>
      </c>
      <c r="CN66" s="13">
        <f t="shared" ref="CN66" si="51">AP53+AP58+AP61</f>
        <v>515</v>
      </c>
      <c r="CO66" s="13">
        <f t="shared" ref="CO66" si="52">AQ53+AQ58+AQ61</f>
        <v>414</v>
      </c>
      <c r="CP66" s="13">
        <f t="shared" ref="CP66" si="53">AR53+AR58+AR61</f>
        <v>533</v>
      </c>
      <c r="CQ66" s="13">
        <f t="shared" ref="CQ66" si="54">AS53+AS58+AS61</f>
        <v>382</v>
      </c>
      <c r="CR66" s="13">
        <f t="shared" ref="CR66" si="55">AT53+AT58+AT61</f>
        <v>355</v>
      </c>
      <c r="CS66" s="13">
        <f t="shared" ref="CS66" si="56">AU53+AU58+AU61</f>
        <v>661</v>
      </c>
      <c r="CT66" s="13">
        <f t="shared" ref="CT66" si="57">AV53+AV58+AV61</f>
        <v>459</v>
      </c>
      <c r="CU66" s="13">
        <f t="shared" ref="CU66" si="58">AW53+AW58+AW61</f>
        <v>458</v>
      </c>
    </row>
    <row r="67" spans="1:99" ht="13.8" thickBot="1" x14ac:dyDescent="0.3">
      <c r="A67" s="27" t="s">
        <v>16</v>
      </c>
      <c r="B67" s="28">
        <v>1331</v>
      </c>
      <c r="C67" s="28">
        <v>1298</v>
      </c>
      <c r="D67" s="28">
        <v>1533</v>
      </c>
      <c r="E67" s="28">
        <v>1375</v>
      </c>
      <c r="F67" s="29">
        <v>1718</v>
      </c>
      <c r="G67" s="29">
        <v>1113</v>
      </c>
      <c r="H67" s="29">
        <f>SUM(H51:H66)</f>
        <v>1500</v>
      </c>
      <c r="I67" s="29">
        <v>1397</v>
      </c>
      <c r="J67" s="29">
        <v>1636</v>
      </c>
      <c r="K67" s="29">
        <v>1561</v>
      </c>
      <c r="L67" s="29">
        <v>1648</v>
      </c>
      <c r="M67" s="29">
        <v>1766</v>
      </c>
      <c r="N67" s="29">
        <v>1642</v>
      </c>
      <c r="O67" s="29">
        <v>2038</v>
      </c>
      <c r="P67" s="29">
        <v>1384</v>
      </c>
      <c r="Q67" s="29">
        <v>1476</v>
      </c>
      <c r="R67" s="29">
        <v>1703</v>
      </c>
      <c r="S67" s="29">
        <f>SUM(S51:S66)</f>
        <v>1481</v>
      </c>
      <c r="T67" s="29">
        <f>SUM(T51:T66)</f>
        <v>1654</v>
      </c>
      <c r="U67" s="29">
        <v>1907</v>
      </c>
      <c r="V67" s="29">
        <v>1625</v>
      </c>
      <c r="W67" s="29">
        <v>2629</v>
      </c>
      <c r="X67" s="29">
        <v>2314</v>
      </c>
      <c r="Y67" s="29">
        <v>1860</v>
      </c>
      <c r="Z67" s="29">
        <v>2091</v>
      </c>
      <c r="AA67" s="29">
        <v>2115</v>
      </c>
      <c r="AB67" s="29">
        <v>2327</v>
      </c>
      <c r="AC67" s="29">
        <v>2553</v>
      </c>
      <c r="AD67" s="29">
        <v>2908</v>
      </c>
      <c r="AE67" s="49">
        <v>2716</v>
      </c>
      <c r="AF67" s="49">
        <v>2790</v>
      </c>
      <c r="AG67" s="29">
        <v>2685</v>
      </c>
      <c r="AH67" s="29">
        <v>2910</v>
      </c>
      <c r="AI67" s="29">
        <v>3385</v>
      </c>
      <c r="AJ67" s="29">
        <v>2810</v>
      </c>
      <c r="AK67" s="29">
        <v>2770</v>
      </c>
      <c r="AL67" s="29">
        <v>2898</v>
      </c>
      <c r="AM67" s="29">
        <v>2913</v>
      </c>
      <c r="AN67" s="29">
        <v>2920</v>
      </c>
      <c r="AO67" s="29">
        <v>3183</v>
      </c>
      <c r="AP67" s="29">
        <v>2981</v>
      </c>
      <c r="AQ67" s="29">
        <v>3106</v>
      </c>
      <c r="AR67" s="29">
        <f>SUM(AR51:AR66)</f>
        <v>3461</v>
      </c>
      <c r="AS67" s="29">
        <f t="shared" ref="AS67:AW67" si="59">SUM(AS51:AS66)</f>
        <v>2976</v>
      </c>
      <c r="AT67" s="29">
        <f t="shared" si="59"/>
        <v>3801</v>
      </c>
      <c r="AU67" s="29">
        <f t="shared" si="59"/>
        <v>3962</v>
      </c>
      <c r="AV67" s="29">
        <f t="shared" si="59"/>
        <v>3311</v>
      </c>
      <c r="AW67" s="29">
        <f t="shared" si="59"/>
        <v>3749</v>
      </c>
      <c r="AY67" s="42" t="s">
        <v>26</v>
      </c>
      <c r="AZ67" s="11">
        <f t="shared" ref="AZ67:BW67" si="60">B54+B59+B62+B66</f>
        <v>288</v>
      </c>
      <c r="BA67" s="11">
        <f t="shared" si="60"/>
        <v>291</v>
      </c>
      <c r="BB67" s="11">
        <f t="shared" si="60"/>
        <v>336</v>
      </c>
      <c r="BC67" s="11">
        <f t="shared" si="60"/>
        <v>117</v>
      </c>
      <c r="BD67" s="11">
        <f t="shared" si="60"/>
        <v>626</v>
      </c>
      <c r="BE67" s="11">
        <f t="shared" si="60"/>
        <v>193</v>
      </c>
      <c r="BF67" s="11">
        <f t="shared" si="60"/>
        <v>559</v>
      </c>
      <c r="BG67" s="11">
        <f t="shared" si="60"/>
        <v>409</v>
      </c>
      <c r="BH67" s="11">
        <f t="shared" si="60"/>
        <v>455</v>
      </c>
      <c r="BI67" s="11">
        <f t="shared" si="60"/>
        <v>322</v>
      </c>
      <c r="BJ67" s="11">
        <f t="shared" si="60"/>
        <v>398</v>
      </c>
      <c r="BK67" s="11">
        <f t="shared" si="60"/>
        <v>486</v>
      </c>
      <c r="BL67" s="11">
        <f t="shared" si="60"/>
        <v>485</v>
      </c>
      <c r="BM67" s="11">
        <f t="shared" si="60"/>
        <v>914</v>
      </c>
      <c r="BN67" s="11">
        <f t="shared" si="60"/>
        <v>262</v>
      </c>
      <c r="BO67" s="11">
        <f t="shared" si="60"/>
        <v>329</v>
      </c>
      <c r="BP67" s="11">
        <f t="shared" si="60"/>
        <v>322</v>
      </c>
      <c r="BQ67" s="11">
        <f t="shared" si="60"/>
        <v>317</v>
      </c>
      <c r="BR67" s="11">
        <f t="shared" si="60"/>
        <v>356</v>
      </c>
      <c r="BS67" s="11">
        <f t="shared" si="60"/>
        <v>519</v>
      </c>
      <c r="BT67" s="11">
        <f t="shared" si="60"/>
        <v>349</v>
      </c>
      <c r="BU67" s="11">
        <f t="shared" si="60"/>
        <v>839</v>
      </c>
      <c r="BV67" s="11">
        <f t="shared" si="60"/>
        <v>469</v>
      </c>
      <c r="BW67" s="11">
        <f t="shared" si="60"/>
        <v>394</v>
      </c>
      <c r="BX67" s="11">
        <f t="shared" ref="BX67:CI67" si="61">Z54+Z59+Z62+Z66</f>
        <v>461</v>
      </c>
      <c r="BY67" s="11">
        <f t="shared" si="61"/>
        <v>365</v>
      </c>
      <c r="BZ67" s="11">
        <f t="shared" si="61"/>
        <v>451</v>
      </c>
      <c r="CA67" s="11">
        <f t="shared" si="61"/>
        <v>506</v>
      </c>
      <c r="CB67" s="11">
        <f t="shared" si="61"/>
        <v>825</v>
      </c>
      <c r="CC67" s="11">
        <f t="shared" si="61"/>
        <v>484</v>
      </c>
      <c r="CD67" s="11">
        <f t="shared" si="61"/>
        <v>760</v>
      </c>
      <c r="CE67" s="11">
        <f t="shared" si="61"/>
        <v>351</v>
      </c>
      <c r="CF67" s="11">
        <f t="shared" si="61"/>
        <v>831</v>
      </c>
      <c r="CG67" s="11">
        <f t="shared" si="61"/>
        <v>814</v>
      </c>
      <c r="CH67" s="11">
        <f t="shared" si="61"/>
        <v>740</v>
      </c>
      <c r="CI67" s="11">
        <f t="shared" si="61"/>
        <v>548</v>
      </c>
      <c r="CJ67" s="11">
        <f t="shared" ref="CJ67" si="62">AL54+AL59+AL62+AL66</f>
        <v>862</v>
      </c>
      <c r="CK67" s="11">
        <f t="shared" ref="CK67" si="63">AM54+AM59+AM62+AM66</f>
        <v>779</v>
      </c>
      <c r="CL67" s="11">
        <f t="shared" ref="CL67" si="64">AN54+AN59+AN62+AN66</f>
        <v>522</v>
      </c>
      <c r="CM67" s="11">
        <f t="shared" ref="CM67" si="65">AO54+AO59+AO62+AO66</f>
        <v>501</v>
      </c>
      <c r="CN67" s="11">
        <f t="shared" ref="CN67" si="66">AP54+AP59+AP62+AP66</f>
        <v>516</v>
      </c>
      <c r="CO67" s="11">
        <f t="shared" ref="CO67" si="67">AQ54+AQ59+AQ62+AQ66</f>
        <v>799</v>
      </c>
      <c r="CP67" s="11">
        <f t="shared" ref="CP67" si="68">AR54+AR59+AR62+AR66</f>
        <v>841</v>
      </c>
      <c r="CQ67" s="11">
        <f t="shared" ref="CQ67" si="69">AS54+AS59+AS62+AS66</f>
        <v>476</v>
      </c>
      <c r="CR67" s="11">
        <f t="shared" ref="CR67" si="70">AT54+AT59+AT62+AT66</f>
        <v>1283</v>
      </c>
      <c r="CS67" s="11">
        <f t="shared" ref="CS67" si="71">AU54+AU59+AU62+AU66</f>
        <v>1116</v>
      </c>
      <c r="CT67" s="11">
        <f t="shared" ref="CT67" si="72">AV54+AV59+AV62+AV66</f>
        <v>826</v>
      </c>
      <c r="CU67" s="11">
        <f t="shared" ref="CU67" si="73">AW54+AW59+AW62+AW66</f>
        <v>1078</v>
      </c>
    </row>
    <row r="68" spans="1:99" x14ac:dyDescent="0.25"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</row>
    <row r="69" spans="1:99" ht="13.8" thickBot="1" x14ac:dyDescent="0.3"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</row>
    <row r="70" spans="1:99" x14ac:dyDescent="0.25">
      <c r="A70" s="26" t="s">
        <v>19</v>
      </c>
      <c r="B70" s="15"/>
      <c r="C70" s="15"/>
      <c r="D70" s="15"/>
      <c r="E70" s="15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03"/>
    </row>
    <row r="71" spans="1:99" x14ac:dyDescent="0.25">
      <c r="A71" s="17"/>
      <c r="B71" s="18" t="s">
        <v>28</v>
      </c>
      <c r="C71" s="18"/>
      <c r="D71" s="18"/>
      <c r="E71" s="18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 t="s">
        <v>28</v>
      </c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04"/>
      <c r="BC71" s="20"/>
    </row>
    <row r="72" spans="1:99" x14ac:dyDescent="0.25">
      <c r="A72" s="17" t="s">
        <v>0</v>
      </c>
      <c r="B72" s="18" t="s">
        <v>34</v>
      </c>
      <c r="C72" s="18" t="s">
        <v>35</v>
      </c>
      <c r="D72" s="18" t="s">
        <v>36</v>
      </c>
      <c r="E72" s="18" t="s">
        <v>37</v>
      </c>
      <c r="F72" s="19" t="s">
        <v>38</v>
      </c>
      <c r="G72" s="19" t="s">
        <v>39</v>
      </c>
      <c r="H72" s="19" t="s">
        <v>40</v>
      </c>
      <c r="I72" s="19" t="s">
        <v>41</v>
      </c>
      <c r="J72" s="19" t="s">
        <v>42</v>
      </c>
      <c r="K72" s="19" t="s">
        <v>43</v>
      </c>
      <c r="L72" s="19" t="s">
        <v>44</v>
      </c>
      <c r="M72" s="19" t="s">
        <v>45</v>
      </c>
      <c r="N72" s="19" t="s">
        <v>68</v>
      </c>
      <c r="O72" s="19" t="s">
        <v>69</v>
      </c>
      <c r="P72" s="19" t="s">
        <v>70</v>
      </c>
      <c r="Q72" s="19" t="s">
        <v>71</v>
      </c>
      <c r="R72" s="19" t="s">
        <v>72</v>
      </c>
      <c r="S72" s="19" t="s">
        <v>73</v>
      </c>
      <c r="T72" s="19" t="s">
        <v>74</v>
      </c>
      <c r="U72" s="19" t="s">
        <v>75</v>
      </c>
      <c r="V72" s="19" t="s">
        <v>76</v>
      </c>
      <c r="W72" s="19" t="s">
        <v>77</v>
      </c>
      <c r="X72" s="19" t="s">
        <v>78</v>
      </c>
      <c r="Y72" s="19" t="s">
        <v>79</v>
      </c>
      <c r="Z72" s="19" t="s">
        <v>83</v>
      </c>
      <c r="AA72" s="19" t="s">
        <v>84</v>
      </c>
      <c r="AB72" s="19" t="s">
        <v>85</v>
      </c>
      <c r="AC72" s="19" t="s">
        <v>86</v>
      </c>
      <c r="AD72" s="19" t="s">
        <v>87</v>
      </c>
      <c r="AE72" s="19" t="s">
        <v>88</v>
      </c>
      <c r="AF72" s="19" t="s">
        <v>89</v>
      </c>
      <c r="AG72" s="19" t="s">
        <v>90</v>
      </c>
      <c r="AH72" s="19" t="s">
        <v>91</v>
      </c>
      <c r="AI72" s="19" t="s">
        <v>92</v>
      </c>
      <c r="AJ72" s="19" t="s">
        <v>93</v>
      </c>
      <c r="AK72" s="19" t="s">
        <v>94</v>
      </c>
      <c r="AL72" s="102" t="s">
        <v>96</v>
      </c>
      <c r="AM72" s="102" t="s">
        <v>97</v>
      </c>
      <c r="AN72" s="102" t="s">
        <v>98</v>
      </c>
      <c r="AO72" s="102" t="s">
        <v>99</v>
      </c>
      <c r="AP72" s="102" t="s">
        <v>100</v>
      </c>
      <c r="AQ72" s="102">
        <v>41791</v>
      </c>
      <c r="AR72" s="102">
        <v>41821</v>
      </c>
      <c r="AS72" s="102">
        <v>41852</v>
      </c>
      <c r="AT72" s="102">
        <v>41883</v>
      </c>
      <c r="AU72" s="102">
        <v>41913</v>
      </c>
      <c r="AV72" s="102">
        <v>41944</v>
      </c>
      <c r="AW72" s="105">
        <v>41974</v>
      </c>
      <c r="BC72" s="20"/>
    </row>
    <row r="73" spans="1:99" x14ac:dyDescent="0.25">
      <c r="A73" s="44" t="s">
        <v>1</v>
      </c>
      <c r="B73" s="45">
        <v>50</v>
      </c>
      <c r="C73" s="45">
        <v>37</v>
      </c>
      <c r="D73" s="45">
        <v>57</v>
      </c>
      <c r="E73" s="45">
        <v>47</v>
      </c>
      <c r="F73" s="44">
        <v>42</v>
      </c>
      <c r="G73" s="44">
        <v>26</v>
      </c>
      <c r="H73" s="44">
        <v>28</v>
      </c>
      <c r="I73" s="44">
        <v>41</v>
      </c>
      <c r="J73" s="44">
        <v>23</v>
      </c>
      <c r="K73" s="44">
        <v>24</v>
      </c>
      <c r="L73" s="44">
        <v>17</v>
      </c>
      <c r="M73" s="44">
        <v>33</v>
      </c>
      <c r="N73" s="44">
        <v>27</v>
      </c>
      <c r="O73" s="44">
        <v>23</v>
      </c>
      <c r="P73" s="44">
        <v>19</v>
      </c>
      <c r="Q73" s="44">
        <v>25</v>
      </c>
      <c r="R73" s="44">
        <v>23</v>
      </c>
      <c r="S73" s="44">
        <v>30</v>
      </c>
      <c r="T73" s="44">
        <v>37</v>
      </c>
      <c r="U73" s="44">
        <v>18</v>
      </c>
      <c r="V73" s="44">
        <v>23</v>
      </c>
      <c r="W73" s="44">
        <v>38</v>
      </c>
      <c r="X73" s="44">
        <v>32</v>
      </c>
      <c r="Y73" s="44">
        <v>39</v>
      </c>
      <c r="Z73" s="44">
        <v>52</v>
      </c>
      <c r="AA73" s="44">
        <v>37</v>
      </c>
      <c r="AB73" s="44">
        <v>42</v>
      </c>
      <c r="AC73" s="44">
        <v>43</v>
      </c>
      <c r="AD73" s="44">
        <v>37</v>
      </c>
      <c r="AE73" s="44">
        <v>41</v>
      </c>
      <c r="AF73" s="44">
        <v>29</v>
      </c>
      <c r="AG73" s="44">
        <v>31</v>
      </c>
      <c r="AH73" s="44">
        <v>45</v>
      </c>
      <c r="AI73" s="44">
        <v>40</v>
      </c>
      <c r="AJ73" s="44">
        <v>30</v>
      </c>
      <c r="AK73" s="44">
        <v>44</v>
      </c>
      <c r="AL73" s="44">
        <v>36</v>
      </c>
      <c r="AM73" s="44">
        <v>31</v>
      </c>
      <c r="AN73" s="44">
        <v>49</v>
      </c>
      <c r="AO73" s="44">
        <v>48</v>
      </c>
      <c r="AP73" s="44">
        <v>28</v>
      </c>
      <c r="AQ73" s="44">
        <v>25</v>
      </c>
      <c r="AR73" s="44">
        <v>41</v>
      </c>
      <c r="AS73" s="44">
        <v>24</v>
      </c>
      <c r="AT73" s="44">
        <v>25</v>
      </c>
      <c r="AU73" s="44">
        <v>47</v>
      </c>
      <c r="AV73" s="44">
        <v>33</v>
      </c>
      <c r="AW73" s="106">
        <v>30</v>
      </c>
      <c r="BC73" s="20"/>
    </row>
    <row r="74" spans="1:99" x14ac:dyDescent="0.25">
      <c r="A74" s="31" t="s">
        <v>2</v>
      </c>
      <c r="B74" s="32">
        <v>31</v>
      </c>
      <c r="C74" s="32">
        <v>32</v>
      </c>
      <c r="D74" s="32">
        <v>30</v>
      </c>
      <c r="E74" s="32">
        <v>30</v>
      </c>
      <c r="F74" s="31">
        <v>26</v>
      </c>
      <c r="G74" s="31">
        <v>20</v>
      </c>
      <c r="H74" s="31">
        <v>18</v>
      </c>
      <c r="I74" s="31">
        <v>16</v>
      </c>
      <c r="J74" s="31">
        <v>26</v>
      </c>
      <c r="K74" s="31">
        <v>27</v>
      </c>
      <c r="L74" s="31">
        <v>20</v>
      </c>
      <c r="M74" s="31">
        <v>27</v>
      </c>
      <c r="N74" s="31">
        <v>24</v>
      </c>
      <c r="O74" s="31">
        <v>34</v>
      </c>
      <c r="P74" s="31">
        <v>16</v>
      </c>
      <c r="Q74" s="31">
        <v>21</v>
      </c>
      <c r="R74" s="31">
        <v>21</v>
      </c>
      <c r="S74" s="31">
        <v>29</v>
      </c>
      <c r="T74" s="31">
        <v>20</v>
      </c>
      <c r="U74" s="31">
        <v>16</v>
      </c>
      <c r="V74" s="31">
        <v>26</v>
      </c>
      <c r="W74" s="31">
        <v>21</v>
      </c>
      <c r="X74" s="31">
        <v>17</v>
      </c>
      <c r="Y74" s="31">
        <v>20</v>
      </c>
      <c r="Z74" s="31">
        <v>22</v>
      </c>
      <c r="AA74" s="31">
        <v>14</v>
      </c>
      <c r="AB74" s="31">
        <v>27</v>
      </c>
      <c r="AC74" s="31">
        <v>20</v>
      </c>
      <c r="AD74" s="31">
        <v>35</v>
      </c>
      <c r="AE74" s="31">
        <v>28</v>
      </c>
      <c r="AF74" s="31">
        <v>20</v>
      </c>
      <c r="AG74" s="31">
        <v>22</v>
      </c>
      <c r="AH74" s="31">
        <v>41</v>
      </c>
      <c r="AI74" s="31">
        <v>42</v>
      </c>
      <c r="AJ74" s="31">
        <v>37</v>
      </c>
      <c r="AK74" s="31">
        <v>34</v>
      </c>
      <c r="AL74" s="31">
        <v>36</v>
      </c>
      <c r="AM74" s="31">
        <v>36</v>
      </c>
      <c r="AN74" s="31">
        <v>47</v>
      </c>
      <c r="AO74" s="31">
        <v>39</v>
      </c>
      <c r="AP74" s="31">
        <v>38</v>
      </c>
      <c r="AQ74" s="31">
        <v>23</v>
      </c>
      <c r="AR74" s="31">
        <v>29</v>
      </c>
      <c r="AS74" s="31">
        <v>41</v>
      </c>
      <c r="AT74" s="31">
        <v>19</v>
      </c>
      <c r="AU74" s="31">
        <v>25</v>
      </c>
      <c r="AV74" s="31">
        <v>23</v>
      </c>
      <c r="AW74" s="107">
        <v>17</v>
      </c>
      <c r="BC74" s="20"/>
    </row>
    <row r="75" spans="1:99" x14ac:dyDescent="0.25">
      <c r="A75" s="33" t="s">
        <v>12</v>
      </c>
      <c r="B75" s="34">
        <v>16</v>
      </c>
      <c r="C75" s="34">
        <v>36</v>
      </c>
      <c r="D75" s="34">
        <v>30</v>
      </c>
      <c r="E75" s="34">
        <v>41</v>
      </c>
      <c r="F75" s="33">
        <v>36</v>
      </c>
      <c r="G75" s="33">
        <v>19</v>
      </c>
      <c r="H75" s="33">
        <v>17</v>
      </c>
      <c r="I75" s="33">
        <v>28</v>
      </c>
      <c r="J75" s="33">
        <v>26</v>
      </c>
      <c r="K75" s="33">
        <v>16</v>
      </c>
      <c r="L75" s="33">
        <v>11</v>
      </c>
      <c r="M75" s="33">
        <v>22</v>
      </c>
      <c r="N75" s="33">
        <v>24</v>
      </c>
      <c r="O75" s="33">
        <v>23</v>
      </c>
      <c r="P75" s="33">
        <v>30</v>
      </c>
      <c r="Q75" s="33">
        <v>16</v>
      </c>
      <c r="R75" s="33">
        <v>15</v>
      </c>
      <c r="S75" s="33">
        <v>17</v>
      </c>
      <c r="T75" s="33">
        <v>17</v>
      </c>
      <c r="U75" s="33">
        <v>21</v>
      </c>
      <c r="V75" s="33">
        <v>25</v>
      </c>
      <c r="W75" s="33">
        <v>42</v>
      </c>
      <c r="X75" s="33">
        <v>20</v>
      </c>
      <c r="Y75" s="33">
        <v>22</v>
      </c>
      <c r="Z75" s="33">
        <v>34</v>
      </c>
      <c r="AA75" s="33">
        <v>54</v>
      </c>
      <c r="AB75" s="33">
        <v>29</v>
      </c>
      <c r="AC75" s="33">
        <v>24</v>
      </c>
      <c r="AD75" s="33">
        <v>48</v>
      </c>
      <c r="AE75" s="33">
        <v>34</v>
      </c>
      <c r="AF75" s="33">
        <v>30</v>
      </c>
      <c r="AG75" s="33">
        <v>46</v>
      </c>
      <c r="AH75" s="33">
        <v>39</v>
      </c>
      <c r="AI75" s="33">
        <v>33</v>
      </c>
      <c r="AJ75" s="33">
        <v>22</v>
      </c>
      <c r="AK75" s="33">
        <v>23</v>
      </c>
      <c r="AL75" s="33">
        <v>25</v>
      </c>
      <c r="AM75" s="33">
        <v>26</v>
      </c>
      <c r="AN75" s="33">
        <v>24</v>
      </c>
      <c r="AO75" s="33">
        <v>27</v>
      </c>
      <c r="AP75" s="33">
        <v>27</v>
      </c>
      <c r="AQ75" s="33">
        <v>23</v>
      </c>
      <c r="AR75" s="33">
        <v>26</v>
      </c>
      <c r="AS75" s="33">
        <v>23</v>
      </c>
      <c r="AT75" s="33">
        <v>41</v>
      </c>
      <c r="AU75" s="33">
        <v>31</v>
      </c>
      <c r="AV75" s="33">
        <v>38</v>
      </c>
      <c r="AW75" s="108">
        <v>24</v>
      </c>
      <c r="BC75" s="20"/>
    </row>
    <row r="76" spans="1:99" x14ac:dyDescent="0.25">
      <c r="A76" s="35" t="s">
        <v>13</v>
      </c>
      <c r="B76" s="36">
        <v>34</v>
      </c>
      <c r="C76" s="36">
        <v>39</v>
      </c>
      <c r="D76" s="36">
        <v>46</v>
      </c>
      <c r="E76" s="36">
        <v>42</v>
      </c>
      <c r="F76" s="35">
        <v>45</v>
      </c>
      <c r="G76" s="35">
        <v>30</v>
      </c>
      <c r="H76" s="35">
        <v>31</v>
      </c>
      <c r="I76" s="35">
        <v>42</v>
      </c>
      <c r="J76" s="35">
        <v>32</v>
      </c>
      <c r="K76" s="35">
        <v>31</v>
      </c>
      <c r="L76" s="35">
        <v>27</v>
      </c>
      <c r="M76" s="35">
        <v>41</v>
      </c>
      <c r="N76" s="35">
        <v>29</v>
      </c>
      <c r="O76" s="35">
        <v>37</v>
      </c>
      <c r="P76" s="35">
        <v>17</v>
      </c>
      <c r="Q76" s="35">
        <v>32</v>
      </c>
      <c r="R76" s="35">
        <v>34</v>
      </c>
      <c r="S76" s="35">
        <v>25</v>
      </c>
      <c r="T76" s="35">
        <v>36</v>
      </c>
      <c r="U76" s="35">
        <v>18</v>
      </c>
      <c r="V76" s="35">
        <v>45</v>
      </c>
      <c r="W76" s="35">
        <v>42</v>
      </c>
      <c r="X76" s="35">
        <v>56</v>
      </c>
      <c r="Y76" s="35">
        <v>30</v>
      </c>
      <c r="Z76" s="35">
        <v>28</v>
      </c>
      <c r="AA76" s="35">
        <v>28</v>
      </c>
      <c r="AB76" s="35">
        <v>50</v>
      </c>
      <c r="AC76" s="35">
        <v>34</v>
      </c>
      <c r="AD76" s="35">
        <v>34</v>
      </c>
      <c r="AE76" s="35">
        <v>29</v>
      </c>
      <c r="AF76" s="35">
        <v>27</v>
      </c>
      <c r="AG76" s="35">
        <v>31</v>
      </c>
      <c r="AH76" s="35">
        <v>37</v>
      </c>
      <c r="AI76" s="35">
        <v>34</v>
      </c>
      <c r="AJ76" s="35">
        <v>33</v>
      </c>
      <c r="AK76" s="35">
        <v>27</v>
      </c>
      <c r="AL76" s="35">
        <v>23</v>
      </c>
      <c r="AM76" s="35">
        <v>47</v>
      </c>
      <c r="AN76" s="35">
        <v>52</v>
      </c>
      <c r="AO76" s="35">
        <v>33</v>
      </c>
      <c r="AP76" s="35">
        <v>38</v>
      </c>
      <c r="AQ76" s="35">
        <v>24</v>
      </c>
      <c r="AR76" s="35">
        <v>30</v>
      </c>
      <c r="AS76" s="35">
        <v>67</v>
      </c>
      <c r="AT76" s="35">
        <v>31</v>
      </c>
      <c r="AU76" s="35">
        <v>46</v>
      </c>
      <c r="AV76" s="35">
        <v>25</v>
      </c>
      <c r="AW76" s="109">
        <v>48</v>
      </c>
      <c r="BC76" s="20"/>
    </row>
    <row r="77" spans="1:99" x14ac:dyDescent="0.25">
      <c r="A77" s="31" t="s">
        <v>3</v>
      </c>
      <c r="B77" s="32">
        <v>43</v>
      </c>
      <c r="C77" s="32">
        <v>48</v>
      </c>
      <c r="D77" s="32">
        <v>37</v>
      </c>
      <c r="E77" s="32">
        <v>34</v>
      </c>
      <c r="F77" s="31">
        <v>40</v>
      </c>
      <c r="G77" s="31">
        <v>31</v>
      </c>
      <c r="H77" s="31">
        <v>24</v>
      </c>
      <c r="I77" s="31">
        <v>27</v>
      </c>
      <c r="J77" s="31">
        <v>34</v>
      </c>
      <c r="K77" s="31">
        <v>36</v>
      </c>
      <c r="L77" s="31">
        <v>80</v>
      </c>
      <c r="M77" s="31">
        <v>39</v>
      </c>
      <c r="N77" s="31">
        <v>29</v>
      </c>
      <c r="O77" s="31">
        <v>40</v>
      </c>
      <c r="P77" s="31">
        <v>30</v>
      </c>
      <c r="Q77" s="31">
        <v>17</v>
      </c>
      <c r="R77" s="31">
        <v>27</v>
      </c>
      <c r="S77" s="31">
        <v>32</v>
      </c>
      <c r="T77" s="31">
        <v>35</v>
      </c>
      <c r="U77" s="31">
        <v>27</v>
      </c>
      <c r="V77" s="31">
        <v>36</v>
      </c>
      <c r="W77" s="31">
        <v>34</v>
      </c>
      <c r="X77" s="31">
        <v>40</v>
      </c>
      <c r="Y77" s="31">
        <v>38</v>
      </c>
      <c r="Z77" s="31">
        <v>31</v>
      </c>
      <c r="AA77" s="31">
        <v>22</v>
      </c>
      <c r="AB77" s="31">
        <v>26</v>
      </c>
      <c r="AC77" s="31">
        <v>32</v>
      </c>
      <c r="AD77" s="31">
        <v>25</v>
      </c>
      <c r="AE77" s="31">
        <v>49</v>
      </c>
      <c r="AF77" s="31">
        <v>32</v>
      </c>
      <c r="AG77" s="31">
        <v>20</v>
      </c>
      <c r="AH77" s="31">
        <v>40</v>
      </c>
      <c r="AI77" s="31">
        <v>35</v>
      </c>
      <c r="AJ77" s="31">
        <v>27</v>
      </c>
      <c r="AK77" s="31">
        <v>39</v>
      </c>
      <c r="AL77" s="31">
        <v>29</v>
      </c>
      <c r="AM77" s="31">
        <v>23</v>
      </c>
      <c r="AN77" s="31">
        <v>41</v>
      </c>
      <c r="AO77" s="31">
        <v>59</v>
      </c>
      <c r="AP77" s="31">
        <v>52</v>
      </c>
      <c r="AQ77" s="31">
        <v>26</v>
      </c>
      <c r="AR77" s="31">
        <v>36</v>
      </c>
      <c r="AS77" s="31">
        <v>45</v>
      </c>
      <c r="AT77" s="31">
        <v>29</v>
      </c>
      <c r="AU77" s="31">
        <v>33</v>
      </c>
      <c r="AV77" s="31">
        <v>34</v>
      </c>
      <c r="AW77" s="107">
        <v>23</v>
      </c>
      <c r="BC77" s="20"/>
    </row>
    <row r="78" spans="1:99" x14ac:dyDescent="0.25">
      <c r="A78" s="37" t="s">
        <v>4</v>
      </c>
      <c r="B78" s="38">
        <v>37</v>
      </c>
      <c r="C78" s="38">
        <v>46</v>
      </c>
      <c r="D78" s="38">
        <v>46</v>
      </c>
      <c r="E78" s="38">
        <v>40</v>
      </c>
      <c r="F78" s="37">
        <v>36</v>
      </c>
      <c r="G78" s="37">
        <v>30</v>
      </c>
      <c r="H78" s="37">
        <v>37</v>
      </c>
      <c r="I78" s="37">
        <v>34</v>
      </c>
      <c r="J78" s="37">
        <v>43</v>
      </c>
      <c r="K78" s="37">
        <v>39</v>
      </c>
      <c r="L78" s="37">
        <v>30</v>
      </c>
      <c r="M78" s="37">
        <v>35</v>
      </c>
      <c r="N78" s="37">
        <v>22</v>
      </c>
      <c r="O78" s="37">
        <v>28</v>
      </c>
      <c r="P78" s="37">
        <v>33</v>
      </c>
      <c r="Q78" s="37">
        <v>58</v>
      </c>
      <c r="R78" s="37">
        <v>38</v>
      </c>
      <c r="S78" s="37">
        <v>35</v>
      </c>
      <c r="T78" s="37">
        <v>30</v>
      </c>
      <c r="U78" s="37">
        <v>29</v>
      </c>
      <c r="V78" s="37">
        <v>24</v>
      </c>
      <c r="W78" s="37">
        <v>46</v>
      </c>
      <c r="X78" s="37">
        <v>31</v>
      </c>
      <c r="Y78" s="37">
        <v>43</v>
      </c>
      <c r="Z78" s="37">
        <v>42</v>
      </c>
      <c r="AA78" s="37">
        <v>38</v>
      </c>
      <c r="AB78" s="37">
        <v>35</v>
      </c>
      <c r="AC78" s="37">
        <v>30</v>
      </c>
      <c r="AD78" s="37">
        <v>41</v>
      </c>
      <c r="AE78" s="37">
        <v>47</v>
      </c>
      <c r="AF78" s="37">
        <v>28</v>
      </c>
      <c r="AG78" s="37">
        <v>40</v>
      </c>
      <c r="AH78" s="37">
        <v>49</v>
      </c>
      <c r="AI78" s="37">
        <v>52</v>
      </c>
      <c r="AJ78" s="37">
        <v>46</v>
      </c>
      <c r="AK78" s="37">
        <v>33</v>
      </c>
      <c r="AL78" s="37">
        <v>39</v>
      </c>
      <c r="AM78" s="37">
        <v>73</v>
      </c>
      <c r="AN78" s="37">
        <v>41</v>
      </c>
      <c r="AO78" s="37">
        <v>50</v>
      </c>
      <c r="AP78" s="37">
        <v>38</v>
      </c>
      <c r="AQ78" s="37">
        <v>50</v>
      </c>
      <c r="AR78" s="37">
        <v>53</v>
      </c>
      <c r="AS78" s="37">
        <v>53</v>
      </c>
      <c r="AT78" s="37">
        <v>88</v>
      </c>
      <c r="AU78" s="37">
        <v>98</v>
      </c>
      <c r="AV78" s="37">
        <v>57</v>
      </c>
      <c r="AW78" s="110">
        <v>42</v>
      </c>
      <c r="BC78" s="20"/>
    </row>
    <row r="79" spans="1:99" x14ac:dyDescent="0.25">
      <c r="A79" s="37" t="s">
        <v>17</v>
      </c>
      <c r="B79" s="38">
        <v>49</v>
      </c>
      <c r="C79" s="38">
        <v>33</v>
      </c>
      <c r="D79" s="38">
        <v>45</v>
      </c>
      <c r="E79" s="38">
        <v>44</v>
      </c>
      <c r="F79" s="37">
        <v>36</v>
      </c>
      <c r="G79" s="37">
        <v>22</v>
      </c>
      <c r="H79" s="37">
        <v>28</v>
      </c>
      <c r="I79" s="37">
        <v>49</v>
      </c>
      <c r="J79" s="37">
        <v>61</v>
      </c>
      <c r="K79" s="37">
        <v>26</v>
      </c>
      <c r="L79" s="37">
        <v>29</v>
      </c>
      <c r="M79" s="37">
        <v>34</v>
      </c>
      <c r="N79" s="37">
        <v>66</v>
      </c>
      <c r="O79" s="37">
        <v>41</v>
      </c>
      <c r="P79" s="37">
        <v>56</v>
      </c>
      <c r="Q79" s="37">
        <v>33</v>
      </c>
      <c r="R79" s="37">
        <v>48</v>
      </c>
      <c r="S79" s="37">
        <v>32</v>
      </c>
      <c r="T79" s="37">
        <v>33</v>
      </c>
      <c r="U79" s="37">
        <v>31</v>
      </c>
      <c r="V79" s="37">
        <v>44</v>
      </c>
      <c r="W79" s="37">
        <v>40</v>
      </c>
      <c r="X79" s="37">
        <v>42</v>
      </c>
      <c r="Y79" s="37">
        <v>48</v>
      </c>
      <c r="Z79" s="37">
        <v>39</v>
      </c>
      <c r="AA79" s="37">
        <v>48</v>
      </c>
      <c r="AB79" s="37">
        <v>48</v>
      </c>
      <c r="AC79" s="37">
        <v>34</v>
      </c>
      <c r="AD79" s="37">
        <v>51</v>
      </c>
      <c r="AE79" s="37">
        <v>42</v>
      </c>
      <c r="AF79" s="37">
        <v>41</v>
      </c>
      <c r="AG79" s="37">
        <v>63</v>
      </c>
      <c r="AH79" s="37">
        <v>44</v>
      </c>
      <c r="AI79" s="37">
        <v>69</v>
      </c>
      <c r="AJ79" s="37">
        <v>58</v>
      </c>
      <c r="AK79" s="37">
        <v>55</v>
      </c>
      <c r="AL79" s="37">
        <v>41</v>
      </c>
      <c r="AM79" s="37">
        <v>80</v>
      </c>
      <c r="AN79" s="37">
        <v>116</v>
      </c>
      <c r="AO79" s="37">
        <v>74</v>
      </c>
      <c r="AP79" s="37">
        <v>79</v>
      </c>
      <c r="AQ79" s="37">
        <v>89</v>
      </c>
      <c r="AR79" s="37">
        <v>93</v>
      </c>
      <c r="AS79" s="37">
        <v>72</v>
      </c>
      <c r="AT79" s="37">
        <v>79</v>
      </c>
      <c r="AU79" s="37">
        <v>74</v>
      </c>
      <c r="AV79" s="37">
        <v>62</v>
      </c>
      <c r="AW79" s="110">
        <v>65</v>
      </c>
      <c r="BC79" s="20"/>
    </row>
    <row r="80" spans="1:99" x14ac:dyDescent="0.25">
      <c r="A80" s="33" t="s">
        <v>14</v>
      </c>
      <c r="B80" s="34">
        <v>40</v>
      </c>
      <c r="C80" s="34">
        <v>31</v>
      </c>
      <c r="D80" s="34">
        <v>41</v>
      </c>
      <c r="E80" s="34">
        <v>39</v>
      </c>
      <c r="F80" s="33">
        <v>23</v>
      </c>
      <c r="G80" s="33">
        <v>36</v>
      </c>
      <c r="H80" s="33">
        <v>29</v>
      </c>
      <c r="I80" s="33">
        <v>22</v>
      </c>
      <c r="J80" s="33">
        <v>16</v>
      </c>
      <c r="K80" s="33">
        <v>32</v>
      </c>
      <c r="L80" s="33">
        <v>16</v>
      </c>
      <c r="M80" s="33">
        <v>18</v>
      </c>
      <c r="N80" s="33">
        <v>24</v>
      </c>
      <c r="O80" s="33">
        <v>19</v>
      </c>
      <c r="P80" s="33">
        <v>17</v>
      </c>
      <c r="Q80" s="33">
        <v>13</v>
      </c>
      <c r="R80" s="33">
        <v>16</v>
      </c>
      <c r="S80" s="33">
        <v>18</v>
      </c>
      <c r="T80" s="33">
        <v>21</v>
      </c>
      <c r="U80" s="33">
        <v>13</v>
      </c>
      <c r="V80" s="33">
        <v>14</v>
      </c>
      <c r="W80" s="33">
        <v>23</v>
      </c>
      <c r="X80" s="33">
        <v>14</v>
      </c>
      <c r="Y80" s="33">
        <v>25</v>
      </c>
      <c r="Z80" s="33">
        <v>46</v>
      </c>
      <c r="AA80" s="33">
        <v>23</v>
      </c>
      <c r="AB80" s="33">
        <v>23</v>
      </c>
      <c r="AC80" s="33">
        <v>20</v>
      </c>
      <c r="AD80" s="33">
        <v>43</v>
      </c>
      <c r="AE80" s="33">
        <v>25</v>
      </c>
      <c r="AF80" s="33">
        <v>29</v>
      </c>
      <c r="AG80" s="33">
        <v>31</v>
      </c>
      <c r="AH80" s="33">
        <v>30</v>
      </c>
      <c r="AI80" s="33">
        <v>40</v>
      </c>
      <c r="AJ80" s="33">
        <v>33</v>
      </c>
      <c r="AK80" s="33">
        <v>34</v>
      </c>
      <c r="AL80" s="33">
        <v>27</v>
      </c>
      <c r="AM80" s="33">
        <v>30</v>
      </c>
      <c r="AN80" s="33">
        <v>24</v>
      </c>
      <c r="AO80" s="33">
        <v>44</v>
      </c>
      <c r="AP80" s="33">
        <v>25</v>
      </c>
      <c r="AQ80" s="33">
        <v>31</v>
      </c>
      <c r="AR80" s="33">
        <v>26</v>
      </c>
      <c r="AS80" s="33">
        <v>27</v>
      </c>
      <c r="AT80" s="33">
        <v>30</v>
      </c>
      <c r="AU80" s="33">
        <v>28</v>
      </c>
      <c r="AV80" s="33">
        <v>14</v>
      </c>
      <c r="AW80" s="108">
        <v>26</v>
      </c>
      <c r="BC80" s="20"/>
    </row>
    <row r="81" spans="1:99" x14ac:dyDescent="0.25">
      <c r="A81" s="35" t="s">
        <v>5</v>
      </c>
      <c r="B81" s="36">
        <v>25</v>
      </c>
      <c r="C81" s="36">
        <v>13</v>
      </c>
      <c r="D81" s="36">
        <v>14</v>
      </c>
      <c r="E81" s="36">
        <v>6</v>
      </c>
      <c r="F81" s="35">
        <v>18</v>
      </c>
      <c r="G81" s="35">
        <v>13</v>
      </c>
      <c r="H81" s="35">
        <v>8</v>
      </c>
      <c r="I81" s="35">
        <v>15</v>
      </c>
      <c r="J81" s="35">
        <v>13</v>
      </c>
      <c r="K81" s="35">
        <v>27</v>
      </c>
      <c r="L81" s="35">
        <v>10</v>
      </c>
      <c r="M81" s="35">
        <v>15</v>
      </c>
      <c r="N81" s="35">
        <v>5</v>
      </c>
      <c r="O81" s="35">
        <v>14</v>
      </c>
      <c r="P81" s="35">
        <v>9</v>
      </c>
      <c r="Q81" s="35">
        <v>7</v>
      </c>
      <c r="R81" s="35">
        <v>9</v>
      </c>
      <c r="S81" s="35">
        <v>16</v>
      </c>
      <c r="T81" s="35">
        <v>11</v>
      </c>
      <c r="U81" s="35">
        <v>11</v>
      </c>
      <c r="V81" s="35">
        <v>13</v>
      </c>
      <c r="W81" s="35">
        <v>11</v>
      </c>
      <c r="X81" s="35">
        <v>5</v>
      </c>
      <c r="Y81" s="35">
        <v>18</v>
      </c>
      <c r="Z81" s="35">
        <v>22</v>
      </c>
      <c r="AA81" s="35">
        <v>14</v>
      </c>
      <c r="AB81" s="35">
        <v>12</v>
      </c>
      <c r="AC81" s="35">
        <v>10</v>
      </c>
      <c r="AD81" s="35">
        <v>22</v>
      </c>
      <c r="AE81" s="35">
        <v>6</v>
      </c>
      <c r="AF81" s="35">
        <v>11</v>
      </c>
      <c r="AG81" s="35">
        <v>11</v>
      </c>
      <c r="AH81" s="35">
        <v>42</v>
      </c>
      <c r="AI81" s="35">
        <v>8</v>
      </c>
      <c r="AJ81" s="35">
        <v>13</v>
      </c>
      <c r="AK81" s="35">
        <v>37</v>
      </c>
      <c r="AL81" s="35">
        <v>20</v>
      </c>
      <c r="AM81" s="35">
        <v>12</v>
      </c>
      <c r="AN81" s="35">
        <v>10</v>
      </c>
      <c r="AO81" s="35">
        <v>20</v>
      </c>
      <c r="AP81" s="35">
        <v>33</v>
      </c>
      <c r="AQ81" s="35">
        <v>25</v>
      </c>
      <c r="AR81" s="35">
        <v>8</v>
      </c>
      <c r="AS81" s="35">
        <v>167</v>
      </c>
      <c r="AT81" s="35">
        <v>60</v>
      </c>
      <c r="AU81" s="35">
        <v>19</v>
      </c>
      <c r="AV81" s="35">
        <v>19</v>
      </c>
      <c r="AW81" s="109">
        <v>12</v>
      </c>
      <c r="BC81" s="20"/>
    </row>
    <row r="82" spans="1:99" x14ac:dyDescent="0.25">
      <c r="A82" s="31" t="s">
        <v>6</v>
      </c>
      <c r="B82" s="32">
        <v>35</v>
      </c>
      <c r="C82" s="32">
        <v>37</v>
      </c>
      <c r="D82" s="32">
        <v>30</v>
      </c>
      <c r="E82" s="32">
        <v>26</v>
      </c>
      <c r="F82" s="31">
        <v>18</v>
      </c>
      <c r="G82" s="31">
        <v>19</v>
      </c>
      <c r="H82" s="31">
        <v>24</v>
      </c>
      <c r="I82" s="31">
        <v>29</v>
      </c>
      <c r="J82" s="31">
        <v>26</v>
      </c>
      <c r="K82" s="31">
        <v>39</v>
      </c>
      <c r="L82" s="31">
        <v>27</v>
      </c>
      <c r="M82" s="31">
        <v>25</v>
      </c>
      <c r="N82" s="31">
        <v>31</v>
      </c>
      <c r="O82" s="31">
        <v>37</v>
      </c>
      <c r="P82" s="31">
        <v>14</v>
      </c>
      <c r="Q82" s="31">
        <v>21</v>
      </c>
      <c r="R82" s="31">
        <v>38</v>
      </c>
      <c r="S82" s="31">
        <v>19</v>
      </c>
      <c r="T82" s="31">
        <v>20</v>
      </c>
      <c r="U82" s="31">
        <v>41</v>
      </c>
      <c r="V82" s="31">
        <v>22</v>
      </c>
      <c r="W82" s="31">
        <v>39</v>
      </c>
      <c r="X82" s="31">
        <v>27</v>
      </c>
      <c r="Y82" s="31">
        <v>34</v>
      </c>
      <c r="Z82" s="31">
        <v>30</v>
      </c>
      <c r="AA82" s="31">
        <v>24</v>
      </c>
      <c r="AB82" s="31">
        <v>24</v>
      </c>
      <c r="AC82" s="31">
        <v>30</v>
      </c>
      <c r="AD82" s="31">
        <v>42</v>
      </c>
      <c r="AE82" s="31">
        <v>34</v>
      </c>
      <c r="AF82" s="31">
        <v>35</v>
      </c>
      <c r="AG82" s="31">
        <v>25</v>
      </c>
      <c r="AH82" s="31">
        <v>23</v>
      </c>
      <c r="AI82" s="31">
        <v>33</v>
      </c>
      <c r="AJ82" s="31">
        <v>20</v>
      </c>
      <c r="AK82" s="31">
        <v>24</v>
      </c>
      <c r="AL82" s="31">
        <v>31</v>
      </c>
      <c r="AM82" s="31">
        <v>25</v>
      </c>
      <c r="AN82" s="31">
        <v>22</v>
      </c>
      <c r="AO82" s="31">
        <v>25</v>
      </c>
      <c r="AP82" s="31">
        <v>26</v>
      </c>
      <c r="AQ82" s="31">
        <v>27</v>
      </c>
      <c r="AR82" s="31">
        <v>29</v>
      </c>
      <c r="AS82" s="31">
        <v>35</v>
      </c>
      <c r="AT82" s="31">
        <v>33</v>
      </c>
      <c r="AU82" s="31">
        <v>33</v>
      </c>
      <c r="AV82" s="31">
        <v>25</v>
      </c>
      <c r="AW82" s="107">
        <v>26</v>
      </c>
      <c r="BC82" s="20"/>
    </row>
    <row r="83" spans="1:99" x14ac:dyDescent="0.25">
      <c r="A83" s="33" t="s">
        <v>15</v>
      </c>
      <c r="B83" s="34">
        <v>25</v>
      </c>
      <c r="C83" s="34">
        <v>34</v>
      </c>
      <c r="D83" s="34">
        <v>39</v>
      </c>
      <c r="E83" s="34">
        <v>47</v>
      </c>
      <c r="F83" s="33">
        <v>28</v>
      </c>
      <c r="G83" s="33">
        <v>29</v>
      </c>
      <c r="H83" s="33">
        <v>39</v>
      </c>
      <c r="I83" s="33">
        <v>31</v>
      </c>
      <c r="J83" s="33">
        <v>33</v>
      </c>
      <c r="K83" s="33">
        <v>27</v>
      </c>
      <c r="L83" s="33">
        <v>24</v>
      </c>
      <c r="M83" s="33">
        <v>29</v>
      </c>
      <c r="N83" s="33">
        <v>26</v>
      </c>
      <c r="O83" s="33">
        <v>23</v>
      </c>
      <c r="P83" s="33">
        <v>26</v>
      </c>
      <c r="Q83" s="33">
        <v>27</v>
      </c>
      <c r="R83" s="33">
        <v>43</v>
      </c>
      <c r="S83" s="33">
        <v>24</v>
      </c>
      <c r="T83" s="33">
        <v>40</v>
      </c>
      <c r="U83" s="33">
        <v>24</v>
      </c>
      <c r="V83" s="33">
        <v>20</v>
      </c>
      <c r="W83" s="33">
        <v>33</v>
      </c>
      <c r="X83" s="33">
        <v>55</v>
      </c>
      <c r="Y83" s="33">
        <v>22</v>
      </c>
      <c r="Z83" s="33">
        <v>29</v>
      </c>
      <c r="AA83" s="33">
        <v>34</v>
      </c>
      <c r="AB83" s="33">
        <v>37</v>
      </c>
      <c r="AC83" s="33">
        <v>28</v>
      </c>
      <c r="AD83" s="33">
        <v>23</v>
      </c>
      <c r="AE83" s="33">
        <v>21</v>
      </c>
      <c r="AF83" s="33">
        <v>24</v>
      </c>
      <c r="AG83" s="33">
        <v>31</v>
      </c>
      <c r="AH83" s="33">
        <v>29</v>
      </c>
      <c r="AI83" s="33">
        <v>32</v>
      </c>
      <c r="AJ83" s="33">
        <v>26</v>
      </c>
      <c r="AK83" s="33">
        <v>22</v>
      </c>
      <c r="AL83" s="33">
        <v>30</v>
      </c>
      <c r="AM83" s="33">
        <v>49</v>
      </c>
      <c r="AN83" s="33">
        <v>53</v>
      </c>
      <c r="AO83" s="33">
        <v>57</v>
      </c>
      <c r="AP83" s="33">
        <v>73</v>
      </c>
      <c r="AQ83" s="33">
        <v>52</v>
      </c>
      <c r="AR83" s="33">
        <v>34</v>
      </c>
      <c r="AS83" s="33">
        <v>46</v>
      </c>
      <c r="AT83" s="33">
        <v>26</v>
      </c>
      <c r="AU83" s="33">
        <v>44</v>
      </c>
      <c r="AV83" s="33">
        <v>22</v>
      </c>
      <c r="AW83" s="108">
        <v>41</v>
      </c>
      <c r="BC83" s="20"/>
    </row>
    <row r="84" spans="1:99" x14ac:dyDescent="0.25">
      <c r="A84" s="35" t="s">
        <v>7</v>
      </c>
      <c r="B84" s="36">
        <v>37</v>
      </c>
      <c r="C84" s="36">
        <v>33</v>
      </c>
      <c r="D84" s="36">
        <v>34</v>
      </c>
      <c r="E84" s="36">
        <v>25</v>
      </c>
      <c r="F84" s="35">
        <v>47</v>
      </c>
      <c r="G84" s="35">
        <v>42</v>
      </c>
      <c r="H84" s="35">
        <v>48</v>
      </c>
      <c r="I84" s="35">
        <v>33</v>
      </c>
      <c r="J84" s="35">
        <v>32</v>
      </c>
      <c r="K84" s="35">
        <v>24</v>
      </c>
      <c r="L84" s="35">
        <v>34</v>
      </c>
      <c r="M84" s="35">
        <v>55</v>
      </c>
      <c r="N84" s="35">
        <v>30</v>
      </c>
      <c r="O84" s="35">
        <v>46</v>
      </c>
      <c r="P84" s="35">
        <v>38</v>
      </c>
      <c r="Q84" s="35">
        <v>16</v>
      </c>
      <c r="R84" s="35">
        <v>26</v>
      </c>
      <c r="S84" s="35">
        <v>32</v>
      </c>
      <c r="T84" s="35">
        <v>33</v>
      </c>
      <c r="U84" s="35">
        <v>17</v>
      </c>
      <c r="V84" s="35">
        <v>21</v>
      </c>
      <c r="W84" s="35">
        <v>27</v>
      </c>
      <c r="X84" s="35">
        <v>27</v>
      </c>
      <c r="Y84" s="35">
        <v>23</v>
      </c>
      <c r="Z84" s="35">
        <v>22</v>
      </c>
      <c r="AA84" s="35">
        <v>45</v>
      </c>
      <c r="AB84" s="35">
        <v>25</v>
      </c>
      <c r="AC84" s="35">
        <v>19</v>
      </c>
      <c r="AD84" s="35">
        <v>28</v>
      </c>
      <c r="AE84" s="35">
        <v>18</v>
      </c>
      <c r="AF84" s="35">
        <v>20</v>
      </c>
      <c r="AG84" s="35">
        <v>38</v>
      </c>
      <c r="AH84" s="35">
        <v>24</v>
      </c>
      <c r="AI84" s="35">
        <v>19</v>
      </c>
      <c r="AJ84" s="35">
        <v>19</v>
      </c>
      <c r="AK84" s="35">
        <v>18</v>
      </c>
      <c r="AL84" s="35">
        <v>19</v>
      </c>
      <c r="AM84" s="35">
        <v>28</v>
      </c>
      <c r="AN84" s="35">
        <v>24</v>
      </c>
      <c r="AO84" s="35">
        <v>25</v>
      </c>
      <c r="AP84" s="35">
        <v>38</v>
      </c>
      <c r="AQ84" s="35">
        <v>32</v>
      </c>
      <c r="AR84" s="35">
        <v>27</v>
      </c>
      <c r="AS84" s="35">
        <v>31</v>
      </c>
      <c r="AT84" s="35">
        <v>37</v>
      </c>
      <c r="AU84" s="35">
        <v>24</v>
      </c>
      <c r="AV84" s="35">
        <v>16</v>
      </c>
      <c r="AW84" s="109">
        <v>32</v>
      </c>
      <c r="AZ84" s="23">
        <v>40544</v>
      </c>
      <c r="BA84" s="23">
        <v>40575</v>
      </c>
      <c r="BB84" s="23">
        <v>40603</v>
      </c>
      <c r="BC84" s="23">
        <v>40634</v>
      </c>
      <c r="BD84" s="23">
        <v>40664</v>
      </c>
      <c r="BE84" s="23">
        <v>40695</v>
      </c>
      <c r="BF84" s="23">
        <v>40725</v>
      </c>
      <c r="BG84" s="23">
        <v>40756</v>
      </c>
      <c r="BH84" s="23">
        <v>40787</v>
      </c>
      <c r="BI84" s="23">
        <v>40817</v>
      </c>
      <c r="BJ84" s="23">
        <v>40848</v>
      </c>
      <c r="BK84" s="23">
        <v>40878</v>
      </c>
      <c r="BL84" s="23">
        <v>40909</v>
      </c>
      <c r="BM84" s="23">
        <v>40940</v>
      </c>
      <c r="BN84" s="23">
        <v>40969</v>
      </c>
      <c r="BO84" s="23">
        <v>41000</v>
      </c>
      <c r="BP84" s="23">
        <v>41030</v>
      </c>
      <c r="BQ84" s="23">
        <v>41061</v>
      </c>
      <c r="BR84" s="23">
        <v>41091</v>
      </c>
      <c r="BS84" s="23">
        <v>41122</v>
      </c>
      <c r="BT84" s="23">
        <v>41153</v>
      </c>
      <c r="BU84" s="23">
        <v>41183</v>
      </c>
      <c r="BV84" s="23">
        <v>41214</v>
      </c>
      <c r="BW84" s="23">
        <v>41244</v>
      </c>
      <c r="BX84" s="23">
        <v>41275</v>
      </c>
      <c r="BY84" s="23">
        <v>41306</v>
      </c>
      <c r="BZ84" s="23">
        <v>41334</v>
      </c>
      <c r="CA84" s="23">
        <v>41365</v>
      </c>
      <c r="CB84" s="23">
        <v>41395</v>
      </c>
      <c r="CC84" s="23">
        <v>41426</v>
      </c>
      <c r="CD84" s="23">
        <v>41456</v>
      </c>
      <c r="CE84" s="23">
        <v>41487</v>
      </c>
      <c r="CF84" s="23">
        <v>41518</v>
      </c>
      <c r="CG84" s="23">
        <v>41548</v>
      </c>
      <c r="CH84" s="23">
        <v>41579</v>
      </c>
      <c r="CI84" s="23">
        <v>41609</v>
      </c>
      <c r="CJ84" s="23">
        <v>41640</v>
      </c>
      <c r="CK84" s="23">
        <v>41671</v>
      </c>
      <c r="CL84" s="23">
        <v>41699</v>
      </c>
      <c r="CM84" s="23">
        <v>41730</v>
      </c>
      <c r="CN84" s="23">
        <v>41760</v>
      </c>
      <c r="CO84" s="23">
        <v>41791</v>
      </c>
      <c r="CP84" s="23">
        <v>41821</v>
      </c>
      <c r="CQ84" s="23">
        <v>41852</v>
      </c>
      <c r="CR84" s="23">
        <v>41883</v>
      </c>
      <c r="CS84" s="23">
        <v>41913</v>
      </c>
      <c r="CT84" s="23">
        <v>41944</v>
      </c>
      <c r="CU84" s="23">
        <v>41974</v>
      </c>
    </row>
    <row r="85" spans="1:99" x14ac:dyDescent="0.25">
      <c r="A85" s="37" t="s">
        <v>8</v>
      </c>
      <c r="B85" s="38">
        <v>42</v>
      </c>
      <c r="C85" s="38">
        <v>32</v>
      </c>
      <c r="D85" s="38">
        <v>43</v>
      </c>
      <c r="E85" s="38">
        <v>49</v>
      </c>
      <c r="F85" s="37">
        <v>35</v>
      </c>
      <c r="G85" s="37">
        <v>27</v>
      </c>
      <c r="H85" s="37">
        <v>31</v>
      </c>
      <c r="I85" s="37">
        <v>44</v>
      </c>
      <c r="J85" s="37">
        <v>27</v>
      </c>
      <c r="K85" s="37">
        <v>30</v>
      </c>
      <c r="L85" s="37">
        <v>18</v>
      </c>
      <c r="M85" s="37">
        <v>25</v>
      </c>
      <c r="N85" s="37">
        <v>13</v>
      </c>
      <c r="O85" s="37">
        <v>31</v>
      </c>
      <c r="P85" s="37">
        <v>33</v>
      </c>
      <c r="Q85" s="37">
        <v>26</v>
      </c>
      <c r="R85" s="37">
        <v>32</v>
      </c>
      <c r="S85" s="37">
        <v>19</v>
      </c>
      <c r="T85" s="37">
        <v>33</v>
      </c>
      <c r="U85" s="37">
        <v>23</v>
      </c>
      <c r="V85" s="37">
        <v>28</v>
      </c>
      <c r="W85" s="37">
        <v>23</v>
      </c>
      <c r="X85" s="37">
        <v>36</v>
      </c>
      <c r="Y85" s="37">
        <v>27</v>
      </c>
      <c r="Z85" s="37">
        <v>14</v>
      </c>
      <c r="AA85" s="37">
        <v>11</v>
      </c>
      <c r="AB85" s="37">
        <v>30</v>
      </c>
      <c r="AC85" s="37">
        <v>15</v>
      </c>
      <c r="AD85" s="37">
        <v>40</v>
      </c>
      <c r="AE85" s="37">
        <v>28</v>
      </c>
      <c r="AF85" s="37">
        <v>24</v>
      </c>
      <c r="AG85" s="37">
        <v>46</v>
      </c>
      <c r="AH85" s="37">
        <v>37</v>
      </c>
      <c r="AI85" s="37">
        <v>39</v>
      </c>
      <c r="AJ85" s="37">
        <v>38</v>
      </c>
      <c r="AK85" s="37">
        <v>17</v>
      </c>
      <c r="AL85" s="37">
        <v>33</v>
      </c>
      <c r="AM85" s="37">
        <v>34</v>
      </c>
      <c r="AN85" s="37">
        <v>41</v>
      </c>
      <c r="AO85" s="37">
        <v>35</v>
      </c>
      <c r="AP85" s="37">
        <v>34</v>
      </c>
      <c r="AQ85" s="37">
        <v>29</v>
      </c>
      <c r="AR85" s="37">
        <v>25</v>
      </c>
      <c r="AS85" s="37">
        <v>31</v>
      </c>
      <c r="AT85" s="37">
        <v>37</v>
      </c>
      <c r="AU85" s="37">
        <v>32</v>
      </c>
      <c r="AV85" s="37">
        <v>20</v>
      </c>
      <c r="AW85" s="110">
        <v>18</v>
      </c>
      <c r="AY85" s="39" t="s">
        <v>22</v>
      </c>
      <c r="AZ85" s="13">
        <f t="shared" ref="AZ85:BW85" si="74">B74+B77+B82+B86</f>
        <v>156</v>
      </c>
      <c r="BA85" s="13">
        <f t="shared" si="74"/>
        <v>146</v>
      </c>
      <c r="BB85" s="13">
        <f t="shared" si="74"/>
        <v>128</v>
      </c>
      <c r="BC85" s="13">
        <f t="shared" si="74"/>
        <v>113</v>
      </c>
      <c r="BD85" s="13">
        <f t="shared" si="74"/>
        <v>113</v>
      </c>
      <c r="BE85" s="13">
        <f t="shared" si="74"/>
        <v>104</v>
      </c>
      <c r="BF85" s="13">
        <f t="shared" si="74"/>
        <v>102</v>
      </c>
      <c r="BG85" s="13">
        <f t="shared" si="74"/>
        <v>133</v>
      </c>
      <c r="BH85" s="13">
        <f t="shared" si="74"/>
        <v>117</v>
      </c>
      <c r="BI85" s="13">
        <f t="shared" si="74"/>
        <v>128</v>
      </c>
      <c r="BJ85" s="13">
        <f t="shared" si="74"/>
        <v>156</v>
      </c>
      <c r="BK85" s="13">
        <f t="shared" si="74"/>
        <v>120</v>
      </c>
      <c r="BL85" s="13">
        <f t="shared" si="74"/>
        <v>105</v>
      </c>
      <c r="BM85" s="13">
        <f t="shared" si="74"/>
        <v>145</v>
      </c>
      <c r="BN85" s="13">
        <f t="shared" si="74"/>
        <v>96</v>
      </c>
      <c r="BO85" s="13">
        <f t="shared" si="74"/>
        <v>86</v>
      </c>
      <c r="BP85" s="13">
        <f t="shared" si="74"/>
        <v>105</v>
      </c>
      <c r="BQ85" s="13">
        <f t="shared" si="74"/>
        <v>108</v>
      </c>
      <c r="BR85" s="13">
        <f t="shared" si="74"/>
        <v>102</v>
      </c>
      <c r="BS85" s="13">
        <f t="shared" si="74"/>
        <v>101</v>
      </c>
      <c r="BT85" s="13">
        <f t="shared" si="74"/>
        <v>112</v>
      </c>
      <c r="BU85" s="13">
        <f t="shared" si="74"/>
        <v>117</v>
      </c>
      <c r="BV85" s="13">
        <f t="shared" si="74"/>
        <v>105</v>
      </c>
      <c r="BW85" s="13">
        <f t="shared" si="74"/>
        <v>118</v>
      </c>
      <c r="BX85" s="13">
        <f t="shared" ref="BX85:CI85" si="75">Z74+Z77+Z82+Z86</f>
        <v>125</v>
      </c>
      <c r="BY85" s="13">
        <f t="shared" si="75"/>
        <v>89</v>
      </c>
      <c r="BZ85" s="13">
        <f t="shared" si="75"/>
        <v>99</v>
      </c>
      <c r="CA85" s="13">
        <f t="shared" si="75"/>
        <v>140</v>
      </c>
      <c r="CB85" s="13">
        <f t="shared" si="75"/>
        <v>128</v>
      </c>
      <c r="CC85" s="13">
        <f t="shared" si="75"/>
        <v>151</v>
      </c>
      <c r="CD85" s="13">
        <f t="shared" si="75"/>
        <v>118</v>
      </c>
      <c r="CE85" s="13">
        <f t="shared" si="75"/>
        <v>109</v>
      </c>
      <c r="CF85" s="13">
        <f t="shared" si="75"/>
        <v>143</v>
      </c>
      <c r="CG85" s="13">
        <f t="shared" si="75"/>
        <v>142</v>
      </c>
      <c r="CH85" s="13">
        <f t="shared" si="75"/>
        <v>123</v>
      </c>
      <c r="CI85" s="13">
        <f t="shared" si="75"/>
        <v>145</v>
      </c>
      <c r="CJ85" s="13">
        <f t="shared" ref="CJ85" si="76">AL74+AL77+AL82+AL86</f>
        <v>135</v>
      </c>
      <c r="CK85" s="13">
        <f t="shared" ref="CK85" si="77">AM74+AM77+AM82+AM86</f>
        <v>140</v>
      </c>
      <c r="CL85" s="13">
        <f t="shared" ref="CL85" si="78">AN74+AN77+AN82+AN86</f>
        <v>145</v>
      </c>
      <c r="CM85" s="13">
        <f t="shared" ref="CM85" si="79">AO74+AO77+AO82+AO86</f>
        <v>162</v>
      </c>
      <c r="CN85" s="13">
        <f t="shared" ref="CN85" si="80">AP74+AP77+AP82+AP86</f>
        <v>148</v>
      </c>
      <c r="CO85" s="13">
        <f t="shared" ref="CO85" si="81">AQ74+AQ77+AQ82+AQ86</f>
        <v>101</v>
      </c>
      <c r="CP85" s="13">
        <f t="shared" ref="CP85" si="82">AR74+AR77+AR82+AR86</f>
        <v>135</v>
      </c>
      <c r="CQ85" s="13">
        <f t="shared" ref="CQ85" si="83">AS74+AS77+AS82+AS86</f>
        <v>142</v>
      </c>
      <c r="CR85" s="13">
        <f t="shared" ref="CR85" si="84">AT74+AT77+AT82+AT86</f>
        <v>117</v>
      </c>
      <c r="CS85" s="13">
        <f t="shared" ref="CS85" si="85">AU74+AU77+AU82+AU86</f>
        <v>129</v>
      </c>
      <c r="CT85" s="13">
        <f t="shared" ref="CT85" si="86">AV74+AV77+AV82+AV86</f>
        <v>118</v>
      </c>
      <c r="CU85" s="13">
        <f t="shared" ref="CU85" si="87">AW74+AW77+AW82+AW86</f>
        <v>94</v>
      </c>
    </row>
    <row r="86" spans="1:99" x14ac:dyDescent="0.25">
      <c r="A86" s="31" t="s">
        <v>9</v>
      </c>
      <c r="B86" s="32">
        <v>47</v>
      </c>
      <c r="C86" s="32">
        <v>29</v>
      </c>
      <c r="D86" s="32">
        <v>31</v>
      </c>
      <c r="E86" s="32">
        <v>23</v>
      </c>
      <c r="F86" s="31">
        <v>29</v>
      </c>
      <c r="G86" s="31">
        <v>34</v>
      </c>
      <c r="H86" s="31">
        <v>36</v>
      </c>
      <c r="I86" s="31">
        <v>61</v>
      </c>
      <c r="J86" s="31">
        <v>31</v>
      </c>
      <c r="K86" s="31">
        <v>26</v>
      </c>
      <c r="L86" s="31">
        <v>29</v>
      </c>
      <c r="M86" s="31">
        <v>29</v>
      </c>
      <c r="N86" s="31">
        <v>21</v>
      </c>
      <c r="O86" s="31">
        <v>34</v>
      </c>
      <c r="P86" s="31">
        <v>36</v>
      </c>
      <c r="Q86" s="31">
        <v>27</v>
      </c>
      <c r="R86" s="31">
        <v>19</v>
      </c>
      <c r="S86" s="31">
        <v>28</v>
      </c>
      <c r="T86" s="31">
        <v>27</v>
      </c>
      <c r="U86" s="31">
        <v>17</v>
      </c>
      <c r="V86" s="31">
        <v>28</v>
      </c>
      <c r="W86" s="31">
        <v>23</v>
      </c>
      <c r="X86" s="31">
        <v>21</v>
      </c>
      <c r="Y86" s="31">
        <v>26</v>
      </c>
      <c r="Z86" s="31">
        <v>42</v>
      </c>
      <c r="AA86" s="31">
        <v>29</v>
      </c>
      <c r="AB86" s="31">
        <v>22</v>
      </c>
      <c r="AC86" s="31">
        <v>58</v>
      </c>
      <c r="AD86" s="31">
        <v>26</v>
      </c>
      <c r="AE86" s="31">
        <v>40</v>
      </c>
      <c r="AF86" s="31">
        <v>31</v>
      </c>
      <c r="AG86" s="31">
        <v>42</v>
      </c>
      <c r="AH86" s="31">
        <v>39</v>
      </c>
      <c r="AI86" s="31">
        <v>32</v>
      </c>
      <c r="AJ86" s="31">
        <v>39</v>
      </c>
      <c r="AK86" s="31">
        <v>48</v>
      </c>
      <c r="AL86" s="31">
        <v>39</v>
      </c>
      <c r="AM86" s="31">
        <v>56</v>
      </c>
      <c r="AN86" s="31">
        <v>35</v>
      </c>
      <c r="AO86" s="31">
        <v>39</v>
      </c>
      <c r="AP86" s="31">
        <v>32</v>
      </c>
      <c r="AQ86" s="31">
        <v>25</v>
      </c>
      <c r="AR86" s="31">
        <v>41</v>
      </c>
      <c r="AS86" s="31">
        <v>21</v>
      </c>
      <c r="AT86" s="31">
        <v>36</v>
      </c>
      <c r="AU86" s="31">
        <v>38</v>
      </c>
      <c r="AV86" s="31">
        <v>36</v>
      </c>
      <c r="AW86" s="107">
        <v>28</v>
      </c>
      <c r="AY86" s="46" t="s">
        <v>23</v>
      </c>
      <c r="AZ86" s="13">
        <f t="shared" ref="AZ86:BW86" si="88">+B73+B87</f>
        <v>108</v>
      </c>
      <c r="BA86" s="13">
        <f t="shared" si="88"/>
        <v>83</v>
      </c>
      <c r="BB86" s="13">
        <f t="shared" si="88"/>
        <v>93</v>
      </c>
      <c r="BC86" s="13">
        <f t="shared" si="88"/>
        <v>82</v>
      </c>
      <c r="BD86" s="13">
        <f t="shared" si="88"/>
        <v>86</v>
      </c>
      <c r="BE86" s="13">
        <f t="shared" si="88"/>
        <v>70</v>
      </c>
      <c r="BF86" s="13">
        <f t="shared" si="88"/>
        <v>52</v>
      </c>
      <c r="BG86" s="13">
        <f t="shared" si="88"/>
        <v>71</v>
      </c>
      <c r="BH86" s="13">
        <f t="shared" si="88"/>
        <v>47</v>
      </c>
      <c r="BI86" s="13">
        <f t="shared" si="88"/>
        <v>40</v>
      </c>
      <c r="BJ86" s="13">
        <f t="shared" si="88"/>
        <v>43</v>
      </c>
      <c r="BK86" s="13">
        <f t="shared" si="88"/>
        <v>75</v>
      </c>
      <c r="BL86" s="13">
        <f t="shared" si="88"/>
        <v>53</v>
      </c>
      <c r="BM86" s="13">
        <f t="shared" si="88"/>
        <v>53</v>
      </c>
      <c r="BN86" s="13">
        <f t="shared" si="88"/>
        <v>49</v>
      </c>
      <c r="BO86" s="13">
        <f t="shared" si="88"/>
        <v>59</v>
      </c>
      <c r="BP86" s="13">
        <f t="shared" si="88"/>
        <v>67</v>
      </c>
      <c r="BQ86" s="13">
        <f t="shared" si="88"/>
        <v>71</v>
      </c>
      <c r="BR86" s="13">
        <f t="shared" si="88"/>
        <v>87</v>
      </c>
      <c r="BS86" s="13">
        <f t="shared" si="88"/>
        <v>136</v>
      </c>
      <c r="BT86" s="13">
        <f t="shared" si="88"/>
        <v>70</v>
      </c>
      <c r="BU86" s="13">
        <f t="shared" si="88"/>
        <v>68</v>
      </c>
      <c r="BV86" s="13">
        <f t="shared" si="88"/>
        <v>66</v>
      </c>
      <c r="BW86" s="13">
        <f t="shared" si="88"/>
        <v>86</v>
      </c>
      <c r="BX86" s="13">
        <f t="shared" ref="BX86:CI86" si="89">+Z73+Z87</f>
        <v>95</v>
      </c>
      <c r="BY86" s="13">
        <f t="shared" si="89"/>
        <v>60</v>
      </c>
      <c r="BZ86" s="13">
        <f t="shared" si="89"/>
        <v>71</v>
      </c>
      <c r="CA86" s="13">
        <f t="shared" si="89"/>
        <v>86</v>
      </c>
      <c r="CB86" s="13">
        <f t="shared" si="89"/>
        <v>82</v>
      </c>
      <c r="CC86" s="13">
        <f t="shared" si="89"/>
        <v>83</v>
      </c>
      <c r="CD86" s="13">
        <f t="shared" si="89"/>
        <v>82</v>
      </c>
      <c r="CE86" s="13">
        <f t="shared" si="89"/>
        <v>84</v>
      </c>
      <c r="CF86" s="13">
        <f t="shared" si="89"/>
        <v>93</v>
      </c>
      <c r="CG86" s="13">
        <f t="shared" si="89"/>
        <v>88</v>
      </c>
      <c r="CH86" s="13">
        <f t="shared" si="89"/>
        <v>83</v>
      </c>
      <c r="CI86" s="13">
        <f t="shared" si="89"/>
        <v>161</v>
      </c>
      <c r="CJ86" s="13">
        <f t="shared" ref="CJ86" si="90">+AL73+AL87</f>
        <v>101</v>
      </c>
      <c r="CK86" s="13">
        <f t="shared" ref="CK86" si="91">+AM73+AM87</f>
        <v>78</v>
      </c>
      <c r="CL86" s="13">
        <f t="shared" ref="CL86" si="92">+AN73+AN87</f>
        <v>95</v>
      </c>
      <c r="CM86" s="13">
        <f t="shared" ref="CM86" si="93">+AO73+AO87</f>
        <v>88</v>
      </c>
      <c r="CN86" s="13">
        <f t="shared" ref="CN86" si="94">+AP73+AP87</f>
        <v>69</v>
      </c>
      <c r="CO86" s="13">
        <f t="shared" ref="CO86" si="95">+AQ73+AQ87</f>
        <v>77</v>
      </c>
      <c r="CP86" s="13">
        <f t="shared" ref="CP86" si="96">+AR73+AR87</f>
        <v>99</v>
      </c>
      <c r="CQ86" s="13">
        <f t="shared" ref="CQ86" si="97">+AS73+AS87</f>
        <v>75</v>
      </c>
      <c r="CR86" s="13">
        <f t="shared" ref="CR86" si="98">+AT73+AT87</f>
        <v>78</v>
      </c>
      <c r="CS86" s="13">
        <f t="shared" ref="CS86" si="99">+AU73+AU87</f>
        <v>80</v>
      </c>
      <c r="CT86" s="13">
        <f t="shared" ref="CT86" si="100">+AV73+AV87</f>
        <v>60</v>
      </c>
      <c r="CU86" s="13">
        <f t="shared" ref="CU86" si="101">+AW73+AW87</f>
        <v>61</v>
      </c>
    </row>
    <row r="87" spans="1:99" x14ac:dyDescent="0.25">
      <c r="A87" s="44" t="s">
        <v>10</v>
      </c>
      <c r="B87" s="45">
        <v>58</v>
      </c>
      <c r="C87" s="45">
        <v>46</v>
      </c>
      <c r="D87" s="45">
        <v>36</v>
      </c>
      <c r="E87" s="45">
        <v>35</v>
      </c>
      <c r="F87" s="44">
        <v>44</v>
      </c>
      <c r="G87" s="44">
        <v>44</v>
      </c>
      <c r="H87" s="44">
        <v>24</v>
      </c>
      <c r="I87" s="44">
        <v>30</v>
      </c>
      <c r="J87" s="44">
        <v>24</v>
      </c>
      <c r="K87" s="44">
        <v>16</v>
      </c>
      <c r="L87" s="44">
        <v>26</v>
      </c>
      <c r="M87" s="44">
        <v>42</v>
      </c>
      <c r="N87" s="44">
        <v>26</v>
      </c>
      <c r="O87" s="44">
        <v>30</v>
      </c>
      <c r="P87" s="44">
        <v>30</v>
      </c>
      <c r="Q87" s="44">
        <v>34</v>
      </c>
      <c r="R87" s="44">
        <v>44</v>
      </c>
      <c r="S87" s="44">
        <v>41</v>
      </c>
      <c r="T87" s="44">
        <v>50</v>
      </c>
      <c r="U87" s="44">
        <v>118</v>
      </c>
      <c r="V87" s="44">
        <v>47</v>
      </c>
      <c r="W87" s="44">
        <v>30</v>
      </c>
      <c r="X87" s="44">
        <v>34</v>
      </c>
      <c r="Y87" s="44">
        <v>47</v>
      </c>
      <c r="Z87" s="44">
        <v>43</v>
      </c>
      <c r="AA87" s="44">
        <v>23</v>
      </c>
      <c r="AB87" s="44">
        <v>29</v>
      </c>
      <c r="AC87" s="44">
        <v>43</v>
      </c>
      <c r="AD87" s="44">
        <v>45</v>
      </c>
      <c r="AE87" s="44">
        <v>42</v>
      </c>
      <c r="AF87" s="44">
        <v>53</v>
      </c>
      <c r="AG87" s="44">
        <v>53</v>
      </c>
      <c r="AH87" s="44">
        <v>48</v>
      </c>
      <c r="AI87" s="44">
        <v>48</v>
      </c>
      <c r="AJ87" s="44">
        <v>53</v>
      </c>
      <c r="AK87" s="44">
        <v>117</v>
      </c>
      <c r="AL87" s="44">
        <v>65</v>
      </c>
      <c r="AM87" s="44">
        <v>47</v>
      </c>
      <c r="AN87" s="44">
        <v>46</v>
      </c>
      <c r="AO87" s="44">
        <v>40</v>
      </c>
      <c r="AP87" s="44">
        <v>41</v>
      </c>
      <c r="AQ87" s="44">
        <v>52</v>
      </c>
      <c r="AR87" s="44">
        <v>58</v>
      </c>
      <c r="AS87" s="44">
        <v>51</v>
      </c>
      <c r="AT87" s="44">
        <v>53</v>
      </c>
      <c r="AU87" s="44">
        <v>33</v>
      </c>
      <c r="AV87" s="44">
        <v>27</v>
      </c>
      <c r="AW87" s="106">
        <v>31</v>
      </c>
      <c r="AY87" s="40" t="s">
        <v>24</v>
      </c>
      <c r="AZ87" s="43">
        <f>B78+B79+B85</f>
        <v>128</v>
      </c>
      <c r="BA87" s="43">
        <f t="shared" ref="BA87:BW87" si="102">C78+C79+C85</f>
        <v>111</v>
      </c>
      <c r="BB87" s="43">
        <f t="shared" si="102"/>
        <v>134</v>
      </c>
      <c r="BC87" s="43">
        <f t="shared" si="102"/>
        <v>133</v>
      </c>
      <c r="BD87" s="43">
        <f t="shared" si="102"/>
        <v>107</v>
      </c>
      <c r="BE87" s="43">
        <f t="shared" si="102"/>
        <v>79</v>
      </c>
      <c r="BF87" s="43">
        <f t="shared" si="102"/>
        <v>96</v>
      </c>
      <c r="BG87" s="43">
        <f t="shared" si="102"/>
        <v>127</v>
      </c>
      <c r="BH87" s="43">
        <f t="shared" si="102"/>
        <v>131</v>
      </c>
      <c r="BI87" s="43">
        <f t="shared" si="102"/>
        <v>95</v>
      </c>
      <c r="BJ87" s="43">
        <f t="shared" si="102"/>
        <v>77</v>
      </c>
      <c r="BK87" s="43">
        <f t="shared" si="102"/>
        <v>94</v>
      </c>
      <c r="BL87" s="43">
        <f t="shared" si="102"/>
        <v>101</v>
      </c>
      <c r="BM87" s="43">
        <f t="shared" si="102"/>
        <v>100</v>
      </c>
      <c r="BN87" s="43">
        <f t="shared" si="102"/>
        <v>122</v>
      </c>
      <c r="BO87" s="43">
        <f t="shared" si="102"/>
        <v>117</v>
      </c>
      <c r="BP87" s="43">
        <f t="shared" si="102"/>
        <v>118</v>
      </c>
      <c r="BQ87" s="43">
        <f t="shared" si="102"/>
        <v>86</v>
      </c>
      <c r="BR87" s="43">
        <f t="shared" si="102"/>
        <v>96</v>
      </c>
      <c r="BS87" s="43">
        <f t="shared" si="102"/>
        <v>83</v>
      </c>
      <c r="BT87" s="43">
        <f t="shared" si="102"/>
        <v>96</v>
      </c>
      <c r="BU87" s="43">
        <f t="shared" si="102"/>
        <v>109</v>
      </c>
      <c r="BV87" s="43">
        <f t="shared" si="102"/>
        <v>109</v>
      </c>
      <c r="BW87" s="43">
        <f t="shared" si="102"/>
        <v>118</v>
      </c>
      <c r="BX87" s="43">
        <f t="shared" ref="BX87:CI87" si="103">Z78+Z79+Z85</f>
        <v>95</v>
      </c>
      <c r="BY87" s="43">
        <f t="shared" si="103"/>
        <v>97</v>
      </c>
      <c r="BZ87" s="43">
        <f t="shared" si="103"/>
        <v>113</v>
      </c>
      <c r="CA87" s="43">
        <f t="shared" si="103"/>
        <v>79</v>
      </c>
      <c r="CB87" s="43">
        <f t="shared" si="103"/>
        <v>132</v>
      </c>
      <c r="CC87" s="43">
        <f t="shared" si="103"/>
        <v>117</v>
      </c>
      <c r="CD87" s="43">
        <f t="shared" si="103"/>
        <v>93</v>
      </c>
      <c r="CE87" s="43">
        <f t="shared" si="103"/>
        <v>149</v>
      </c>
      <c r="CF87" s="43">
        <f t="shared" si="103"/>
        <v>130</v>
      </c>
      <c r="CG87" s="43">
        <f t="shared" si="103"/>
        <v>160</v>
      </c>
      <c r="CH87" s="43">
        <f t="shared" si="103"/>
        <v>142</v>
      </c>
      <c r="CI87" s="43">
        <f t="shared" si="103"/>
        <v>105</v>
      </c>
      <c r="CJ87" s="43">
        <f t="shared" ref="CJ87" si="104">AL78+AL79+AL85</f>
        <v>113</v>
      </c>
      <c r="CK87" s="43">
        <f t="shared" ref="CK87" si="105">AM78+AM79+AM85</f>
        <v>187</v>
      </c>
      <c r="CL87" s="43">
        <f t="shared" ref="CL87" si="106">AN78+AN79+AN85</f>
        <v>198</v>
      </c>
      <c r="CM87" s="43">
        <f t="shared" ref="CM87" si="107">AO78+AO79+AO85</f>
        <v>159</v>
      </c>
      <c r="CN87" s="43">
        <f t="shared" ref="CN87" si="108">AP78+AP79+AP85</f>
        <v>151</v>
      </c>
      <c r="CO87" s="43">
        <f t="shared" ref="CO87" si="109">AQ78+AQ79+AQ85</f>
        <v>168</v>
      </c>
      <c r="CP87" s="43">
        <f t="shared" ref="CP87" si="110">AR78+AR79+AR85</f>
        <v>171</v>
      </c>
      <c r="CQ87" s="43">
        <f t="shared" ref="CQ87" si="111">AS78+AS79+AS85</f>
        <v>156</v>
      </c>
      <c r="CR87" s="43">
        <f t="shared" ref="CR87" si="112">AT78+AT79+AT85</f>
        <v>204</v>
      </c>
      <c r="CS87" s="43">
        <f t="shared" ref="CS87" si="113">AU78+AU79+AU85</f>
        <v>204</v>
      </c>
      <c r="CT87" s="43">
        <f t="shared" ref="CT87" si="114">AV78+AV79+AV85</f>
        <v>139</v>
      </c>
      <c r="CU87" s="43">
        <f t="shared" ref="CU87" si="115">AW78+AW79+AW85</f>
        <v>125</v>
      </c>
    </row>
    <row r="88" spans="1:99" x14ac:dyDescent="0.25">
      <c r="A88" s="35" t="s">
        <v>11</v>
      </c>
      <c r="B88" s="36">
        <v>56</v>
      </c>
      <c r="C88" s="36">
        <v>53</v>
      </c>
      <c r="D88" s="36">
        <v>65</v>
      </c>
      <c r="E88" s="36">
        <v>29</v>
      </c>
      <c r="F88" s="35">
        <v>48</v>
      </c>
      <c r="G88" s="35">
        <v>24</v>
      </c>
      <c r="H88" s="35">
        <v>23</v>
      </c>
      <c r="I88" s="35">
        <v>24</v>
      </c>
      <c r="J88" s="35">
        <v>43</v>
      </c>
      <c r="K88" s="35">
        <v>29</v>
      </c>
      <c r="L88" s="35">
        <v>31</v>
      </c>
      <c r="M88" s="35">
        <v>35</v>
      </c>
      <c r="N88" s="35">
        <v>18</v>
      </c>
      <c r="O88" s="35">
        <v>27</v>
      </c>
      <c r="P88" s="35">
        <v>12</v>
      </c>
      <c r="Q88" s="35">
        <v>26</v>
      </c>
      <c r="R88" s="35">
        <v>31</v>
      </c>
      <c r="S88" s="35">
        <v>15</v>
      </c>
      <c r="T88" s="35">
        <v>34</v>
      </c>
      <c r="U88" s="35">
        <v>14</v>
      </c>
      <c r="V88" s="35">
        <v>24</v>
      </c>
      <c r="W88" s="35">
        <v>55</v>
      </c>
      <c r="X88" s="35">
        <v>30</v>
      </c>
      <c r="Y88" s="35">
        <v>32</v>
      </c>
      <c r="Z88" s="35">
        <v>63</v>
      </c>
      <c r="AA88" s="35">
        <v>42</v>
      </c>
      <c r="AB88" s="35">
        <v>29</v>
      </c>
      <c r="AC88" s="35">
        <v>14</v>
      </c>
      <c r="AD88" s="35">
        <v>26</v>
      </c>
      <c r="AE88" s="35">
        <v>21</v>
      </c>
      <c r="AF88" s="35">
        <v>34</v>
      </c>
      <c r="AG88" s="35">
        <v>60</v>
      </c>
      <c r="AH88" s="35">
        <v>31</v>
      </c>
      <c r="AI88" s="35">
        <v>33</v>
      </c>
      <c r="AJ88" s="35">
        <v>36</v>
      </c>
      <c r="AK88" s="35">
        <v>25</v>
      </c>
      <c r="AL88" s="35">
        <v>37</v>
      </c>
      <c r="AM88" s="35">
        <v>53</v>
      </c>
      <c r="AN88" s="35">
        <v>49</v>
      </c>
      <c r="AO88" s="35">
        <v>35</v>
      </c>
      <c r="AP88" s="35">
        <v>20</v>
      </c>
      <c r="AQ88" s="35">
        <v>52</v>
      </c>
      <c r="AR88" s="35">
        <v>62</v>
      </c>
      <c r="AS88" s="35">
        <v>41</v>
      </c>
      <c r="AT88" s="35">
        <v>49</v>
      </c>
      <c r="AU88" s="35">
        <v>35</v>
      </c>
      <c r="AV88" s="35">
        <v>32</v>
      </c>
      <c r="AW88" s="109">
        <v>46</v>
      </c>
      <c r="AY88" s="41" t="s">
        <v>25</v>
      </c>
      <c r="AZ88" s="13">
        <f t="shared" ref="AZ88:BW88" si="116">B75+B80+B83</f>
        <v>81</v>
      </c>
      <c r="BA88" s="13">
        <f t="shared" si="116"/>
        <v>101</v>
      </c>
      <c r="BB88" s="13">
        <f t="shared" si="116"/>
        <v>110</v>
      </c>
      <c r="BC88" s="13">
        <f t="shared" si="116"/>
        <v>127</v>
      </c>
      <c r="BD88" s="13">
        <f t="shared" si="116"/>
        <v>87</v>
      </c>
      <c r="BE88" s="13">
        <f t="shared" si="116"/>
        <v>84</v>
      </c>
      <c r="BF88" s="13">
        <f t="shared" si="116"/>
        <v>85</v>
      </c>
      <c r="BG88" s="13">
        <f t="shared" si="116"/>
        <v>81</v>
      </c>
      <c r="BH88" s="13">
        <f t="shared" si="116"/>
        <v>75</v>
      </c>
      <c r="BI88" s="13">
        <f t="shared" si="116"/>
        <v>75</v>
      </c>
      <c r="BJ88" s="13">
        <f t="shared" si="116"/>
        <v>51</v>
      </c>
      <c r="BK88" s="13">
        <f t="shared" si="116"/>
        <v>69</v>
      </c>
      <c r="BL88" s="13">
        <f t="shared" si="116"/>
        <v>74</v>
      </c>
      <c r="BM88" s="13">
        <f t="shared" si="116"/>
        <v>65</v>
      </c>
      <c r="BN88" s="13">
        <f t="shared" si="116"/>
        <v>73</v>
      </c>
      <c r="BO88" s="13">
        <f t="shared" si="116"/>
        <v>56</v>
      </c>
      <c r="BP88" s="13">
        <f t="shared" si="116"/>
        <v>74</v>
      </c>
      <c r="BQ88" s="13">
        <f t="shared" si="116"/>
        <v>59</v>
      </c>
      <c r="BR88" s="13">
        <f t="shared" si="116"/>
        <v>78</v>
      </c>
      <c r="BS88" s="13">
        <f t="shared" si="116"/>
        <v>58</v>
      </c>
      <c r="BT88" s="13">
        <f t="shared" si="116"/>
        <v>59</v>
      </c>
      <c r="BU88" s="13">
        <f t="shared" si="116"/>
        <v>98</v>
      </c>
      <c r="BV88" s="13">
        <f t="shared" si="116"/>
        <v>89</v>
      </c>
      <c r="BW88" s="13">
        <f t="shared" si="116"/>
        <v>69</v>
      </c>
      <c r="BX88" s="13">
        <f t="shared" ref="BX88:CI88" si="117">Z75+Z80+Z83</f>
        <v>109</v>
      </c>
      <c r="BY88" s="13">
        <f t="shared" si="117"/>
        <v>111</v>
      </c>
      <c r="BZ88" s="13">
        <f t="shared" si="117"/>
        <v>89</v>
      </c>
      <c r="CA88" s="13">
        <f t="shared" si="117"/>
        <v>72</v>
      </c>
      <c r="CB88" s="13">
        <f t="shared" si="117"/>
        <v>114</v>
      </c>
      <c r="CC88" s="13">
        <f t="shared" si="117"/>
        <v>80</v>
      </c>
      <c r="CD88" s="13">
        <f t="shared" si="117"/>
        <v>83</v>
      </c>
      <c r="CE88" s="13">
        <f t="shared" si="117"/>
        <v>108</v>
      </c>
      <c r="CF88" s="13">
        <f t="shared" si="117"/>
        <v>98</v>
      </c>
      <c r="CG88" s="13">
        <f t="shared" si="117"/>
        <v>105</v>
      </c>
      <c r="CH88" s="13">
        <f t="shared" si="117"/>
        <v>81</v>
      </c>
      <c r="CI88" s="13">
        <f t="shared" si="117"/>
        <v>79</v>
      </c>
      <c r="CJ88" s="13">
        <f t="shared" ref="CJ88" si="118">AL75+AL80+AL83</f>
        <v>82</v>
      </c>
      <c r="CK88" s="13">
        <f t="shared" ref="CK88" si="119">AM75+AM80+AM83</f>
        <v>105</v>
      </c>
      <c r="CL88" s="13">
        <f t="shared" ref="CL88" si="120">AN75+AN80+AN83</f>
        <v>101</v>
      </c>
      <c r="CM88" s="13">
        <f t="shared" ref="CM88" si="121">AO75+AO80+AO83</f>
        <v>128</v>
      </c>
      <c r="CN88" s="13">
        <f t="shared" ref="CN88" si="122">AP75+AP80+AP83</f>
        <v>125</v>
      </c>
      <c r="CO88" s="13">
        <f t="shared" ref="CO88" si="123">AQ75+AQ80+AQ83</f>
        <v>106</v>
      </c>
      <c r="CP88" s="13">
        <f t="shared" ref="CP88" si="124">AR75+AR80+AR83</f>
        <v>86</v>
      </c>
      <c r="CQ88" s="13">
        <f t="shared" ref="CQ88" si="125">AS75+AS80+AS83</f>
        <v>96</v>
      </c>
      <c r="CR88" s="13">
        <f t="shared" ref="CR88" si="126">AT75+AT80+AT83</f>
        <v>97</v>
      </c>
      <c r="CS88" s="13">
        <f t="shared" ref="CS88" si="127">AU75+AU80+AU83</f>
        <v>103</v>
      </c>
      <c r="CT88" s="13">
        <f t="shared" ref="CT88" si="128">AV75+AV80+AV83</f>
        <v>74</v>
      </c>
      <c r="CU88" s="13">
        <f t="shared" ref="CU88" si="129">AW75+AW80+AW83</f>
        <v>91</v>
      </c>
    </row>
    <row r="89" spans="1:99" ht="13.8" thickBot="1" x14ac:dyDescent="0.3">
      <c r="A89" s="27" t="s">
        <v>16</v>
      </c>
      <c r="B89" s="28">
        <v>625</v>
      </c>
      <c r="C89" s="28">
        <v>579</v>
      </c>
      <c r="D89" s="28">
        <v>624</v>
      </c>
      <c r="E89" s="28">
        <v>557</v>
      </c>
      <c r="F89" s="29">
        <v>551</v>
      </c>
      <c r="G89" s="29">
        <v>446</v>
      </c>
      <c r="H89" s="29">
        <f>SUM(H73:H88)</f>
        <v>445</v>
      </c>
      <c r="I89" s="29">
        <v>526</v>
      </c>
      <c r="J89" s="29">
        <v>490</v>
      </c>
      <c r="K89" s="29">
        <v>449</v>
      </c>
      <c r="L89" s="29">
        <v>429</v>
      </c>
      <c r="M89" s="29">
        <v>504</v>
      </c>
      <c r="N89" s="29">
        <v>415</v>
      </c>
      <c r="O89" s="29">
        <v>487</v>
      </c>
      <c r="P89" s="29">
        <v>416</v>
      </c>
      <c r="Q89" s="29">
        <v>399</v>
      </c>
      <c r="R89" s="29">
        <v>464</v>
      </c>
      <c r="S89" s="29">
        <f>SUM(S73:S88)</f>
        <v>412</v>
      </c>
      <c r="T89" s="29">
        <f>SUM(T73:T88)</f>
        <v>477</v>
      </c>
      <c r="U89" s="29">
        <v>438</v>
      </c>
      <c r="V89" s="29">
        <v>440</v>
      </c>
      <c r="W89" s="29">
        <v>527</v>
      </c>
      <c r="X89" s="29">
        <v>487</v>
      </c>
      <c r="Y89" s="29">
        <v>494</v>
      </c>
      <c r="Z89" s="29">
        <v>559</v>
      </c>
      <c r="AA89" s="29">
        <v>486</v>
      </c>
      <c r="AB89" s="29">
        <v>488</v>
      </c>
      <c r="AC89" s="29">
        <v>454</v>
      </c>
      <c r="AD89" s="29">
        <v>566</v>
      </c>
      <c r="AE89" s="49">
        <v>505</v>
      </c>
      <c r="AF89" s="49">
        <v>468</v>
      </c>
      <c r="AG89" s="29">
        <v>590</v>
      </c>
      <c r="AH89" s="29">
        <v>598</v>
      </c>
      <c r="AI89" s="29">
        <v>589</v>
      </c>
      <c r="AJ89" s="29">
        <v>530</v>
      </c>
      <c r="AK89" s="29">
        <v>597</v>
      </c>
      <c r="AL89" s="29">
        <v>530</v>
      </c>
      <c r="AM89" s="29">
        <v>650</v>
      </c>
      <c r="AN89" s="29">
        <v>674</v>
      </c>
      <c r="AO89" s="29">
        <v>650</v>
      </c>
      <c r="AP89" s="29">
        <v>622</v>
      </c>
      <c r="AQ89" s="29">
        <v>585</v>
      </c>
      <c r="AR89" s="29">
        <f>SUM(AR73:AR88)</f>
        <v>618</v>
      </c>
      <c r="AS89" s="29">
        <f t="shared" ref="AS89:AW89" si="130">SUM(AS73:AS88)</f>
        <v>775</v>
      </c>
      <c r="AT89" s="29">
        <f t="shared" si="130"/>
        <v>673</v>
      </c>
      <c r="AU89" s="29">
        <f t="shared" si="130"/>
        <v>640</v>
      </c>
      <c r="AV89" s="29">
        <f t="shared" si="130"/>
        <v>483</v>
      </c>
      <c r="AW89" s="29">
        <f t="shared" si="130"/>
        <v>509</v>
      </c>
      <c r="AY89" s="42" t="s">
        <v>26</v>
      </c>
      <c r="AZ89" s="11">
        <f t="shared" ref="AZ89:BW89" si="131">B76+B81+B84+B88</f>
        <v>152</v>
      </c>
      <c r="BA89" s="11">
        <f t="shared" si="131"/>
        <v>138</v>
      </c>
      <c r="BB89" s="11">
        <f t="shared" si="131"/>
        <v>159</v>
      </c>
      <c r="BC89" s="11">
        <f t="shared" si="131"/>
        <v>102</v>
      </c>
      <c r="BD89" s="11">
        <f t="shared" si="131"/>
        <v>158</v>
      </c>
      <c r="BE89" s="11">
        <f t="shared" si="131"/>
        <v>109</v>
      </c>
      <c r="BF89" s="11">
        <f t="shared" si="131"/>
        <v>110</v>
      </c>
      <c r="BG89" s="11">
        <f t="shared" si="131"/>
        <v>114</v>
      </c>
      <c r="BH89" s="11">
        <f t="shared" si="131"/>
        <v>120</v>
      </c>
      <c r="BI89" s="11">
        <f t="shared" si="131"/>
        <v>111</v>
      </c>
      <c r="BJ89" s="11">
        <f t="shared" si="131"/>
        <v>102</v>
      </c>
      <c r="BK89" s="11">
        <f t="shared" si="131"/>
        <v>146</v>
      </c>
      <c r="BL89" s="11">
        <f t="shared" si="131"/>
        <v>82</v>
      </c>
      <c r="BM89" s="11">
        <f t="shared" si="131"/>
        <v>124</v>
      </c>
      <c r="BN89" s="11">
        <f t="shared" si="131"/>
        <v>76</v>
      </c>
      <c r="BO89" s="11">
        <f t="shared" si="131"/>
        <v>81</v>
      </c>
      <c r="BP89" s="11">
        <f t="shared" si="131"/>
        <v>100</v>
      </c>
      <c r="BQ89" s="11">
        <f t="shared" si="131"/>
        <v>88</v>
      </c>
      <c r="BR89" s="11">
        <f t="shared" si="131"/>
        <v>114</v>
      </c>
      <c r="BS89" s="11">
        <f t="shared" si="131"/>
        <v>60</v>
      </c>
      <c r="BT89" s="11">
        <f t="shared" si="131"/>
        <v>103</v>
      </c>
      <c r="BU89" s="11">
        <f t="shared" si="131"/>
        <v>135</v>
      </c>
      <c r="BV89" s="11">
        <f t="shared" si="131"/>
        <v>118</v>
      </c>
      <c r="BW89" s="11">
        <f t="shared" si="131"/>
        <v>103</v>
      </c>
      <c r="BX89" s="11">
        <f t="shared" ref="BX89:CI89" si="132">Z76+Z81+Z84+Z88</f>
        <v>135</v>
      </c>
      <c r="BY89" s="11">
        <f t="shared" si="132"/>
        <v>129</v>
      </c>
      <c r="BZ89" s="11">
        <f t="shared" si="132"/>
        <v>116</v>
      </c>
      <c r="CA89" s="11">
        <f t="shared" si="132"/>
        <v>77</v>
      </c>
      <c r="CB89" s="11">
        <f t="shared" si="132"/>
        <v>110</v>
      </c>
      <c r="CC89" s="11">
        <f t="shared" si="132"/>
        <v>74</v>
      </c>
      <c r="CD89" s="11">
        <f t="shared" si="132"/>
        <v>92</v>
      </c>
      <c r="CE89" s="11">
        <f t="shared" si="132"/>
        <v>140</v>
      </c>
      <c r="CF89" s="11">
        <f t="shared" si="132"/>
        <v>134</v>
      </c>
      <c r="CG89" s="11">
        <f t="shared" si="132"/>
        <v>94</v>
      </c>
      <c r="CH89" s="11">
        <f t="shared" si="132"/>
        <v>101</v>
      </c>
      <c r="CI89" s="11">
        <f t="shared" si="132"/>
        <v>107</v>
      </c>
      <c r="CJ89" s="11">
        <f t="shared" ref="CJ89" si="133">AL76+AL81+AL84+AL88</f>
        <v>99</v>
      </c>
      <c r="CK89" s="11">
        <f t="shared" ref="CK89" si="134">AM76+AM81+AM84+AM88</f>
        <v>140</v>
      </c>
      <c r="CL89" s="11">
        <f t="shared" ref="CL89" si="135">AN76+AN81+AN84+AN88</f>
        <v>135</v>
      </c>
      <c r="CM89" s="11">
        <f t="shared" ref="CM89" si="136">AO76+AO81+AO84+AO88</f>
        <v>113</v>
      </c>
      <c r="CN89" s="11">
        <f t="shared" ref="CN89" si="137">AP76+AP81+AP84+AP88</f>
        <v>129</v>
      </c>
      <c r="CO89" s="11">
        <f t="shared" ref="CO89" si="138">AQ76+AQ81+AQ84+AQ88</f>
        <v>133</v>
      </c>
      <c r="CP89" s="11">
        <f t="shared" ref="CP89" si="139">AR76+AR81+AR84+AR88</f>
        <v>127</v>
      </c>
      <c r="CQ89" s="11">
        <f t="shared" ref="CQ89" si="140">AS76+AS81+AS84+AS88</f>
        <v>306</v>
      </c>
      <c r="CR89" s="11">
        <f t="shared" ref="CR89" si="141">AT76+AT81+AT84+AT88</f>
        <v>177</v>
      </c>
      <c r="CS89" s="11">
        <f t="shared" ref="CS89" si="142">AU76+AU81+AU84+AU88</f>
        <v>124</v>
      </c>
      <c r="CT89" s="11">
        <f t="shared" ref="CT89" si="143">AV76+AV81+AV84+AV88</f>
        <v>92</v>
      </c>
      <c r="CU89" s="11">
        <f t="shared" ref="CU89" si="144">AW76+AW81+AW84+AW88</f>
        <v>138</v>
      </c>
    </row>
    <row r="90" spans="1:99" x14ac:dyDescent="0.25">
      <c r="B90" s="12">
        <f t="shared" ref="B90:Y90" si="145">B67+B89</f>
        <v>1956</v>
      </c>
      <c r="C90" s="12">
        <f t="shared" si="145"/>
        <v>1877</v>
      </c>
      <c r="D90" s="12">
        <f t="shared" si="145"/>
        <v>2157</v>
      </c>
      <c r="E90" s="12">
        <f t="shared" si="145"/>
        <v>1932</v>
      </c>
      <c r="F90" s="12">
        <f t="shared" si="145"/>
        <v>2269</v>
      </c>
      <c r="G90" s="12">
        <f t="shared" si="145"/>
        <v>1559</v>
      </c>
      <c r="H90" s="12">
        <f t="shared" si="145"/>
        <v>1945</v>
      </c>
      <c r="I90" s="12">
        <f t="shared" si="145"/>
        <v>1923</v>
      </c>
      <c r="J90" s="12">
        <f t="shared" si="145"/>
        <v>2126</v>
      </c>
      <c r="K90" s="12">
        <f t="shared" si="145"/>
        <v>2010</v>
      </c>
      <c r="L90" s="12">
        <f t="shared" si="145"/>
        <v>2077</v>
      </c>
      <c r="M90" s="12">
        <f t="shared" si="145"/>
        <v>2270</v>
      </c>
      <c r="N90" s="12">
        <f t="shared" si="145"/>
        <v>2057</v>
      </c>
      <c r="O90" s="12">
        <f t="shared" si="145"/>
        <v>2525</v>
      </c>
      <c r="P90" s="12">
        <f t="shared" si="145"/>
        <v>1800</v>
      </c>
      <c r="Q90" s="12">
        <f t="shared" si="145"/>
        <v>1875</v>
      </c>
      <c r="R90" s="12">
        <f>R67+R89</f>
        <v>2167</v>
      </c>
      <c r="S90" s="12">
        <f t="shared" si="145"/>
        <v>1893</v>
      </c>
      <c r="T90" s="12">
        <f t="shared" si="145"/>
        <v>2131</v>
      </c>
      <c r="U90" s="12">
        <f>U67+U89</f>
        <v>2345</v>
      </c>
      <c r="V90" s="12">
        <f>V67+V89</f>
        <v>2065</v>
      </c>
      <c r="W90" s="12">
        <f t="shared" si="145"/>
        <v>3156</v>
      </c>
      <c r="X90" s="12">
        <f t="shared" si="145"/>
        <v>2801</v>
      </c>
      <c r="Y90" s="12">
        <f t="shared" si="145"/>
        <v>2354</v>
      </c>
      <c r="Z90" s="12">
        <f t="shared" ref="Z90:AK90" si="146">Z67+Z89</f>
        <v>2650</v>
      </c>
      <c r="AA90" s="12">
        <f>AA67+AA89</f>
        <v>2601</v>
      </c>
      <c r="AB90" s="12">
        <f t="shared" si="146"/>
        <v>2815</v>
      </c>
      <c r="AC90" s="12">
        <f t="shared" si="146"/>
        <v>3007</v>
      </c>
      <c r="AD90" s="12">
        <f t="shared" si="146"/>
        <v>3474</v>
      </c>
      <c r="AE90" s="12">
        <f t="shared" si="146"/>
        <v>3221</v>
      </c>
      <c r="AF90" s="12">
        <f t="shared" si="146"/>
        <v>3258</v>
      </c>
      <c r="AG90" s="12">
        <f t="shared" si="146"/>
        <v>3275</v>
      </c>
      <c r="AH90" s="12">
        <f t="shared" si="146"/>
        <v>3508</v>
      </c>
      <c r="AI90" s="12">
        <f t="shared" si="146"/>
        <v>3974</v>
      </c>
      <c r="AJ90" s="12">
        <f t="shared" si="146"/>
        <v>3340</v>
      </c>
      <c r="AK90" s="12">
        <f t="shared" si="146"/>
        <v>3367</v>
      </c>
      <c r="AL90" s="12">
        <f t="shared" ref="AL90:AW90" si="147">AL67+AL89</f>
        <v>3428</v>
      </c>
      <c r="AM90" s="12">
        <f t="shared" si="147"/>
        <v>3563</v>
      </c>
      <c r="AN90" s="12">
        <f t="shared" si="147"/>
        <v>3594</v>
      </c>
      <c r="AO90" s="12">
        <f t="shared" si="147"/>
        <v>3833</v>
      </c>
      <c r="AP90" s="12">
        <f t="shared" si="147"/>
        <v>3603</v>
      </c>
      <c r="AQ90" s="12">
        <f t="shared" si="147"/>
        <v>3691</v>
      </c>
      <c r="AR90" s="12">
        <f t="shared" si="147"/>
        <v>4079</v>
      </c>
      <c r="AS90" s="12">
        <f t="shared" si="147"/>
        <v>3751</v>
      </c>
      <c r="AT90" s="12">
        <f t="shared" si="147"/>
        <v>4474</v>
      </c>
      <c r="AU90" s="12">
        <f t="shared" si="147"/>
        <v>4602</v>
      </c>
      <c r="AV90" s="12">
        <f t="shared" si="147"/>
        <v>3794</v>
      </c>
      <c r="AW90" s="12">
        <f t="shared" si="147"/>
        <v>4258</v>
      </c>
    </row>
    <row r="91" spans="1:99" x14ac:dyDescent="0.25">
      <c r="B91" s="24">
        <f>B90-'Bulletin Board'!AC23</f>
        <v>0</v>
      </c>
      <c r="C91" s="24">
        <f>C90-'Bulletin Board'!AD23</f>
        <v>0</v>
      </c>
      <c r="D91" s="24">
        <f>D90-'Bulletin Board'!AE23</f>
        <v>0</v>
      </c>
      <c r="E91" s="24">
        <f>E90-'Bulletin Board'!AF23</f>
        <v>0</v>
      </c>
      <c r="F91" s="24">
        <f>F90-'Bulletin Board'!AG23</f>
        <v>0</v>
      </c>
      <c r="G91" s="24">
        <f>G90-'Bulletin Board'!AH23</f>
        <v>0</v>
      </c>
      <c r="H91" s="24">
        <f>H90-'Bulletin Board'!AI23</f>
        <v>0</v>
      </c>
      <c r="I91" s="24">
        <f>I90-'Bulletin Board'!AJ23</f>
        <v>0</v>
      </c>
      <c r="J91" s="24">
        <f>J90-'Bulletin Board'!AK23</f>
        <v>0</v>
      </c>
      <c r="K91" s="24">
        <f>K90-'Bulletin Board'!AL23</f>
        <v>0</v>
      </c>
      <c r="L91" s="24">
        <f>L90-'Bulletin Board'!AM23</f>
        <v>0</v>
      </c>
      <c r="M91" s="24">
        <f>M90-'Bulletin Board'!AN23</f>
        <v>0</v>
      </c>
      <c r="N91" s="24">
        <f>N90-'Bulletin Board'!AP23</f>
        <v>0</v>
      </c>
      <c r="O91" s="24">
        <f>O90-'Bulletin Board'!AQ23</f>
        <v>0</v>
      </c>
      <c r="P91" s="24">
        <f>P90-'Bulletin Board'!AR23</f>
        <v>0</v>
      </c>
      <c r="Q91" s="24">
        <f>Q90-'Bulletin Board'!AS23</f>
        <v>0</v>
      </c>
      <c r="R91" s="24">
        <f>R90-'Bulletin Board'!AT23</f>
        <v>0</v>
      </c>
      <c r="S91" s="24">
        <f>S90-'Bulletin Board'!AU23</f>
        <v>0</v>
      </c>
      <c r="T91" s="24">
        <f>T90-'Bulletin Board'!AV23</f>
        <v>0</v>
      </c>
      <c r="U91" s="24">
        <f>U90-'Bulletin Board'!AW23</f>
        <v>0</v>
      </c>
      <c r="V91" s="24">
        <f>V90-'Bulletin Board'!AX23</f>
        <v>0</v>
      </c>
      <c r="W91" s="24">
        <f>W90-'Bulletin Board'!AY23</f>
        <v>0</v>
      </c>
      <c r="X91" s="24">
        <f>X90-'Bulletin Board'!AZ23</f>
        <v>0</v>
      </c>
      <c r="Y91" s="24">
        <f>Y90-'Bulletin Board'!BA23</f>
        <v>0</v>
      </c>
      <c r="Z91" s="24">
        <f>Z90-'Bulletin Board'!BC23</f>
        <v>0</v>
      </c>
      <c r="AA91" s="24">
        <f>AA90-'Bulletin Board'!BD23</f>
        <v>0</v>
      </c>
      <c r="AB91" s="24">
        <f>AB90-'Bulletin Board'!BE23</f>
        <v>0</v>
      </c>
      <c r="AC91" s="24">
        <f>AC90-'Bulletin Board'!BF23</f>
        <v>0</v>
      </c>
      <c r="AD91" s="24">
        <f>AD90-'Bulletin Board'!BG23</f>
        <v>0</v>
      </c>
      <c r="AE91" s="24">
        <f>AE90-'Bulletin Board'!BH23</f>
        <v>0</v>
      </c>
      <c r="AF91" s="24">
        <f>AF90-'Bulletin Board'!BI23</f>
        <v>0</v>
      </c>
      <c r="AG91" s="24">
        <f>AG90-'Bulletin Board'!BJ23</f>
        <v>0</v>
      </c>
      <c r="AH91" s="24">
        <f>AH90-'Bulletin Board'!BK23</f>
        <v>0</v>
      </c>
      <c r="AI91" s="24">
        <f>AI90-'Bulletin Board'!BL23</f>
        <v>0</v>
      </c>
      <c r="AJ91" s="24">
        <f>AJ90-'Bulletin Board'!BM23</f>
        <v>0</v>
      </c>
      <c r="AK91" s="24">
        <f>AK90-'Bulletin Board'!BN23</f>
        <v>0</v>
      </c>
      <c r="AL91" s="24">
        <f>AL90-'Bulletin Board'!BP23</f>
        <v>0</v>
      </c>
      <c r="AM91" s="24">
        <f>AM90-'Bulletin Board'!BQ23</f>
        <v>0</v>
      </c>
      <c r="AN91" s="24">
        <f>AN90-'Bulletin Board'!BR23</f>
        <v>0</v>
      </c>
      <c r="AO91" s="24">
        <f>AO90-'Bulletin Board'!BS23</f>
        <v>0</v>
      </c>
      <c r="AP91" s="24">
        <f>AP90-'Bulletin Board'!BT23</f>
        <v>0</v>
      </c>
      <c r="AQ91" s="24">
        <f>AQ90-'Bulletin Board'!BU23</f>
        <v>0</v>
      </c>
      <c r="AR91" s="24">
        <f>AR90-'Bulletin Board'!BV23</f>
        <v>0</v>
      </c>
      <c r="AS91" s="24">
        <f>AS90-'Bulletin Board'!BW23</f>
        <v>0</v>
      </c>
      <c r="AT91" s="24">
        <f>AT90-'Bulletin Board'!BX23</f>
        <v>0</v>
      </c>
      <c r="AU91" s="24">
        <f>AU90-'Bulletin Board'!BY23</f>
        <v>0</v>
      </c>
      <c r="AV91" s="24">
        <f>AV90-'Bulletin Board'!BZ23</f>
        <v>0</v>
      </c>
      <c r="AW91" s="24">
        <f>AW90-'Bulletin Board'!CA23</f>
        <v>0</v>
      </c>
    </row>
    <row r="92" spans="1:99" x14ac:dyDescent="0.25"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</row>
    <row r="93" spans="1:99" x14ac:dyDescent="0.25">
      <c r="I93" s="13"/>
      <c r="J93" s="13"/>
      <c r="K93" s="13"/>
      <c r="L93" s="13"/>
      <c r="M93" s="13"/>
      <c r="N93" s="47">
        <f t="shared" ref="N93:U93" si="148">N89/N90</f>
        <v>0.2017501215362178</v>
      </c>
      <c r="O93" s="47">
        <f t="shared" si="148"/>
        <v>0.19287128712871288</v>
      </c>
      <c r="P93" s="47">
        <f t="shared" si="148"/>
        <v>0.2311111111111111</v>
      </c>
      <c r="Q93" s="47">
        <f t="shared" si="148"/>
        <v>0.21279999999999999</v>
      </c>
      <c r="R93" s="47">
        <f t="shared" si="148"/>
        <v>0.21412090447623441</v>
      </c>
      <c r="S93" s="47">
        <f t="shared" si="148"/>
        <v>0.21764395139989434</v>
      </c>
      <c r="T93" s="47">
        <f t="shared" si="148"/>
        <v>0.22383857343969968</v>
      </c>
      <c r="U93" s="47">
        <f t="shared" si="148"/>
        <v>0.18678038379530917</v>
      </c>
      <c r="V93" s="47">
        <f>V89/V90</f>
        <v>0.21307506053268765</v>
      </c>
      <c r="W93" s="47">
        <f>W89/W90</f>
        <v>0.16698352344740178</v>
      </c>
      <c r="X93" s="47">
        <f>X89/X90</f>
        <v>0.17386647625847912</v>
      </c>
      <c r="Y93" s="47">
        <f>Y89/Y90</f>
        <v>0.20985556499575192</v>
      </c>
      <c r="Z93" s="47">
        <f t="shared" ref="Z93:AK93" si="149">Z89/Z90</f>
        <v>0.21094339622641509</v>
      </c>
      <c r="AA93" s="47">
        <f>AA89/AA90</f>
        <v>0.18685121107266436</v>
      </c>
      <c r="AB93" s="47">
        <f t="shared" si="149"/>
        <v>0.1733570159857904</v>
      </c>
      <c r="AC93" s="47">
        <f t="shared" si="149"/>
        <v>0.1509810442301297</v>
      </c>
      <c r="AD93" s="47">
        <f t="shared" si="149"/>
        <v>0.1629245826137018</v>
      </c>
      <c r="AE93" s="47">
        <f t="shared" si="149"/>
        <v>0.15678360757528717</v>
      </c>
      <c r="AF93" s="47">
        <f t="shared" si="149"/>
        <v>0.143646408839779</v>
      </c>
      <c r="AG93" s="47">
        <f t="shared" si="149"/>
        <v>0.18015267175572519</v>
      </c>
      <c r="AH93" s="47">
        <f t="shared" si="149"/>
        <v>0.17046750285062715</v>
      </c>
      <c r="AI93" s="47">
        <f t="shared" si="149"/>
        <v>0.14821338701560141</v>
      </c>
      <c r="AJ93" s="47">
        <f t="shared" si="149"/>
        <v>0.15868263473053892</v>
      </c>
      <c r="AK93" s="47">
        <f t="shared" si="149"/>
        <v>0.17730917730917731</v>
      </c>
      <c r="AL93" s="47">
        <f t="shared" ref="AL93:AW93" si="150">AL89/AL90</f>
        <v>0.15460910151691948</v>
      </c>
      <c r="AM93" s="47">
        <f t="shared" si="150"/>
        <v>0.18243053606511367</v>
      </c>
      <c r="AN93" s="47">
        <f t="shared" si="150"/>
        <v>0.18753478018920422</v>
      </c>
      <c r="AO93" s="47">
        <f t="shared" si="150"/>
        <v>0.16957996347508478</v>
      </c>
      <c r="AP93" s="47">
        <f t="shared" si="150"/>
        <v>0.1726339161809603</v>
      </c>
      <c r="AQ93" s="47">
        <f t="shared" si="150"/>
        <v>0.15849363316174478</v>
      </c>
      <c r="AR93" s="47">
        <f t="shared" si="150"/>
        <v>0.15150772248100025</v>
      </c>
      <c r="AS93" s="47">
        <f t="shared" si="150"/>
        <v>0.20661157024793389</v>
      </c>
      <c r="AT93" s="47">
        <f t="shared" si="150"/>
        <v>0.15042467590523023</v>
      </c>
      <c r="AU93" s="47">
        <f t="shared" si="150"/>
        <v>0.13906996957844414</v>
      </c>
      <c r="AV93" s="47">
        <f t="shared" si="150"/>
        <v>0.12730627306273062</v>
      </c>
      <c r="AW93" s="47">
        <f t="shared" si="150"/>
        <v>0.11953968999530296</v>
      </c>
    </row>
    <row r="94" spans="1:99" x14ac:dyDescent="0.25"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</row>
    <row r="95" spans="1:99" x14ac:dyDescent="0.25"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</row>
    <row r="96" spans="1:99" x14ac:dyDescent="0.25"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</row>
    <row r="97" spans="9:49" x14ac:dyDescent="0.25"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</row>
    <row r="98" spans="9:49" x14ac:dyDescent="0.25"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</row>
    <row r="99" spans="9:49" x14ac:dyDescent="0.25"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</row>
    <row r="100" spans="9:49" x14ac:dyDescent="0.25"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</row>
    <row r="101" spans="9:49" x14ac:dyDescent="0.25"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</row>
    <row r="102" spans="9:49" x14ac:dyDescent="0.25"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</row>
    <row r="103" spans="9:49" x14ac:dyDescent="0.25"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</row>
    <row r="104" spans="9:49" x14ac:dyDescent="0.25"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</row>
    <row r="105" spans="9:49" x14ac:dyDescent="0.25"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</row>
    <row r="106" spans="9:49" x14ac:dyDescent="0.25"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</row>
    <row r="107" spans="9:49" x14ac:dyDescent="0.25"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</row>
    <row r="108" spans="9:49" x14ac:dyDescent="0.25"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</row>
    <row r="109" spans="9:49" x14ac:dyDescent="0.25"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</row>
    <row r="110" spans="9:49" x14ac:dyDescent="0.25"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</row>
    <row r="111" spans="9:49" x14ac:dyDescent="0.25"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</row>
    <row r="112" spans="9:49" x14ac:dyDescent="0.25"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</row>
    <row r="113" spans="9:49" x14ac:dyDescent="0.25"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</row>
    <row r="114" spans="9:49" x14ac:dyDescent="0.25"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</row>
    <row r="115" spans="9:49" x14ac:dyDescent="0.25"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</row>
    <row r="116" spans="9:49" x14ac:dyDescent="0.25"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</row>
    <row r="117" spans="9:49" x14ac:dyDescent="0.25"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</row>
    <row r="118" spans="9:49" x14ac:dyDescent="0.25"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</row>
    <row r="119" spans="9:49" x14ac:dyDescent="0.25"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</row>
    <row r="120" spans="9:49" x14ac:dyDescent="0.25"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</row>
    <row r="121" spans="9:49" x14ac:dyDescent="0.25"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</row>
    <row r="122" spans="9:49" x14ac:dyDescent="0.25"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</row>
    <row r="123" spans="9:49" x14ac:dyDescent="0.25"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</row>
    <row r="124" spans="9:49" x14ac:dyDescent="0.25"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</row>
    <row r="125" spans="9:49" x14ac:dyDescent="0.25"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</row>
    <row r="126" spans="9:49" x14ac:dyDescent="0.25"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</row>
    <row r="127" spans="9:49" x14ac:dyDescent="0.25"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</row>
    <row r="128" spans="9:49" x14ac:dyDescent="0.25"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</row>
    <row r="129" spans="9:49" x14ac:dyDescent="0.25"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</row>
    <row r="130" spans="9:49" x14ac:dyDescent="0.25"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</row>
    <row r="131" spans="9:49" x14ac:dyDescent="0.25"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</row>
    <row r="132" spans="9:49" x14ac:dyDescent="0.25"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</row>
    <row r="133" spans="9:49" x14ac:dyDescent="0.25"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</row>
    <row r="134" spans="9:49" x14ac:dyDescent="0.25"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</row>
    <row r="135" spans="9:49" x14ac:dyDescent="0.25"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</row>
    <row r="136" spans="9:49" x14ac:dyDescent="0.25"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</row>
    <row r="137" spans="9:49" x14ac:dyDescent="0.25"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</row>
    <row r="138" spans="9:49" x14ac:dyDescent="0.25"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</row>
    <row r="139" spans="9:49" x14ac:dyDescent="0.25"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</row>
    <row r="140" spans="9:49" x14ac:dyDescent="0.25"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</row>
    <row r="141" spans="9:49" x14ac:dyDescent="0.25"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</row>
    <row r="142" spans="9:49" x14ac:dyDescent="0.25"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</row>
    <row r="143" spans="9:49" x14ac:dyDescent="0.25"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</row>
    <row r="144" spans="9:49" x14ac:dyDescent="0.25"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</row>
    <row r="145" spans="9:49" x14ac:dyDescent="0.25"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</row>
    <row r="146" spans="9:49" x14ac:dyDescent="0.25"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</row>
    <row r="147" spans="9:49" x14ac:dyDescent="0.25"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</row>
    <row r="148" spans="9:49" x14ac:dyDescent="0.25"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</row>
    <row r="149" spans="9:49" x14ac:dyDescent="0.25"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</row>
    <row r="150" spans="9:49" x14ac:dyDescent="0.25"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</row>
    <row r="151" spans="9:49" x14ac:dyDescent="0.25"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</row>
    <row r="152" spans="9:49" x14ac:dyDescent="0.25"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</row>
    <row r="153" spans="9:49" x14ac:dyDescent="0.25"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</row>
    <row r="154" spans="9:49" x14ac:dyDescent="0.25"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</row>
    <row r="155" spans="9:49" x14ac:dyDescent="0.25"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</row>
    <row r="156" spans="9:49" x14ac:dyDescent="0.25"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</row>
    <row r="157" spans="9:49" x14ac:dyDescent="0.25"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</row>
    <row r="158" spans="9:49" x14ac:dyDescent="0.25"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</row>
    <row r="159" spans="9:49" x14ac:dyDescent="0.25"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</row>
    <row r="160" spans="9:49" x14ac:dyDescent="0.25"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</row>
    <row r="161" spans="9:49" x14ac:dyDescent="0.25"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</row>
    <row r="162" spans="9:49" x14ac:dyDescent="0.25"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</row>
    <row r="163" spans="9:49" x14ac:dyDescent="0.25"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</row>
    <row r="164" spans="9:49" x14ac:dyDescent="0.25"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</row>
    <row r="165" spans="9:49" x14ac:dyDescent="0.25"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</row>
    <row r="166" spans="9:49" x14ac:dyDescent="0.25"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</row>
    <row r="167" spans="9:49" x14ac:dyDescent="0.25"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</row>
    <row r="168" spans="9:49" x14ac:dyDescent="0.25"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</row>
    <row r="169" spans="9:49" x14ac:dyDescent="0.25"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</row>
    <row r="170" spans="9:49" x14ac:dyDescent="0.25"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</row>
    <row r="171" spans="9:49" x14ac:dyDescent="0.25"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</row>
    <row r="172" spans="9:49" x14ac:dyDescent="0.25"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</row>
    <row r="173" spans="9:49" x14ac:dyDescent="0.25"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</row>
    <row r="174" spans="9:49" x14ac:dyDescent="0.25"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</row>
    <row r="175" spans="9:49" x14ac:dyDescent="0.25"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</row>
    <row r="176" spans="9:49" x14ac:dyDescent="0.25"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</row>
    <row r="177" spans="9:49" x14ac:dyDescent="0.25"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</row>
    <row r="178" spans="9:49" x14ac:dyDescent="0.25"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</row>
    <row r="179" spans="9:49" x14ac:dyDescent="0.25"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</row>
    <row r="180" spans="9:49" x14ac:dyDescent="0.25"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</row>
    <row r="181" spans="9:49" x14ac:dyDescent="0.25"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</row>
    <row r="182" spans="9:49" x14ac:dyDescent="0.25"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</row>
    <row r="183" spans="9:49" x14ac:dyDescent="0.25"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</row>
    <row r="184" spans="9:49" x14ac:dyDescent="0.25"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</row>
    <row r="185" spans="9:49" x14ac:dyDescent="0.25"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</row>
    <row r="186" spans="9:49" x14ac:dyDescent="0.25"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</row>
    <row r="187" spans="9:49" x14ac:dyDescent="0.25"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</row>
    <row r="188" spans="9:49" x14ac:dyDescent="0.25"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</row>
    <row r="189" spans="9:49" x14ac:dyDescent="0.25"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</row>
    <row r="190" spans="9:49" x14ac:dyDescent="0.25"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</row>
    <row r="191" spans="9:49" x14ac:dyDescent="0.25"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</row>
    <row r="192" spans="9:49" x14ac:dyDescent="0.25"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</row>
    <row r="193" spans="9:49" x14ac:dyDescent="0.25"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</row>
    <row r="194" spans="9:49" x14ac:dyDescent="0.25"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</row>
    <row r="195" spans="9:49" x14ac:dyDescent="0.25"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</row>
    <row r="196" spans="9:49" x14ac:dyDescent="0.25"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</row>
    <row r="197" spans="9:49" x14ac:dyDescent="0.25"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</row>
    <row r="198" spans="9:49" x14ac:dyDescent="0.25"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</row>
    <row r="199" spans="9:49" x14ac:dyDescent="0.25"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</row>
    <row r="200" spans="9:49" x14ac:dyDescent="0.25"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</row>
    <row r="201" spans="9:49" x14ac:dyDescent="0.25"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</row>
    <row r="202" spans="9:49" x14ac:dyDescent="0.25"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</row>
    <row r="203" spans="9:49" x14ac:dyDescent="0.25"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</row>
    <row r="204" spans="9:49" x14ac:dyDescent="0.25"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</row>
    <row r="205" spans="9:49" x14ac:dyDescent="0.25"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</row>
    <row r="206" spans="9:49" x14ac:dyDescent="0.25"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</row>
    <row r="207" spans="9:49" x14ac:dyDescent="0.25"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</row>
    <row r="208" spans="9:49" x14ac:dyDescent="0.25"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</row>
    <row r="209" spans="9:49" x14ac:dyDescent="0.25"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</row>
    <row r="210" spans="9:49" x14ac:dyDescent="0.25"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</row>
    <row r="211" spans="9:49" x14ac:dyDescent="0.25"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</row>
    <row r="212" spans="9:49" x14ac:dyDescent="0.25"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</row>
    <row r="213" spans="9:49" x14ac:dyDescent="0.25"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</row>
    <row r="214" spans="9:49" x14ac:dyDescent="0.25"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</row>
    <row r="215" spans="9:49" x14ac:dyDescent="0.25"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</row>
    <row r="216" spans="9:49" x14ac:dyDescent="0.25"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</row>
    <row r="217" spans="9:49" x14ac:dyDescent="0.25"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</row>
    <row r="218" spans="9:49" x14ac:dyDescent="0.25"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</row>
    <row r="219" spans="9:49" x14ac:dyDescent="0.25"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</row>
    <row r="220" spans="9:49" x14ac:dyDescent="0.25"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</row>
    <row r="221" spans="9:49" x14ac:dyDescent="0.25"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</row>
    <row r="222" spans="9:49" x14ac:dyDescent="0.25"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</row>
    <row r="223" spans="9:49" x14ac:dyDescent="0.25"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</row>
    <row r="224" spans="9:49" x14ac:dyDescent="0.25"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</row>
    <row r="225" spans="9:49" x14ac:dyDescent="0.25"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</row>
    <row r="226" spans="9:49" x14ac:dyDescent="0.25"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</row>
    <row r="227" spans="9:49" x14ac:dyDescent="0.25"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</row>
    <row r="228" spans="9:49" x14ac:dyDescent="0.25"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</row>
    <row r="229" spans="9:49" x14ac:dyDescent="0.25"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</row>
    <row r="230" spans="9:49" x14ac:dyDescent="0.25"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</row>
    <row r="231" spans="9:49" x14ac:dyDescent="0.25"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</row>
    <row r="232" spans="9:49" x14ac:dyDescent="0.25"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</row>
    <row r="233" spans="9:49" x14ac:dyDescent="0.25"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</row>
    <row r="234" spans="9:49" x14ac:dyDescent="0.25"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</row>
    <row r="235" spans="9:49" x14ac:dyDescent="0.25"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</row>
    <row r="236" spans="9:49" x14ac:dyDescent="0.25"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</row>
    <row r="237" spans="9:49" x14ac:dyDescent="0.25"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</row>
    <row r="238" spans="9:49" x14ac:dyDescent="0.25"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</row>
    <row r="239" spans="9:49" x14ac:dyDescent="0.25"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</row>
    <row r="240" spans="9:49" x14ac:dyDescent="0.25"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</row>
    <row r="241" spans="9:49" x14ac:dyDescent="0.25"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</row>
    <row r="242" spans="9:49" x14ac:dyDescent="0.25"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</row>
    <row r="243" spans="9:49" x14ac:dyDescent="0.25"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</row>
    <row r="244" spans="9:49" x14ac:dyDescent="0.25"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</row>
    <row r="245" spans="9:49" x14ac:dyDescent="0.25"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</row>
    <row r="246" spans="9:49" x14ac:dyDescent="0.25"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</row>
    <row r="247" spans="9:49" x14ac:dyDescent="0.25"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</row>
    <row r="248" spans="9:49" x14ac:dyDescent="0.25"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</row>
    <row r="249" spans="9:49" x14ac:dyDescent="0.25"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</row>
    <row r="250" spans="9:49" x14ac:dyDescent="0.25"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</row>
    <row r="251" spans="9:49" x14ac:dyDescent="0.25"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</row>
    <row r="252" spans="9:49" x14ac:dyDescent="0.25"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</row>
    <row r="253" spans="9:49" x14ac:dyDescent="0.25"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</row>
    <row r="254" spans="9:49" x14ac:dyDescent="0.25"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</row>
    <row r="255" spans="9:49" x14ac:dyDescent="0.25"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</row>
    <row r="256" spans="9:49" x14ac:dyDescent="0.25"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</row>
    <row r="257" spans="9:49" x14ac:dyDescent="0.25"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</row>
    <row r="258" spans="9:49" x14ac:dyDescent="0.25"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</row>
    <row r="259" spans="9:49" x14ac:dyDescent="0.25"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</row>
    <row r="260" spans="9:49" x14ac:dyDescent="0.25"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</row>
    <row r="261" spans="9:49" x14ac:dyDescent="0.25"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</row>
    <row r="262" spans="9:49" x14ac:dyDescent="0.25"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</row>
    <row r="263" spans="9:49" x14ac:dyDescent="0.25"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</row>
    <row r="264" spans="9:49" x14ac:dyDescent="0.25"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</row>
    <row r="265" spans="9:49" x14ac:dyDescent="0.25"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</row>
    <row r="266" spans="9:49" x14ac:dyDescent="0.25"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</row>
    <row r="267" spans="9:49" x14ac:dyDescent="0.25"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</row>
    <row r="268" spans="9:49" x14ac:dyDescent="0.25"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</row>
    <row r="269" spans="9:49" x14ac:dyDescent="0.25"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</row>
    <row r="270" spans="9:49" x14ac:dyDescent="0.25"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</row>
    <row r="271" spans="9:49" x14ac:dyDescent="0.25"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</row>
    <row r="272" spans="9:49" x14ac:dyDescent="0.25"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</row>
    <row r="273" spans="9:49" x14ac:dyDescent="0.25"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</row>
    <row r="274" spans="9:49" x14ac:dyDescent="0.25"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</row>
    <row r="275" spans="9:49" x14ac:dyDescent="0.25"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</row>
    <row r="276" spans="9:49" x14ac:dyDescent="0.25"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</row>
    <row r="277" spans="9:49" x14ac:dyDescent="0.25"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</row>
    <row r="278" spans="9:49" x14ac:dyDescent="0.25"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</row>
    <row r="279" spans="9:49" x14ac:dyDescent="0.25"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</row>
    <row r="280" spans="9:49" x14ac:dyDescent="0.25"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</row>
    <row r="281" spans="9:49" x14ac:dyDescent="0.25"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</row>
    <row r="282" spans="9:49" x14ac:dyDescent="0.25"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</row>
    <row r="283" spans="9:49" x14ac:dyDescent="0.25"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</row>
    <row r="284" spans="9:49" x14ac:dyDescent="0.25"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</row>
    <row r="285" spans="9:49" x14ac:dyDescent="0.25"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</row>
    <row r="286" spans="9:49" x14ac:dyDescent="0.25"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</row>
    <row r="287" spans="9:49" x14ac:dyDescent="0.25"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</row>
    <row r="288" spans="9:49" x14ac:dyDescent="0.25"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</row>
    <row r="289" spans="9:49" x14ac:dyDescent="0.25"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</row>
    <row r="290" spans="9:49" x14ac:dyDescent="0.25"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</row>
    <row r="291" spans="9:49" x14ac:dyDescent="0.25"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</row>
    <row r="292" spans="9:49" x14ac:dyDescent="0.25"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</row>
    <row r="293" spans="9:49" x14ac:dyDescent="0.25"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</row>
    <row r="294" spans="9:49" x14ac:dyDescent="0.25"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</row>
    <row r="295" spans="9:49" x14ac:dyDescent="0.25"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</row>
    <row r="296" spans="9:49" x14ac:dyDescent="0.25"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</row>
    <row r="297" spans="9:49" x14ac:dyDescent="0.25"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</row>
    <row r="298" spans="9:49" x14ac:dyDescent="0.25"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</row>
    <row r="299" spans="9:49" x14ac:dyDescent="0.25"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</row>
    <row r="300" spans="9:49" x14ac:dyDescent="0.25"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</row>
    <row r="301" spans="9:49" x14ac:dyDescent="0.25"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</row>
    <row r="302" spans="9:49" x14ac:dyDescent="0.25"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</row>
    <row r="303" spans="9:49" x14ac:dyDescent="0.25"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</row>
    <row r="304" spans="9:49" x14ac:dyDescent="0.25"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</row>
    <row r="305" spans="9:49" x14ac:dyDescent="0.25"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</row>
    <row r="306" spans="9:49" x14ac:dyDescent="0.25"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</row>
    <row r="307" spans="9:49" x14ac:dyDescent="0.25"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</row>
    <row r="308" spans="9:49" x14ac:dyDescent="0.25"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</row>
    <row r="309" spans="9:49" x14ac:dyDescent="0.25"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</row>
    <row r="310" spans="9:49" x14ac:dyDescent="0.25"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</row>
    <row r="311" spans="9:49" x14ac:dyDescent="0.25"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</row>
    <row r="312" spans="9:49" x14ac:dyDescent="0.25"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</row>
    <row r="313" spans="9:49" x14ac:dyDescent="0.25"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</row>
    <row r="314" spans="9:49" x14ac:dyDescent="0.25"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</row>
    <row r="315" spans="9:49" x14ac:dyDescent="0.25"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</row>
    <row r="316" spans="9:49" x14ac:dyDescent="0.25"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</row>
    <row r="317" spans="9:49" x14ac:dyDescent="0.25"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</row>
    <row r="318" spans="9:49" x14ac:dyDescent="0.25"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</row>
    <row r="319" spans="9:49" x14ac:dyDescent="0.25"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</row>
    <row r="320" spans="9:49" x14ac:dyDescent="0.25"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</row>
    <row r="321" spans="9:49" x14ac:dyDescent="0.25"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</row>
    <row r="322" spans="9:49" x14ac:dyDescent="0.25"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</row>
    <row r="323" spans="9:49" x14ac:dyDescent="0.25"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</row>
    <row r="324" spans="9:49" x14ac:dyDescent="0.25"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</row>
    <row r="325" spans="9:49" x14ac:dyDescent="0.25"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</row>
    <row r="326" spans="9:49" x14ac:dyDescent="0.25"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</row>
    <row r="327" spans="9:49" x14ac:dyDescent="0.25"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</row>
    <row r="328" spans="9:49" x14ac:dyDescent="0.25"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</row>
    <row r="329" spans="9:49" x14ac:dyDescent="0.25"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</row>
    <row r="330" spans="9:49" x14ac:dyDescent="0.25"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</row>
    <row r="331" spans="9:49" x14ac:dyDescent="0.25"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</row>
    <row r="332" spans="9:49" x14ac:dyDescent="0.25"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</row>
    <row r="333" spans="9:49" x14ac:dyDescent="0.25"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</row>
    <row r="334" spans="9:49" x14ac:dyDescent="0.25"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</row>
    <row r="335" spans="9:49" x14ac:dyDescent="0.25"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</row>
    <row r="336" spans="9:49" x14ac:dyDescent="0.25"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</row>
    <row r="337" spans="9:49" x14ac:dyDescent="0.25"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</row>
    <row r="338" spans="9:49" x14ac:dyDescent="0.25"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</row>
    <row r="339" spans="9:49" x14ac:dyDescent="0.25"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</row>
    <row r="340" spans="9:49" x14ac:dyDescent="0.25"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</row>
    <row r="341" spans="9:49" x14ac:dyDescent="0.25"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</row>
    <row r="342" spans="9:49" x14ac:dyDescent="0.25"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</row>
    <row r="343" spans="9:49" x14ac:dyDescent="0.25"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</row>
    <row r="344" spans="9:49" x14ac:dyDescent="0.25"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</row>
    <row r="345" spans="9:49" x14ac:dyDescent="0.25"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</row>
    <row r="346" spans="9:49" x14ac:dyDescent="0.25"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</row>
    <row r="347" spans="9:49" x14ac:dyDescent="0.25"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</row>
    <row r="348" spans="9:49" x14ac:dyDescent="0.25"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</row>
    <row r="349" spans="9:49" x14ac:dyDescent="0.25"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</row>
    <row r="350" spans="9:49" x14ac:dyDescent="0.25"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</row>
    <row r="351" spans="9:49" x14ac:dyDescent="0.25"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</row>
    <row r="352" spans="9:49" x14ac:dyDescent="0.25"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</row>
    <row r="353" spans="9:49" x14ac:dyDescent="0.25"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</row>
    <row r="354" spans="9:49" x14ac:dyDescent="0.25"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</row>
    <row r="355" spans="9:49" x14ac:dyDescent="0.25"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</row>
    <row r="356" spans="9:49" x14ac:dyDescent="0.25"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</row>
    <row r="357" spans="9:49" x14ac:dyDescent="0.25"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</row>
    <row r="358" spans="9:49" x14ac:dyDescent="0.25"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</row>
    <row r="359" spans="9:49" x14ac:dyDescent="0.25"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</row>
    <row r="360" spans="9:49" x14ac:dyDescent="0.25"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</row>
    <row r="361" spans="9:49" x14ac:dyDescent="0.25"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</row>
    <row r="362" spans="9:49" x14ac:dyDescent="0.25"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</row>
    <row r="363" spans="9:49" x14ac:dyDescent="0.25"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</row>
    <row r="364" spans="9:49" x14ac:dyDescent="0.25"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</row>
    <row r="365" spans="9:49" x14ac:dyDescent="0.25"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</row>
    <row r="366" spans="9:49" x14ac:dyDescent="0.25"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</row>
    <row r="367" spans="9:49" x14ac:dyDescent="0.25"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</row>
    <row r="368" spans="9:49" x14ac:dyDescent="0.25"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</row>
    <row r="369" spans="9:49" x14ac:dyDescent="0.25"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</row>
    <row r="370" spans="9:49" x14ac:dyDescent="0.25"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</row>
    <row r="371" spans="9:49" x14ac:dyDescent="0.25"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</row>
    <row r="372" spans="9:49" x14ac:dyDescent="0.25"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</row>
    <row r="373" spans="9:49" x14ac:dyDescent="0.25"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</row>
    <row r="374" spans="9:49" x14ac:dyDescent="0.25"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</row>
    <row r="375" spans="9:49" x14ac:dyDescent="0.25"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</row>
    <row r="376" spans="9:49" x14ac:dyDescent="0.25"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</row>
    <row r="377" spans="9:49" x14ac:dyDescent="0.25"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</row>
    <row r="378" spans="9:49" x14ac:dyDescent="0.25"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</row>
    <row r="379" spans="9:49" x14ac:dyDescent="0.25"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</row>
    <row r="380" spans="9:49" x14ac:dyDescent="0.25"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</row>
    <row r="381" spans="9:49" x14ac:dyDescent="0.25"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</row>
    <row r="382" spans="9:49" x14ac:dyDescent="0.25"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</row>
    <row r="383" spans="9:49" x14ac:dyDescent="0.25"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</row>
    <row r="384" spans="9:49" x14ac:dyDescent="0.25"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</row>
    <row r="385" spans="9:49" x14ac:dyDescent="0.25"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</row>
    <row r="386" spans="9:49" x14ac:dyDescent="0.25"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</row>
    <row r="387" spans="9:49" x14ac:dyDescent="0.25"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</row>
    <row r="388" spans="9:49" x14ac:dyDescent="0.25"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</row>
    <row r="389" spans="9:49" x14ac:dyDescent="0.25"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</row>
    <row r="390" spans="9:49" x14ac:dyDescent="0.25"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</row>
    <row r="391" spans="9:49" x14ac:dyDescent="0.25"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</row>
    <row r="392" spans="9:49" x14ac:dyDescent="0.25"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</row>
    <row r="393" spans="9:49" x14ac:dyDescent="0.25"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</row>
    <row r="394" spans="9:49" x14ac:dyDescent="0.25"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</row>
    <row r="395" spans="9:49" x14ac:dyDescent="0.25"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</row>
    <row r="396" spans="9:49" x14ac:dyDescent="0.25"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</row>
    <row r="397" spans="9:49" x14ac:dyDescent="0.25"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</row>
    <row r="398" spans="9:49" x14ac:dyDescent="0.25"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</row>
    <row r="399" spans="9:49" x14ac:dyDescent="0.25"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</row>
    <row r="400" spans="9:49" x14ac:dyDescent="0.25"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</row>
    <row r="401" spans="9:49" x14ac:dyDescent="0.25"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</row>
    <row r="402" spans="9:49" x14ac:dyDescent="0.25"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</row>
    <row r="403" spans="9:49" x14ac:dyDescent="0.25"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</row>
    <row r="404" spans="9:49" x14ac:dyDescent="0.25"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</row>
    <row r="405" spans="9:49" x14ac:dyDescent="0.25"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</row>
    <row r="406" spans="9:49" x14ac:dyDescent="0.25"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</row>
    <row r="407" spans="9:49" x14ac:dyDescent="0.25"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</row>
    <row r="408" spans="9:49" x14ac:dyDescent="0.25"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</row>
    <row r="409" spans="9:49" x14ac:dyDescent="0.25"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</row>
    <row r="410" spans="9:49" x14ac:dyDescent="0.25"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</row>
    <row r="411" spans="9:49" x14ac:dyDescent="0.25"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</row>
    <row r="412" spans="9:49" x14ac:dyDescent="0.25"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</row>
    <row r="413" spans="9:49" x14ac:dyDescent="0.25"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</row>
    <row r="414" spans="9:49" x14ac:dyDescent="0.25"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</row>
    <row r="415" spans="9:49" x14ac:dyDescent="0.25"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</row>
    <row r="416" spans="9:49" x14ac:dyDescent="0.25"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</row>
    <row r="417" spans="9:49" x14ac:dyDescent="0.25"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</row>
    <row r="418" spans="9:49" x14ac:dyDescent="0.25"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</row>
    <row r="419" spans="9:49" x14ac:dyDescent="0.25"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</row>
    <row r="420" spans="9:49" x14ac:dyDescent="0.25"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</row>
    <row r="421" spans="9:49" x14ac:dyDescent="0.25"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</row>
    <row r="422" spans="9:49" x14ac:dyDescent="0.25"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</row>
    <row r="423" spans="9:49" x14ac:dyDescent="0.25"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</row>
    <row r="424" spans="9:49" x14ac:dyDescent="0.25"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</row>
    <row r="425" spans="9:49" x14ac:dyDescent="0.25"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</row>
    <row r="426" spans="9:49" x14ac:dyDescent="0.25"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</row>
    <row r="427" spans="9:49" x14ac:dyDescent="0.25"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</row>
    <row r="428" spans="9:49" x14ac:dyDescent="0.25"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</row>
    <row r="429" spans="9:49" x14ac:dyDescent="0.25"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</row>
    <row r="430" spans="9:49" x14ac:dyDescent="0.25"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</row>
    <row r="431" spans="9:49" x14ac:dyDescent="0.25"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</row>
    <row r="432" spans="9:49" x14ac:dyDescent="0.25"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</row>
    <row r="433" spans="9:49" x14ac:dyDescent="0.25"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  <c r="AW433" s="13"/>
    </row>
    <row r="434" spans="9:49" x14ac:dyDescent="0.25"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  <c r="AW434" s="13"/>
    </row>
    <row r="435" spans="9:49" x14ac:dyDescent="0.25"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  <c r="AW435" s="13"/>
    </row>
    <row r="436" spans="9:49" x14ac:dyDescent="0.25"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  <c r="AW436" s="13"/>
    </row>
    <row r="437" spans="9:49" x14ac:dyDescent="0.25"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  <c r="AW437" s="13"/>
    </row>
    <row r="438" spans="9:49" x14ac:dyDescent="0.25"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  <c r="AW438" s="13"/>
    </row>
    <row r="439" spans="9:49" x14ac:dyDescent="0.25"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  <c r="AW439" s="13"/>
    </row>
    <row r="440" spans="9:49" x14ac:dyDescent="0.25"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  <c r="AW440" s="13"/>
    </row>
    <row r="441" spans="9:49" x14ac:dyDescent="0.25"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  <c r="AW441" s="13"/>
    </row>
    <row r="442" spans="9:49" x14ac:dyDescent="0.25"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</row>
    <row r="443" spans="9:49" x14ac:dyDescent="0.25"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3"/>
      <c r="AW443" s="13"/>
    </row>
    <row r="444" spans="9:49" x14ac:dyDescent="0.25"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3"/>
      <c r="AW444" s="13"/>
    </row>
    <row r="445" spans="9:49" x14ac:dyDescent="0.25"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  <c r="AW445" s="13"/>
    </row>
    <row r="446" spans="9:49" x14ac:dyDescent="0.25"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  <c r="AW446" s="13"/>
    </row>
    <row r="447" spans="9:49" x14ac:dyDescent="0.25"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</row>
    <row r="448" spans="9:49" x14ac:dyDescent="0.25"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  <c r="AW448" s="13"/>
    </row>
    <row r="449" spans="9:49" x14ac:dyDescent="0.25"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  <c r="AW449" s="13"/>
    </row>
    <row r="450" spans="9:49" x14ac:dyDescent="0.25"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  <c r="AW450" s="13"/>
    </row>
    <row r="451" spans="9:49" x14ac:dyDescent="0.25"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  <c r="AW451" s="13"/>
    </row>
    <row r="452" spans="9:49" x14ac:dyDescent="0.25"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  <c r="AW452" s="13"/>
    </row>
    <row r="453" spans="9:49" x14ac:dyDescent="0.25"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  <c r="AW453" s="13"/>
    </row>
    <row r="454" spans="9:49" x14ac:dyDescent="0.25"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  <c r="AW454" s="13"/>
    </row>
    <row r="455" spans="9:49" x14ac:dyDescent="0.25"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</row>
    <row r="456" spans="9:49" x14ac:dyDescent="0.25"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  <c r="AW456" s="13"/>
    </row>
    <row r="457" spans="9:49" x14ac:dyDescent="0.25"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3"/>
    </row>
    <row r="458" spans="9:49" x14ac:dyDescent="0.25"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</row>
    <row r="459" spans="9:49" x14ac:dyDescent="0.25"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  <c r="AW459" s="13"/>
    </row>
    <row r="460" spans="9:49" x14ac:dyDescent="0.25"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  <c r="AW460" s="13"/>
    </row>
    <row r="461" spans="9:49" x14ac:dyDescent="0.25"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3"/>
      <c r="AW461" s="13"/>
    </row>
    <row r="462" spans="9:49" x14ac:dyDescent="0.25"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  <c r="AW462" s="13"/>
    </row>
    <row r="463" spans="9:49" x14ac:dyDescent="0.25"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  <c r="AW463" s="13"/>
    </row>
    <row r="464" spans="9:49" x14ac:dyDescent="0.25"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  <c r="AW464" s="13"/>
    </row>
    <row r="465" spans="9:49" x14ac:dyDescent="0.25"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3"/>
      <c r="AW465" s="13"/>
    </row>
    <row r="466" spans="9:49" x14ac:dyDescent="0.25"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13"/>
    </row>
    <row r="467" spans="9:49" x14ac:dyDescent="0.25"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3"/>
      <c r="AW467" s="13"/>
    </row>
    <row r="468" spans="9:49" x14ac:dyDescent="0.25"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  <c r="AS468" s="13"/>
      <c r="AT468" s="13"/>
      <c r="AU468" s="13"/>
      <c r="AV468" s="13"/>
      <c r="AW468" s="13"/>
    </row>
    <row r="469" spans="9:49" x14ac:dyDescent="0.25"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  <c r="AR469" s="13"/>
      <c r="AS469" s="13"/>
      <c r="AT469" s="13"/>
      <c r="AU469" s="13"/>
      <c r="AV469" s="13"/>
      <c r="AW469" s="13"/>
    </row>
    <row r="470" spans="9:49" x14ac:dyDescent="0.25"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  <c r="AR470" s="13"/>
      <c r="AS470" s="13"/>
      <c r="AT470" s="13"/>
      <c r="AU470" s="13"/>
      <c r="AV470" s="13"/>
      <c r="AW470" s="13"/>
    </row>
    <row r="471" spans="9:49" x14ac:dyDescent="0.25"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  <c r="AR471" s="13"/>
      <c r="AS471" s="13"/>
      <c r="AT471" s="13"/>
      <c r="AU471" s="13"/>
      <c r="AV471" s="13"/>
      <c r="AW471" s="13"/>
    </row>
  </sheetData>
  <phoneticPr fontId="2" type="noConversion"/>
  <pageMargins left="0.75" right="0.75" top="1" bottom="1" header="0.5" footer="0.5"/>
  <pageSetup orientation="portrait" r:id="rId1"/>
  <headerFooter alignWithMargins="0"/>
  <rowBreaks count="1" manualBreakCount="1">
    <brk id="4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389F2918-8978-492C-9D9C-1559D815DF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FFB3CF-A2B3-4777-9A15-F419C5BEEA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ACCA26-BC8A-499F-A2F7-EE1AADE72F35}">
  <ds:schemaRefs>
    <ds:schemaRef ds:uri="http://www.w3.org/XML/1998/namespace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Bulletin Board</vt:lpstr>
      <vt:lpstr>by type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Zamora, Amy</dc:creator>
  <cp:lastModifiedBy>FPL_User</cp:lastModifiedBy>
  <cp:lastPrinted>2014-04-11T16:21:25Z</cp:lastPrinted>
  <dcterms:created xsi:type="dcterms:W3CDTF">1999-07-14T17:13:31Z</dcterms:created>
  <dcterms:modified xsi:type="dcterms:W3CDTF">2016-04-16T14:39:39Z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