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8960" windowHeight="6660" tabRatio="761"/>
  </bookViews>
  <sheets>
    <sheet name="Summary" sheetId="37" r:id="rId1"/>
    <sheet name="UI " sheetId="38" r:id="rId2"/>
    <sheet name="Mapping Table" sheetId="1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'Mapping Table'!$A$3:$D$102</definedName>
    <definedName name="_xlnm._FilterDatabase" localSheetId="1" hidden="1">'UI '!$A$5:$AE$511</definedName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 localSheetId="0">#REF!</definedName>
    <definedName name="ProjectedCOR_Production" localSheetId="1">#REF!</definedName>
    <definedName name="ProjectedCOR_Production">#REF!</definedName>
    <definedName name="ProjectedNetSalvage" localSheetId="0">#REF!</definedName>
    <definedName name="ProjectedNetSalvage" localSheetId="1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B511" i="38" l="1"/>
  <c r="A511" i="38"/>
  <c r="B510" i="38"/>
  <c r="A510" i="38"/>
  <c r="B509" i="38"/>
  <c r="A509" i="38"/>
  <c r="B508" i="38"/>
  <c r="A508" i="38"/>
  <c r="B507" i="38"/>
  <c r="A507" i="38"/>
  <c r="B506" i="38"/>
  <c r="A506" i="38"/>
  <c r="B505" i="38"/>
  <c r="A505" i="38"/>
  <c r="B504" i="38"/>
  <c r="A504" i="38"/>
  <c r="B503" i="38"/>
  <c r="A503" i="38"/>
  <c r="B502" i="38"/>
  <c r="A502" i="38"/>
  <c r="B501" i="38"/>
  <c r="A501" i="38"/>
  <c r="B500" i="38"/>
  <c r="A500" i="38"/>
  <c r="B499" i="38"/>
  <c r="A499" i="38"/>
  <c r="B498" i="38"/>
  <c r="A498" i="38"/>
  <c r="B497" i="38"/>
  <c r="A497" i="38"/>
  <c r="B496" i="38"/>
  <c r="A496" i="38"/>
  <c r="B495" i="38"/>
  <c r="A495" i="38"/>
  <c r="B494" i="38"/>
  <c r="A494" i="38"/>
  <c r="B493" i="38"/>
  <c r="A493" i="38"/>
  <c r="B492" i="38"/>
  <c r="A492" i="38"/>
  <c r="B491" i="38"/>
  <c r="A491" i="38"/>
  <c r="B490" i="38"/>
  <c r="A490" i="38"/>
  <c r="B489" i="38"/>
  <c r="A489" i="38"/>
  <c r="B488" i="38"/>
  <c r="A488" i="38"/>
  <c r="B487" i="38"/>
  <c r="A487" i="38"/>
  <c r="B486" i="38"/>
  <c r="A486" i="38"/>
  <c r="B485" i="38"/>
  <c r="A485" i="38"/>
  <c r="B484" i="38"/>
  <c r="A484" i="38"/>
  <c r="B483" i="38"/>
  <c r="A483" i="38"/>
  <c r="B482" i="38"/>
  <c r="A482" i="38"/>
  <c r="B481" i="38"/>
  <c r="A481" i="38"/>
  <c r="B480" i="38"/>
  <c r="A480" i="38"/>
  <c r="B479" i="38"/>
  <c r="A479" i="38"/>
  <c r="B478" i="38"/>
  <c r="A478" i="38"/>
  <c r="B477" i="38"/>
  <c r="A477" i="38"/>
  <c r="B476" i="38"/>
  <c r="A476" i="38"/>
  <c r="B475" i="38"/>
  <c r="A475" i="38"/>
  <c r="B474" i="38"/>
  <c r="A474" i="38"/>
  <c r="B473" i="38"/>
  <c r="A473" i="38"/>
  <c r="B472" i="38"/>
  <c r="A472" i="38"/>
  <c r="B471" i="38"/>
  <c r="A471" i="38"/>
  <c r="B470" i="38"/>
  <c r="A470" i="38"/>
  <c r="B469" i="38"/>
  <c r="A469" i="38"/>
  <c r="B468" i="38"/>
  <c r="A468" i="38"/>
  <c r="B467" i="38"/>
  <c r="A467" i="38"/>
  <c r="B466" i="38"/>
  <c r="A466" i="38"/>
  <c r="B465" i="38"/>
  <c r="A465" i="38"/>
  <c r="B464" i="38"/>
  <c r="A464" i="38"/>
  <c r="B463" i="38"/>
  <c r="A463" i="38"/>
  <c r="B462" i="38"/>
  <c r="A462" i="38"/>
  <c r="B461" i="38"/>
  <c r="A461" i="38"/>
  <c r="B460" i="38"/>
  <c r="A460" i="38"/>
  <c r="B459" i="38"/>
  <c r="A459" i="38"/>
  <c r="B458" i="38"/>
  <c r="A458" i="38"/>
  <c r="B457" i="38"/>
  <c r="A457" i="38"/>
  <c r="B456" i="38"/>
  <c r="A456" i="38"/>
  <c r="B455" i="38"/>
  <c r="A455" i="38"/>
  <c r="B454" i="38"/>
  <c r="A454" i="38"/>
  <c r="B453" i="38"/>
  <c r="A453" i="38"/>
  <c r="B452" i="38"/>
  <c r="A452" i="38"/>
  <c r="B451" i="38"/>
  <c r="A451" i="38"/>
  <c r="B450" i="38"/>
  <c r="A450" i="38"/>
  <c r="B449" i="38"/>
  <c r="A449" i="38"/>
  <c r="B448" i="38"/>
  <c r="A448" i="38"/>
  <c r="B447" i="38"/>
  <c r="A447" i="38"/>
  <c r="B446" i="38"/>
  <c r="A446" i="38"/>
  <c r="B445" i="38"/>
  <c r="A445" i="38"/>
  <c r="B444" i="38"/>
  <c r="A444" i="38"/>
  <c r="B443" i="38"/>
  <c r="A443" i="38"/>
  <c r="B442" i="38"/>
  <c r="A442" i="38"/>
  <c r="B441" i="38"/>
  <c r="A441" i="38"/>
  <c r="B440" i="38"/>
  <c r="A440" i="38"/>
  <c r="B439" i="38"/>
  <c r="A439" i="38"/>
  <c r="B438" i="38"/>
  <c r="A438" i="38"/>
  <c r="B437" i="38"/>
  <c r="A437" i="38"/>
  <c r="B436" i="38"/>
  <c r="A436" i="38"/>
  <c r="B435" i="38"/>
  <c r="A435" i="38"/>
  <c r="B434" i="38"/>
  <c r="A434" i="38"/>
  <c r="B433" i="38"/>
  <c r="A433" i="38"/>
  <c r="B432" i="38"/>
  <c r="A432" i="38"/>
  <c r="B431" i="38"/>
  <c r="A431" i="38"/>
  <c r="B430" i="38"/>
  <c r="A430" i="38"/>
  <c r="B429" i="38"/>
  <c r="A429" i="38"/>
  <c r="B428" i="38"/>
  <c r="A428" i="38"/>
  <c r="B427" i="38"/>
  <c r="A427" i="38"/>
  <c r="B426" i="38"/>
  <c r="A426" i="38"/>
  <c r="B425" i="38"/>
  <c r="A425" i="38"/>
  <c r="B424" i="38"/>
  <c r="A424" i="38"/>
  <c r="B423" i="38"/>
  <c r="A423" i="38"/>
  <c r="B422" i="38"/>
  <c r="A422" i="38"/>
  <c r="B421" i="38"/>
  <c r="A421" i="38"/>
  <c r="B420" i="38"/>
  <c r="A420" i="38"/>
  <c r="B419" i="38"/>
  <c r="A419" i="38"/>
  <c r="B418" i="38"/>
  <c r="A418" i="38"/>
  <c r="B417" i="38"/>
  <c r="A417" i="38"/>
  <c r="B416" i="38"/>
  <c r="A416" i="38"/>
  <c r="B415" i="38"/>
  <c r="A415" i="38"/>
  <c r="B414" i="38"/>
  <c r="A414" i="38"/>
  <c r="B413" i="38"/>
  <c r="A413" i="38"/>
  <c r="B412" i="38"/>
  <c r="A412" i="38"/>
  <c r="B411" i="38"/>
  <c r="A411" i="38"/>
  <c r="B410" i="38"/>
  <c r="A410" i="38"/>
  <c r="B409" i="38"/>
  <c r="A409" i="38"/>
  <c r="B408" i="38"/>
  <c r="A408" i="38"/>
  <c r="B407" i="38"/>
  <c r="A407" i="38"/>
  <c r="B406" i="38"/>
  <c r="A406" i="38"/>
  <c r="B405" i="38"/>
  <c r="A405" i="38"/>
  <c r="B404" i="38"/>
  <c r="A404" i="38"/>
  <c r="B403" i="38"/>
  <c r="A403" i="38"/>
  <c r="B402" i="38"/>
  <c r="A402" i="38"/>
  <c r="B401" i="38"/>
  <c r="A401" i="38"/>
  <c r="B400" i="38"/>
  <c r="A400" i="38"/>
  <c r="B399" i="38"/>
  <c r="A399" i="38"/>
  <c r="B398" i="38"/>
  <c r="A398" i="38"/>
  <c r="B397" i="38"/>
  <c r="A397" i="38"/>
  <c r="B396" i="38"/>
  <c r="A396" i="38"/>
  <c r="B395" i="38"/>
  <c r="A395" i="38"/>
  <c r="B394" i="38"/>
  <c r="A394" i="38"/>
  <c r="B393" i="38"/>
  <c r="A393" i="38"/>
  <c r="B392" i="38"/>
  <c r="A392" i="38"/>
  <c r="B391" i="38"/>
  <c r="A391" i="38"/>
  <c r="B390" i="38"/>
  <c r="A390" i="38"/>
  <c r="B389" i="38"/>
  <c r="A389" i="38"/>
  <c r="B388" i="38"/>
  <c r="A388" i="38"/>
  <c r="B387" i="38"/>
  <c r="A387" i="38"/>
  <c r="B386" i="38"/>
  <c r="A386" i="38"/>
  <c r="B385" i="38"/>
  <c r="A385" i="38"/>
  <c r="B384" i="38"/>
  <c r="A384" i="38"/>
  <c r="B383" i="38"/>
  <c r="A383" i="38"/>
  <c r="B382" i="38"/>
  <c r="A382" i="38"/>
  <c r="B381" i="38"/>
  <c r="A381" i="38"/>
  <c r="B380" i="38"/>
  <c r="A380" i="38"/>
  <c r="B379" i="38"/>
  <c r="A379" i="38"/>
  <c r="B378" i="38"/>
  <c r="A378" i="38"/>
  <c r="B377" i="38"/>
  <c r="A377" i="38"/>
  <c r="B376" i="38"/>
  <c r="A376" i="38"/>
  <c r="B375" i="38"/>
  <c r="A375" i="38"/>
  <c r="B374" i="38"/>
  <c r="A374" i="38"/>
  <c r="B373" i="38"/>
  <c r="A373" i="38"/>
  <c r="B372" i="38"/>
  <c r="A372" i="38"/>
  <c r="B371" i="38"/>
  <c r="A371" i="38"/>
  <c r="B370" i="38"/>
  <c r="A370" i="38"/>
  <c r="B369" i="38"/>
  <c r="A369" i="38"/>
  <c r="B368" i="38"/>
  <c r="A368" i="38"/>
  <c r="B367" i="38"/>
  <c r="A367" i="38"/>
  <c r="B366" i="38"/>
  <c r="A366" i="38"/>
  <c r="B365" i="38"/>
  <c r="A365" i="38"/>
  <c r="B364" i="38"/>
  <c r="A364" i="38"/>
  <c r="B363" i="38"/>
  <c r="A363" i="38"/>
  <c r="B362" i="38"/>
  <c r="A362" i="38"/>
  <c r="B361" i="38"/>
  <c r="A361" i="38"/>
  <c r="B360" i="38"/>
  <c r="A360" i="38"/>
  <c r="B359" i="38"/>
  <c r="A359" i="38"/>
  <c r="B358" i="38"/>
  <c r="A358" i="38"/>
  <c r="B357" i="38"/>
  <c r="A357" i="38"/>
  <c r="B356" i="38"/>
  <c r="A356" i="38"/>
  <c r="B355" i="38"/>
  <c r="A355" i="38"/>
  <c r="B354" i="38"/>
  <c r="A354" i="38"/>
  <c r="B353" i="38"/>
  <c r="A353" i="38"/>
  <c r="B352" i="38"/>
  <c r="A352" i="38"/>
  <c r="B351" i="38"/>
  <c r="A351" i="38"/>
  <c r="B350" i="38"/>
  <c r="A350" i="38"/>
  <c r="B349" i="38"/>
  <c r="A349" i="38"/>
  <c r="B348" i="38"/>
  <c r="A348" i="38"/>
  <c r="B347" i="38"/>
  <c r="A347" i="38"/>
  <c r="B346" i="38"/>
  <c r="A346" i="38"/>
  <c r="B345" i="38"/>
  <c r="A345" i="38"/>
  <c r="B344" i="38"/>
  <c r="A344" i="38"/>
  <c r="B343" i="38"/>
  <c r="A343" i="38"/>
  <c r="B342" i="38"/>
  <c r="A342" i="38"/>
  <c r="B341" i="38"/>
  <c r="A341" i="38"/>
  <c r="B340" i="38"/>
  <c r="A340" i="38"/>
  <c r="B339" i="38"/>
  <c r="A339" i="38"/>
  <c r="B338" i="38"/>
  <c r="A338" i="38"/>
  <c r="B337" i="38"/>
  <c r="A337" i="38"/>
  <c r="B336" i="38"/>
  <c r="A336" i="38"/>
  <c r="B335" i="38"/>
  <c r="A335" i="38"/>
  <c r="B334" i="38"/>
  <c r="A334" i="38"/>
  <c r="B333" i="38"/>
  <c r="A333" i="38"/>
  <c r="B332" i="38"/>
  <c r="A332" i="38"/>
  <c r="B331" i="38"/>
  <c r="A331" i="38"/>
  <c r="B330" i="38"/>
  <c r="A330" i="38"/>
  <c r="B329" i="38"/>
  <c r="A329" i="38"/>
  <c r="B328" i="38"/>
  <c r="A328" i="38"/>
  <c r="B327" i="38"/>
  <c r="A327" i="38"/>
  <c r="B326" i="38"/>
  <c r="A326" i="38"/>
  <c r="B325" i="38"/>
  <c r="A325" i="38"/>
  <c r="B324" i="38"/>
  <c r="A324" i="38"/>
  <c r="B323" i="38"/>
  <c r="A323" i="38"/>
  <c r="B322" i="38"/>
  <c r="A322" i="38"/>
  <c r="B321" i="38"/>
  <c r="A321" i="38"/>
  <c r="B320" i="38"/>
  <c r="A320" i="38"/>
  <c r="B319" i="38"/>
  <c r="A319" i="38"/>
  <c r="B318" i="38"/>
  <c r="A318" i="38"/>
  <c r="B317" i="38"/>
  <c r="A317" i="38"/>
  <c r="B316" i="38"/>
  <c r="A316" i="38"/>
  <c r="B315" i="38"/>
  <c r="A315" i="38"/>
  <c r="B314" i="38"/>
  <c r="A314" i="38"/>
  <c r="B313" i="38"/>
  <c r="A313" i="38"/>
  <c r="B312" i="38"/>
  <c r="A312" i="38"/>
  <c r="B311" i="38"/>
  <c r="A311" i="38"/>
  <c r="B310" i="38"/>
  <c r="A310" i="38"/>
  <c r="B309" i="38"/>
  <c r="A309" i="38"/>
  <c r="B308" i="38"/>
  <c r="A308" i="38"/>
  <c r="B307" i="38"/>
  <c r="A307" i="38"/>
  <c r="B306" i="38"/>
  <c r="A306" i="38"/>
  <c r="B305" i="38"/>
  <c r="A305" i="38"/>
  <c r="B304" i="38"/>
  <c r="A304" i="38"/>
  <c r="B303" i="38"/>
  <c r="A303" i="38"/>
  <c r="B302" i="38"/>
  <c r="A302" i="38"/>
  <c r="B301" i="38"/>
  <c r="A301" i="38"/>
  <c r="B300" i="38"/>
  <c r="A300" i="38"/>
  <c r="B299" i="38"/>
  <c r="A299" i="38"/>
  <c r="B298" i="38"/>
  <c r="A298" i="38"/>
  <c r="B297" i="38"/>
  <c r="A297" i="38"/>
  <c r="B296" i="38"/>
  <c r="A296" i="38"/>
  <c r="B295" i="38"/>
  <c r="A295" i="38"/>
  <c r="B294" i="38"/>
  <c r="A294" i="38"/>
  <c r="B293" i="38"/>
  <c r="A293" i="38"/>
  <c r="B292" i="38"/>
  <c r="A292" i="38"/>
  <c r="B291" i="38"/>
  <c r="A291" i="38"/>
  <c r="B290" i="38"/>
  <c r="A290" i="38"/>
  <c r="B289" i="38"/>
  <c r="A289" i="38"/>
  <c r="B288" i="38"/>
  <c r="A288" i="38"/>
  <c r="B287" i="38"/>
  <c r="A287" i="38"/>
  <c r="B286" i="38"/>
  <c r="A286" i="38"/>
  <c r="B285" i="38"/>
  <c r="A285" i="38"/>
  <c r="B284" i="38"/>
  <c r="A284" i="38"/>
  <c r="B283" i="38"/>
  <c r="A283" i="38"/>
  <c r="B282" i="38"/>
  <c r="A282" i="38"/>
  <c r="B281" i="38"/>
  <c r="A281" i="38"/>
  <c r="B280" i="38"/>
  <c r="A280" i="38"/>
  <c r="B279" i="38"/>
  <c r="A279" i="38"/>
  <c r="B278" i="38"/>
  <c r="A278" i="38"/>
  <c r="B277" i="38"/>
  <c r="A277" i="38"/>
  <c r="B276" i="38"/>
  <c r="A276" i="38"/>
  <c r="B275" i="38"/>
  <c r="A275" i="38"/>
  <c r="B274" i="38"/>
  <c r="A274" i="38"/>
  <c r="B273" i="38"/>
  <c r="A273" i="38"/>
  <c r="B272" i="38"/>
  <c r="A272" i="38"/>
  <c r="B271" i="38"/>
  <c r="A271" i="38"/>
  <c r="B270" i="38"/>
  <c r="A270" i="38"/>
  <c r="B269" i="38"/>
  <c r="A269" i="38"/>
  <c r="B268" i="38"/>
  <c r="A268" i="38"/>
  <c r="B267" i="38"/>
  <c r="A267" i="38"/>
  <c r="B266" i="38"/>
  <c r="A266" i="38"/>
  <c r="B265" i="38"/>
  <c r="A265" i="38"/>
  <c r="B264" i="38"/>
  <c r="A264" i="38"/>
  <c r="B263" i="38"/>
  <c r="A263" i="38"/>
  <c r="B262" i="38"/>
  <c r="A262" i="38"/>
  <c r="B261" i="38"/>
  <c r="A261" i="38"/>
  <c r="B260" i="38"/>
  <c r="A260" i="38"/>
  <c r="B259" i="38"/>
  <c r="A259" i="38"/>
  <c r="B258" i="38"/>
  <c r="A258" i="38"/>
  <c r="B257" i="38"/>
  <c r="A257" i="38"/>
  <c r="B256" i="38"/>
  <c r="A256" i="38"/>
  <c r="B255" i="38"/>
  <c r="A255" i="38"/>
  <c r="B254" i="38"/>
  <c r="A254" i="38"/>
  <c r="B253" i="38"/>
  <c r="A253" i="38"/>
  <c r="B252" i="38"/>
  <c r="A252" i="38"/>
  <c r="B251" i="38"/>
  <c r="A251" i="38"/>
  <c r="B250" i="38"/>
  <c r="A250" i="38"/>
  <c r="B249" i="38"/>
  <c r="A249" i="38"/>
  <c r="B248" i="38"/>
  <c r="A248" i="38"/>
  <c r="B247" i="38"/>
  <c r="A247" i="38"/>
  <c r="B246" i="38"/>
  <c r="A246" i="38"/>
  <c r="B245" i="38"/>
  <c r="A245" i="38"/>
  <c r="B244" i="38"/>
  <c r="A244" i="38"/>
  <c r="B243" i="38"/>
  <c r="A243" i="38"/>
  <c r="B242" i="38"/>
  <c r="A242" i="38"/>
  <c r="B241" i="38"/>
  <c r="A241" i="38"/>
  <c r="B240" i="38"/>
  <c r="A240" i="38"/>
  <c r="B239" i="38"/>
  <c r="A239" i="38"/>
  <c r="B238" i="38"/>
  <c r="A238" i="38"/>
  <c r="B237" i="38"/>
  <c r="A237" i="38"/>
  <c r="B236" i="38"/>
  <c r="A236" i="38"/>
  <c r="B235" i="38"/>
  <c r="A235" i="38"/>
  <c r="B234" i="38"/>
  <c r="A234" i="38"/>
  <c r="B233" i="38"/>
  <c r="A233" i="38"/>
  <c r="B232" i="38"/>
  <c r="A232" i="38"/>
  <c r="B231" i="38"/>
  <c r="A231" i="38"/>
  <c r="B230" i="38"/>
  <c r="A230" i="38"/>
  <c r="B229" i="38"/>
  <c r="A229" i="38"/>
  <c r="B228" i="38"/>
  <c r="A228" i="38"/>
  <c r="B227" i="38"/>
  <c r="A227" i="38"/>
  <c r="B226" i="38"/>
  <c r="A226" i="38"/>
  <c r="B225" i="38"/>
  <c r="A225" i="38"/>
  <c r="B224" i="38"/>
  <c r="A224" i="38"/>
  <c r="B223" i="38"/>
  <c r="A223" i="38"/>
  <c r="B222" i="38"/>
  <c r="A222" i="38"/>
  <c r="B221" i="38"/>
  <c r="A221" i="38"/>
  <c r="B220" i="38"/>
  <c r="A220" i="38"/>
  <c r="B219" i="38"/>
  <c r="A219" i="38"/>
  <c r="B218" i="38"/>
  <c r="A218" i="38"/>
  <c r="B217" i="38"/>
  <c r="A217" i="38"/>
  <c r="B216" i="38"/>
  <c r="A216" i="38"/>
  <c r="B215" i="38"/>
  <c r="A215" i="38"/>
  <c r="B214" i="38"/>
  <c r="A214" i="38"/>
  <c r="B213" i="38"/>
  <c r="A213" i="38"/>
  <c r="B212" i="38"/>
  <c r="A212" i="38"/>
  <c r="B211" i="38"/>
  <c r="A211" i="38"/>
  <c r="B210" i="38"/>
  <c r="A210" i="38"/>
  <c r="B209" i="38"/>
  <c r="A209" i="38"/>
  <c r="B208" i="38"/>
  <c r="A208" i="38"/>
  <c r="B207" i="38"/>
  <c r="A207" i="38"/>
  <c r="B206" i="38"/>
  <c r="A206" i="38"/>
  <c r="B205" i="38"/>
  <c r="A205" i="38"/>
  <c r="B204" i="38"/>
  <c r="A204" i="38"/>
  <c r="B203" i="38"/>
  <c r="A203" i="38"/>
  <c r="B202" i="38"/>
  <c r="A202" i="38"/>
  <c r="B201" i="38"/>
  <c r="A201" i="38"/>
  <c r="B200" i="38"/>
  <c r="A200" i="38"/>
  <c r="B199" i="38"/>
  <c r="A199" i="38"/>
  <c r="B198" i="38"/>
  <c r="A198" i="38"/>
  <c r="B197" i="38"/>
  <c r="A197" i="38"/>
  <c r="B196" i="38"/>
  <c r="A196" i="38"/>
  <c r="B195" i="38"/>
  <c r="A195" i="38"/>
  <c r="B194" i="38"/>
  <c r="A194" i="38"/>
  <c r="B193" i="38"/>
  <c r="A193" i="38"/>
  <c r="B192" i="38"/>
  <c r="A192" i="38"/>
  <c r="B191" i="38"/>
  <c r="A191" i="38"/>
  <c r="B190" i="38"/>
  <c r="A190" i="38"/>
  <c r="B189" i="38"/>
  <c r="A189" i="38"/>
  <c r="B188" i="38"/>
  <c r="A188" i="38"/>
  <c r="B187" i="38"/>
  <c r="A187" i="38"/>
  <c r="B186" i="38"/>
  <c r="A186" i="38"/>
  <c r="B185" i="38"/>
  <c r="A185" i="38"/>
  <c r="B184" i="38"/>
  <c r="A184" i="38"/>
  <c r="B183" i="38"/>
  <c r="A183" i="38"/>
  <c r="B182" i="38"/>
  <c r="A182" i="38"/>
  <c r="B181" i="38"/>
  <c r="A181" i="38"/>
  <c r="B180" i="38"/>
  <c r="A180" i="38"/>
  <c r="B179" i="38"/>
  <c r="A179" i="38"/>
  <c r="B178" i="38"/>
  <c r="A178" i="38"/>
  <c r="B177" i="38"/>
  <c r="A177" i="38"/>
  <c r="B176" i="38"/>
  <c r="A176" i="38"/>
  <c r="B175" i="38"/>
  <c r="A175" i="38"/>
  <c r="B174" i="38"/>
  <c r="A174" i="38"/>
  <c r="B173" i="38"/>
  <c r="A173" i="38"/>
  <c r="B172" i="38"/>
  <c r="A172" i="38"/>
  <c r="B171" i="38"/>
  <c r="A171" i="38"/>
  <c r="B170" i="38"/>
  <c r="A170" i="38"/>
  <c r="B169" i="38"/>
  <c r="A169" i="38"/>
  <c r="B168" i="38"/>
  <c r="A168" i="38"/>
  <c r="B167" i="38"/>
  <c r="A167" i="38"/>
  <c r="B166" i="38"/>
  <c r="A166" i="38"/>
  <c r="B165" i="38"/>
  <c r="A165" i="38"/>
  <c r="B164" i="38"/>
  <c r="A164" i="38"/>
  <c r="B163" i="38"/>
  <c r="A163" i="38"/>
  <c r="B162" i="38"/>
  <c r="A162" i="38"/>
  <c r="B161" i="38"/>
  <c r="A161" i="38"/>
  <c r="B160" i="38"/>
  <c r="A160" i="38"/>
  <c r="B159" i="38"/>
  <c r="A159" i="38"/>
  <c r="B158" i="38"/>
  <c r="A158" i="38"/>
  <c r="B157" i="38"/>
  <c r="A157" i="38"/>
  <c r="B156" i="38"/>
  <c r="A156" i="38"/>
  <c r="B155" i="38"/>
  <c r="A155" i="38"/>
  <c r="B154" i="38"/>
  <c r="A154" i="38"/>
  <c r="B153" i="38"/>
  <c r="A153" i="38"/>
  <c r="B152" i="38"/>
  <c r="A152" i="38"/>
  <c r="B151" i="38"/>
  <c r="A151" i="38"/>
  <c r="B150" i="38"/>
  <c r="A150" i="38"/>
  <c r="B149" i="38"/>
  <c r="A149" i="38"/>
  <c r="B148" i="38"/>
  <c r="A148" i="38"/>
  <c r="B147" i="38"/>
  <c r="A147" i="38"/>
  <c r="B146" i="38"/>
  <c r="A146" i="38"/>
  <c r="B145" i="38"/>
  <c r="A145" i="38"/>
  <c r="B144" i="38"/>
  <c r="A144" i="38"/>
  <c r="B143" i="38"/>
  <c r="A143" i="38"/>
  <c r="B142" i="38"/>
  <c r="A142" i="38"/>
  <c r="B141" i="38"/>
  <c r="A141" i="38"/>
  <c r="B140" i="38"/>
  <c r="A140" i="38"/>
  <c r="B139" i="38"/>
  <c r="A139" i="38"/>
  <c r="B138" i="38"/>
  <c r="A138" i="38"/>
  <c r="B137" i="38"/>
  <c r="A137" i="38"/>
  <c r="B136" i="38"/>
  <c r="A136" i="38"/>
  <c r="B135" i="38"/>
  <c r="A135" i="38"/>
  <c r="B134" i="38"/>
  <c r="A134" i="38"/>
  <c r="B133" i="38"/>
  <c r="A133" i="38"/>
  <c r="B132" i="38"/>
  <c r="A132" i="38"/>
  <c r="B131" i="38"/>
  <c r="A131" i="38"/>
  <c r="B130" i="38"/>
  <c r="A130" i="38"/>
  <c r="B129" i="38"/>
  <c r="A129" i="38"/>
  <c r="B128" i="38"/>
  <c r="A128" i="38"/>
  <c r="B127" i="38"/>
  <c r="A127" i="38"/>
  <c r="B126" i="38"/>
  <c r="A126" i="38"/>
  <c r="B125" i="38"/>
  <c r="A125" i="38"/>
  <c r="B124" i="38"/>
  <c r="A124" i="38"/>
  <c r="B123" i="38"/>
  <c r="A123" i="38"/>
  <c r="B122" i="38"/>
  <c r="A122" i="38"/>
  <c r="B121" i="38"/>
  <c r="A121" i="38"/>
  <c r="B120" i="38"/>
  <c r="A120" i="38"/>
  <c r="B119" i="38"/>
  <c r="A119" i="38"/>
  <c r="B118" i="38"/>
  <c r="A118" i="38"/>
  <c r="B117" i="38"/>
  <c r="A117" i="38"/>
  <c r="B116" i="38"/>
  <c r="A116" i="38"/>
  <c r="B115" i="38"/>
  <c r="A115" i="38"/>
  <c r="B114" i="38"/>
  <c r="A114" i="38"/>
  <c r="B113" i="38"/>
  <c r="A113" i="38"/>
  <c r="B112" i="38"/>
  <c r="A112" i="38"/>
  <c r="B111" i="38"/>
  <c r="A111" i="38"/>
  <c r="B110" i="38"/>
  <c r="A110" i="38"/>
  <c r="B109" i="38"/>
  <c r="A109" i="38"/>
  <c r="B108" i="38"/>
  <c r="A108" i="38"/>
  <c r="B107" i="38"/>
  <c r="A107" i="38"/>
  <c r="B106" i="38"/>
  <c r="A106" i="38"/>
  <c r="B105" i="38"/>
  <c r="A105" i="38"/>
  <c r="B104" i="38"/>
  <c r="A104" i="38"/>
  <c r="B103" i="38"/>
  <c r="A103" i="38"/>
  <c r="B102" i="38"/>
  <c r="A102" i="38"/>
  <c r="B101" i="38"/>
  <c r="A101" i="38"/>
  <c r="B100" i="38"/>
  <c r="A100" i="38"/>
  <c r="B99" i="38"/>
  <c r="A99" i="38"/>
  <c r="B98" i="38"/>
  <c r="A98" i="38"/>
  <c r="B97" i="38"/>
  <c r="A97" i="38"/>
  <c r="B96" i="38"/>
  <c r="A96" i="38"/>
  <c r="B95" i="38"/>
  <c r="A95" i="38"/>
  <c r="B94" i="38"/>
  <c r="A94" i="38"/>
  <c r="B93" i="38"/>
  <c r="A93" i="38"/>
  <c r="B92" i="38"/>
  <c r="A92" i="38"/>
  <c r="B91" i="38"/>
  <c r="A91" i="38"/>
  <c r="B90" i="38"/>
  <c r="A90" i="38"/>
  <c r="B89" i="38"/>
  <c r="A89" i="38"/>
  <c r="B88" i="38"/>
  <c r="A88" i="38"/>
  <c r="B87" i="38"/>
  <c r="A87" i="38"/>
  <c r="B86" i="38"/>
  <c r="A86" i="38"/>
  <c r="B85" i="38"/>
  <c r="A85" i="38"/>
  <c r="B84" i="38"/>
  <c r="A84" i="38"/>
  <c r="B83" i="38"/>
  <c r="A83" i="38"/>
  <c r="B82" i="38"/>
  <c r="A82" i="38"/>
  <c r="B81" i="38"/>
  <c r="A81" i="38"/>
  <c r="B80" i="38"/>
  <c r="A80" i="38"/>
  <c r="B79" i="38"/>
  <c r="A79" i="38"/>
  <c r="B78" i="38"/>
  <c r="A78" i="38"/>
  <c r="B77" i="38"/>
  <c r="A77" i="38"/>
  <c r="B76" i="38"/>
  <c r="A76" i="38"/>
  <c r="B75" i="38"/>
  <c r="A75" i="38"/>
  <c r="B74" i="38"/>
  <c r="A74" i="38"/>
  <c r="B73" i="38"/>
  <c r="A73" i="38"/>
  <c r="B72" i="38"/>
  <c r="A72" i="38"/>
  <c r="B71" i="38"/>
  <c r="A71" i="38"/>
  <c r="B70" i="38"/>
  <c r="A70" i="38"/>
  <c r="B69" i="38"/>
  <c r="A69" i="38"/>
  <c r="B68" i="38"/>
  <c r="A68" i="38"/>
  <c r="B67" i="38"/>
  <c r="A67" i="38"/>
  <c r="B66" i="38"/>
  <c r="A66" i="38"/>
  <c r="B65" i="38"/>
  <c r="A65" i="38"/>
  <c r="B64" i="38"/>
  <c r="A64" i="38"/>
  <c r="B63" i="38"/>
  <c r="A63" i="38"/>
  <c r="B62" i="38"/>
  <c r="A62" i="38"/>
  <c r="B61" i="38"/>
  <c r="A61" i="38"/>
  <c r="B60" i="38"/>
  <c r="A60" i="38"/>
  <c r="B59" i="38"/>
  <c r="A59" i="38"/>
  <c r="B58" i="38"/>
  <c r="A58" i="38"/>
  <c r="B57" i="38"/>
  <c r="A57" i="38"/>
  <c r="B56" i="38"/>
  <c r="A56" i="38"/>
  <c r="B55" i="38"/>
  <c r="A55" i="38"/>
  <c r="B54" i="38"/>
  <c r="A54" i="38"/>
  <c r="B53" i="38"/>
  <c r="A53" i="38"/>
  <c r="B52" i="38"/>
  <c r="A52" i="38"/>
  <c r="B51" i="38"/>
  <c r="A51" i="38"/>
  <c r="B50" i="38"/>
  <c r="A50" i="38"/>
  <c r="B49" i="38"/>
  <c r="A49" i="38"/>
  <c r="B48" i="38"/>
  <c r="A48" i="38"/>
  <c r="B47" i="38"/>
  <c r="A47" i="38"/>
  <c r="B46" i="38"/>
  <c r="A46" i="38"/>
  <c r="B45" i="38"/>
  <c r="A45" i="38"/>
  <c r="B44" i="38"/>
  <c r="A44" i="38"/>
  <c r="B43" i="38"/>
  <c r="A43" i="38"/>
  <c r="B42" i="38"/>
  <c r="A42" i="38"/>
  <c r="B41" i="38"/>
  <c r="A41" i="38"/>
  <c r="B40" i="38"/>
  <c r="A40" i="38"/>
  <c r="B39" i="38"/>
  <c r="A39" i="38"/>
  <c r="B38" i="38"/>
  <c r="A38" i="38"/>
  <c r="B37" i="38"/>
  <c r="A37" i="38"/>
  <c r="B36" i="38"/>
  <c r="A36" i="38"/>
  <c r="B35" i="38"/>
  <c r="A35" i="38"/>
  <c r="B34" i="38"/>
  <c r="A34" i="38"/>
  <c r="B33" i="38"/>
  <c r="A33" i="38"/>
  <c r="B32" i="38"/>
  <c r="A32" i="38"/>
  <c r="B31" i="38"/>
  <c r="A31" i="38"/>
  <c r="B30" i="38"/>
  <c r="A30" i="38"/>
  <c r="B29" i="38"/>
  <c r="A29" i="38"/>
  <c r="B28" i="38"/>
  <c r="A28" i="38"/>
  <c r="B27" i="38"/>
  <c r="A27" i="38"/>
  <c r="B26" i="38"/>
  <c r="A26" i="38"/>
  <c r="B25" i="38"/>
  <c r="A25" i="38"/>
  <c r="B24" i="38"/>
  <c r="A24" i="38"/>
  <c r="B23" i="38"/>
  <c r="A23" i="38"/>
  <c r="B22" i="38"/>
  <c r="A22" i="38"/>
  <c r="B21" i="38"/>
  <c r="A21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B13" i="38"/>
  <c r="A13" i="38"/>
  <c r="B12" i="38"/>
  <c r="A12" i="38"/>
  <c r="B11" i="38"/>
  <c r="A11" i="38"/>
  <c r="B10" i="38"/>
  <c r="A10" i="38"/>
  <c r="B9" i="38"/>
  <c r="A9" i="38"/>
  <c r="B8" i="38"/>
  <c r="A8" i="38"/>
  <c r="B7" i="38"/>
  <c r="A7" i="38"/>
  <c r="B6" i="38"/>
  <c r="A6" i="38"/>
  <c r="E78" i="37" l="1"/>
  <c r="E94" i="37"/>
  <c r="E50" i="37"/>
  <c r="E35" i="37"/>
  <c r="E26" i="37"/>
  <c r="D78" i="37"/>
  <c r="D94" i="37"/>
  <c r="D50" i="37"/>
  <c r="D33" i="37"/>
  <c r="D30" i="37"/>
  <c r="D16" i="37"/>
  <c r="D26" i="37"/>
  <c r="E47" i="37"/>
  <c r="D81" i="37"/>
  <c r="D47" i="37"/>
  <c r="E82" i="37"/>
  <c r="E31" i="37"/>
  <c r="D82" i="37"/>
  <c r="D44" i="37"/>
  <c r="E32" i="37"/>
  <c r="E19" i="37"/>
  <c r="D72" i="37"/>
  <c r="D19" i="37"/>
  <c r="E48" i="37"/>
  <c r="E20" i="37"/>
  <c r="D48" i="37"/>
  <c r="D18" i="37"/>
  <c r="E49" i="37"/>
  <c r="E25" i="37"/>
  <c r="D49" i="37"/>
  <c r="D17" i="37"/>
  <c r="E95" i="37"/>
  <c r="E51" i="37"/>
  <c r="E36" i="37"/>
  <c r="E24" i="37"/>
  <c r="D95" i="37"/>
  <c r="D51" i="37"/>
  <c r="D34" i="37"/>
  <c r="D15" i="37"/>
  <c r="E17" i="37"/>
  <c r="D97" i="37"/>
  <c r="D24" i="37"/>
  <c r="E77" i="37"/>
  <c r="E18" i="37"/>
  <c r="D77" i="37"/>
  <c r="D20" i="37"/>
  <c r="E72" i="37"/>
  <c r="D43" i="37"/>
  <c r="E92" i="37"/>
  <c r="E30" i="37"/>
  <c r="D92" i="37"/>
  <c r="D39" i="37"/>
  <c r="E93" i="37"/>
  <c r="D109" i="37"/>
  <c r="D40" i="37"/>
  <c r="E88" i="37"/>
  <c r="E96" i="37"/>
  <c r="E52" i="37"/>
  <c r="E37" i="37"/>
  <c r="E16" i="37"/>
  <c r="D88" i="37"/>
  <c r="D96" i="37"/>
  <c r="D52" i="37"/>
  <c r="D35" i="37"/>
  <c r="D25" i="37"/>
  <c r="E81" i="37"/>
  <c r="E89" i="37"/>
  <c r="E97" i="37"/>
  <c r="E38" i="37"/>
  <c r="D89" i="37"/>
  <c r="D36" i="37"/>
  <c r="E39" i="37"/>
  <c r="D37" i="37"/>
  <c r="E40" i="37"/>
  <c r="D38" i="37"/>
  <c r="E33" i="37"/>
  <c r="D31" i="37"/>
  <c r="E85" i="37"/>
  <c r="E34" i="37"/>
  <c r="D93" i="37"/>
  <c r="D32" i="37"/>
  <c r="D85" i="37"/>
  <c r="E44" i="37"/>
  <c r="E69" i="37"/>
  <c r="E43" i="37"/>
  <c r="E109" i="37"/>
  <c r="E15" i="37"/>
  <c r="D69" i="37"/>
  <c r="E98" i="37" l="1"/>
  <c r="E73" i="37"/>
  <c r="D98" i="37"/>
  <c r="D53" i="37"/>
  <c r="D41" i="37"/>
  <c r="D73" i="37"/>
  <c r="E45" i="37"/>
  <c r="D27" i="37"/>
  <c r="E41" i="37"/>
  <c r="D45" i="37"/>
  <c r="E53" i="37"/>
  <c r="E27" i="37"/>
  <c r="E21" i="37"/>
  <c r="D21" i="37"/>
  <c r="E55" i="37" l="1"/>
  <c r="D55" i="37"/>
  <c r="E56" i="37" l="1"/>
  <c r="D56" i="37"/>
  <c r="D111" i="37" l="1"/>
  <c r="E111" i="37"/>
</calcChain>
</file>

<file path=xl/sharedStrings.xml><?xml version="1.0" encoding="utf-8"?>
<sst xmlns="http://schemas.openxmlformats.org/spreadsheetml/2006/main" count="579" uniqueCount="228">
  <si>
    <t>Steam:</t>
  </si>
  <si>
    <t>Manatee</t>
  </si>
  <si>
    <t>Martin</t>
  </si>
  <si>
    <t>Scherer</t>
  </si>
  <si>
    <t>SJRPP</t>
  </si>
  <si>
    <t>Total Steam</t>
  </si>
  <si>
    <t>Nuclear</t>
  </si>
  <si>
    <t>St. Lucie</t>
  </si>
  <si>
    <t>Turkey Point</t>
  </si>
  <si>
    <t>Total Nuclear</t>
  </si>
  <si>
    <t>Nuclear:</t>
  </si>
  <si>
    <t>Other Production:</t>
  </si>
  <si>
    <t>Lauderdale</t>
  </si>
  <si>
    <t>Ft. Myers</t>
  </si>
  <si>
    <t>Sanford</t>
  </si>
  <si>
    <t>West County</t>
  </si>
  <si>
    <t>Cape Canaveral</t>
  </si>
  <si>
    <t>Riviera</t>
  </si>
  <si>
    <t>Port Everglades</t>
  </si>
  <si>
    <t>Total Combined Cycle</t>
  </si>
  <si>
    <t>Gas Turbines</t>
  </si>
  <si>
    <t>Combustion Turbines</t>
  </si>
  <si>
    <t>Total Peakers</t>
  </si>
  <si>
    <t>DeSoto</t>
  </si>
  <si>
    <t>Space Coast</t>
  </si>
  <si>
    <t>Babcock</t>
  </si>
  <si>
    <t>Citrus (DeSoto II)</t>
  </si>
  <si>
    <t>Total Solar</t>
  </si>
  <si>
    <t>Total Other Production</t>
  </si>
  <si>
    <t>Total Production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</si>
  <si>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</si>
  <si>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</si>
  <si>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</si>
  <si>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</si>
  <si>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</si>
  <si>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</si>
  <si>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</si>
  <si>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</si>
  <si>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</si>
  <si>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</si>
  <si>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</si>
  <si>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</si>
  <si>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</si>
  <si>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</si>
  <si>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</si>
  <si>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</si>
  <si>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</si>
  <si>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</si>
  <si>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</si>
  <si>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</si>
  <si>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</si>
  <si>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</si>
  <si>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</si>
  <si>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</si>
  <si>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</si>
  <si>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</si>
  <si>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000: NON-PRODUCTION PLANT</t>
  </si>
  <si>
    <t>Ending Plant Balance</t>
  </si>
  <si>
    <t>304: ITC INTEREST SYNCRONIZATION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</si>
  <si>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</si>
  <si>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</si>
  <si>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</si>
  <si>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</si>
  <si>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</si>
  <si>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</si>
  <si>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</si>
  <si>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370.2: AMI Meters Replaced</t>
  </si>
  <si>
    <t>370: Distribution Meters</t>
  </si>
  <si>
    <t>371: Installations On Customer Premises</t>
  </si>
  <si>
    <t>373: Street Lights &amp; Signal Systems</t>
  </si>
  <si>
    <t>Distribution Substation</t>
  </si>
  <si>
    <t>361: Distribution Structures &amp; Improvements</t>
  </si>
  <si>
    <t>362: Distribution Station Equipment</t>
  </si>
  <si>
    <t>188: MARTIN SOLAR ENERGY CENTER</t>
  </si>
  <si>
    <t>010: CUTLER</t>
  </si>
  <si>
    <t>041: RIVIERA REPOWERING</t>
  </si>
  <si>
    <t>050: PUTNAM</t>
  </si>
  <si>
    <t>070: SANFORD</t>
  </si>
  <si>
    <t>080: FT LAUDERDALE COMBINED CYCLE</t>
  </si>
  <si>
    <t>112: FT MYERS COMBINED CYCLE</t>
  </si>
  <si>
    <t>120: PORT EVERGLADES</t>
  </si>
  <si>
    <t>131: CAPE CANAVERAL REPOWERING</t>
  </si>
  <si>
    <t>140: TURKEY POINT</t>
  </si>
  <si>
    <t>150: ST LUCIE COMMON</t>
  </si>
  <si>
    <t>170: MANATEE</t>
  </si>
  <si>
    <t>180: MARTIN</t>
  </si>
  <si>
    <t>190: WEST COUNTY ENERGY CENTER #1 &amp; #2</t>
  </si>
  <si>
    <t>193: SPACECOAST SOLAR ENERGY CENTER</t>
  </si>
  <si>
    <t>500: SJRPP UNIT #1</t>
  </si>
  <si>
    <t>142: TURKEY POINT UNIT #3 EPU</t>
  </si>
  <si>
    <t>143: TURKEY POINT UNIT #3</t>
  </si>
  <si>
    <t>144: TURKEY POINT UNIT #4</t>
  </si>
  <si>
    <t>149: TURKEY POINT COMMON EPU</t>
  </si>
  <si>
    <t>151: ST LUCIE UNIT #1</t>
  </si>
  <si>
    <t>152: ST LUCIE UNIT #2</t>
  </si>
  <si>
    <t>153: ST LUCIE COMMON EPU</t>
  </si>
  <si>
    <t>154: ST LUCIE UNIT #1 EPU</t>
  </si>
  <si>
    <t>155: ST LUCIE UNIT #2 EPU</t>
  </si>
  <si>
    <t>243: TURKEY POINT UNIT #3 Uprates</t>
  </si>
  <si>
    <t>244: TURKEY POINT UNIT #4 Uprates</t>
  </si>
  <si>
    <t>251: ST LUCIE UNIT #1 Uprates</t>
  </si>
  <si>
    <t>252: ST LUCIE UNIT #2 Uprates</t>
  </si>
  <si>
    <t>040: RIVIERA UNIT #3 &amp; #4</t>
  </si>
  <si>
    <t>072: SANFORD COMBINED CYCLE</t>
  </si>
  <si>
    <t>081: FT LAUDERDALE GT'S</t>
  </si>
  <si>
    <t>082: LAUDERDALE UNIT 6</t>
  </si>
  <si>
    <t>110: FT MYERS</t>
  </si>
  <si>
    <t>113: FT MYERS SIMPLE CYCLE UNIT #3</t>
  </si>
  <si>
    <t>121: PORT EVERGLADES COMBINED CYCLE</t>
  </si>
  <si>
    <t>130: CAPE CANAVERAL</t>
  </si>
  <si>
    <t>141: TURKEY POINT UNIT #5</t>
  </si>
  <si>
    <t>171: MANATEE UNIT #3</t>
  </si>
  <si>
    <t>172: MANATEE PV SOLAR</t>
  </si>
  <si>
    <t>182: MARTIN SIMPLE CYCLE</t>
  </si>
  <si>
    <t>191: WEST COUNTY ENERGY CENTER #3</t>
  </si>
  <si>
    <t>192: DESOTO SOLAR ENERGY CENTER</t>
  </si>
  <si>
    <t>194: OKEECHOBEE SITE</t>
  </si>
  <si>
    <t>196: HENDRY COUNTY ENERGY CENTER</t>
  </si>
  <si>
    <t>197: BABCOCK RANCH SOLAR</t>
  </si>
  <si>
    <t>199: CITRUS PV SOLAR</t>
  </si>
  <si>
    <t>997: Renewable-Default</t>
  </si>
  <si>
    <t>185: MARTIN GAS PIPELINE</t>
  </si>
  <si>
    <t>502: SJRPP UNIT #2</t>
  </si>
  <si>
    <t>503: SJRPP COAL TERMINAL</t>
  </si>
  <si>
    <t>505: SCHERER</t>
  </si>
  <si>
    <t>501: SJRPP COAL CARS</t>
  </si>
  <si>
    <t>Steam</t>
  </si>
  <si>
    <t>Structures and Improvements</t>
  </si>
  <si>
    <t>Solar</t>
  </si>
  <si>
    <t>Martin Solar</t>
  </si>
  <si>
    <t>Manatee Solar</t>
  </si>
  <si>
    <t>Station Equipment</t>
  </si>
  <si>
    <t>Poles and Fixtures</t>
  </si>
  <si>
    <t>Overhead Conductors and Devices</t>
  </si>
  <si>
    <t>Underground Conduit</t>
  </si>
  <si>
    <t>Underground Conductors and Devices</t>
  </si>
  <si>
    <t>Total Transmission Plant</t>
  </si>
  <si>
    <t>Line Transformers</t>
  </si>
  <si>
    <t>Meters</t>
  </si>
  <si>
    <t>Meters - AMI</t>
  </si>
  <si>
    <t>Installations on Customer's Premises</t>
  </si>
  <si>
    <t>Street Lighting and Signal Systems</t>
  </si>
  <si>
    <t>Total General Plant</t>
  </si>
  <si>
    <t>Other (Cedar Bay and Non-Production)</t>
  </si>
  <si>
    <t>Other (Non-Production)</t>
  </si>
  <si>
    <t>Transmission:</t>
  </si>
  <si>
    <t>Distribution:</t>
  </si>
  <si>
    <t>Land</t>
  </si>
  <si>
    <t>Underground Conductors</t>
  </si>
  <si>
    <t>Services</t>
  </si>
  <si>
    <t>General Plant:</t>
  </si>
  <si>
    <t>Total FPL</t>
  </si>
  <si>
    <t>001: Steam Generation</t>
  </si>
  <si>
    <t>002: Nuclear Generation</t>
  </si>
  <si>
    <t>003: Other Generation</t>
  </si>
  <si>
    <t>004: Transmission</t>
  </si>
  <si>
    <t>005: Distribution Line Facilities</t>
  </si>
  <si>
    <t>006: Distribution Substation</t>
  </si>
  <si>
    <t>007: Building, General Plant</t>
  </si>
  <si>
    <t>008: General Plant Equipment</t>
  </si>
  <si>
    <t>009: Transportation Equipment</t>
  </si>
  <si>
    <t>Other</t>
  </si>
  <si>
    <t>Depr Group: SAP FERC Function</t>
  </si>
  <si>
    <t>Depr Group: Plant Site</t>
  </si>
  <si>
    <t>Cap - Component</t>
  </si>
  <si>
    <t>Ending Plant - NCRC AFUDC</t>
  </si>
  <si>
    <t>Plant Site Summary</t>
  </si>
  <si>
    <t>Cutler</t>
  </si>
  <si>
    <t>Putnam</t>
  </si>
  <si>
    <t>Okeechobee</t>
  </si>
  <si>
    <t>Hendry County Energy Center</t>
  </si>
  <si>
    <t>mapping</t>
  </si>
  <si>
    <t>Mapping ID</t>
  </si>
  <si>
    <t>Check</t>
  </si>
  <si>
    <t>Mapping Table</t>
  </si>
  <si>
    <t>145: TURKEY POINT UNIT #4 EPU</t>
  </si>
  <si>
    <t>STRUCTURES AND IMPROVEMENTS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</si>
  <si>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</si>
  <si>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</si>
  <si>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</si>
  <si>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</si>
  <si>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</si>
  <si>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</si>
  <si>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</si>
  <si>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</si>
  <si>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</si>
  <si>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POLES, TOWERS AND FIXTURES - WOOD</t>
  </si>
  <si>
    <t>POLES, TOWERS AND FIXTURES - CONCRETE</t>
  </si>
  <si>
    <t>POLES, TOWERS AND FIXTURES</t>
  </si>
  <si>
    <t>UNDERGROUND CONDUIT, DUCT SYSTEM</t>
  </si>
  <si>
    <t>UNDERGROUND CONDUIT, DIRECT BURIED</t>
  </si>
  <si>
    <t>UNDERGROUND CONDUCTORS AND DEVICES, DS</t>
  </si>
  <si>
    <t>UNDERGROUND CONDUCTORS AND DEVICES, DB</t>
  </si>
  <si>
    <t>LINE TRANSFORMERS</t>
  </si>
  <si>
    <t>SERVICES, OVERHEAD</t>
  </si>
  <si>
    <t>SERVICES, UNDERGROUND</t>
  </si>
  <si>
    <t>METERS</t>
  </si>
  <si>
    <t>METERS - AMI</t>
  </si>
  <si>
    <t>INSTALLATIONS ON CUSTOMER'S PREMISES</t>
  </si>
  <si>
    <t>STREET LIGHTING AND SIGNAL SYSTEMS</t>
  </si>
  <si>
    <t>TOTAL DISTRIBUTION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</si>
  <si>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</si>
  <si>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</si>
  <si>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</si>
  <si>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</si>
  <si>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</si>
  <si>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</si>
  <si>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</si>
  <si>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lookups</t>
  </si>
  <si>
    <t>CDR: 2016 Rate Case v3</t>
  </si>
  <si>
    <t>000: Intangible</t>
  </si>
  <si>
    <t>Sub-Total 000: Intangible</t>
  </si>
  <si>
    <t>Sub-Total 007: Building, General Plant</t>
  </si>
  <si>
    <t>Sub-Total 008: General Plant Equipment</t>
  </si>
  <si>
    <t>Sub-Total 009: Transportation Equipment</t>
  </si>
  <si>
    <t>Sub-Total 003: Other Generation</t>
  </si>
  <si>
    <t>Sub-Total 001: Steam Generation</t>
  </si>
  <si>
    <t>Sub-Total 002: Nuclear Generation</t>
  </si>
  <si>
    <t>200: CEDAR BAY</t>
  </si>
  <si>
    <t>Sub-Total 006: Distribution Substation</t>
  </si>
  <si>
    <t>Sub-Total 005: Distribution Line Facilities</t>
  </si>
  <si>
    <t>Amortizable Gross Plant at 12/31/2017</t>
  </si>
  <si>
    <t>Amortizable Gross Plant at 12/31/2018</t>
  </si>
  <si>
    <t>Intangible Plant - Other (Non-Production)</t>
  </si>
  <si>
    <t>STAFF 000906</t>
  </si>
  <si>
    <t>FPL RC-16</t>
  </si>
  <si>
    <t>STAFF 000907</t>
  </si>
  <si>
    <t>STAFF 000908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</si>
</sst>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u/>
      <sz val="16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0" borderId="0" xfId="0" applyFont="1"/>
    <xf numFmtId="164" fontId="4" fillId="0" borderId="0" xfId="1" applyNumberFormat="1" applyFont="1" applyFill="1" applyBorder="1"/>
    <xf numFmtId="0" fontId="2" fillId="0" borderId="0" xfId="0" applyFont="1"/>
    <xf numFmtId="0" fontId="0" fillId="0" borderId="0" xfId="0" applyFill="1"/>
    <xf numFmtId="165" fontId="6" fillId="0" borderId="0" xfId="0" applyNumberFormat="1" applyFont="1" applyFill="1" applyAlignment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165" fontId="10" fillId="0" borderId="4" xfId="2" applyNumberFormat="1" applyFont="1" applyBorder="1" applyAlignment="1">
      <alignment horizontal="right"/>
    </xf>
    <xf numFmtId="0" fontId="10" fillId="0" borderId="0" xfId="2" applyFont="1" applyFill="1" applyAlignment="1">
      <alignment horizontal="left" indent="2"/>
    </xf>
    <xf numFmtId="165" fontId="0" fillId="0" borderId="0" xfId="0" applyNumberFormat="1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indent="2"/>
    </xf>
    <xf numFmtId="165" fontId="10" fillId="0" borderId="0" xfId="2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12" fillId="0" borderId="0" xfId="0" applyFont="1"/>
    <xf numFmtId="165" fontId="6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2" fillId="0" borderId="0" xfId="0" applyNumberFormat="1" applyFont="1" applyFill="1"/>
    <xf numFmtId="0" fontId="12" fillId="0" borderId="0" xfId="0" applyFont="1" applyFill="1"/>
    <xf numFmtId="0" fontId="0" fillId="0" borderId="0" xfId="0"/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indent="2"/>
    </xf>
    <xf numFmtId="0" fontId="0" fillId="0" borderId="0" xfId="0" quotePrefix="1"/>
    <xf numFmtId="0" fontId="10" fillId="0" borderId="0" xfId="2" applyFont="1" applyFill="1" applyAlignment="1">
      <alignment horizontal="left"/>
    </xf>
    <xf numFmtId="0" fontId="14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left" indent="2"/>
    </xf>
    <xf numFmtId="165" fontId="13" fillId="0" borderId="0" xfId="2" applyNumberFormat="1" applyFont="1" applyAlignment="1">
      <alignment horizontal="right"/>
    </xf>
    <xf numFmtId="0" fontId="15" fillId="0" borderId="0" xfId="0" applyFont="1" applyFill="1" applyAlignment="1">
      <alignment horizontal="center" wrapText="1"/>
    </xf>
    <xf numFmtId="0" fontId="2" fillId="0" borderId="0" xfId="0" applyFont="1" applyAlignment="1"/>
    <xf numFmtId="0" fontId="6" fillId="0" borderId="0" xfId="2" applyFont="1" applyFill="1" applyAlignment="1">
      <alignment horizontal="left" indent="2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indent="2"/>
    </xf>
    <xf numFmtId="165" fontId="13" fillId="0" borderId="0" xfId="0" applyNumberFormat="1" applyFont="1" applyAlignment="1">
      <alignment horizontal="right"/>
    </xf>
    <xf numFmtId="165" fontId="13" fillId="0" borderId="5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right"/>
    </xf>
    <xf numFmtId="0" fontId="7" fillId="0" borderId="0" xfId="2"/>
    <xf numFmtId="0" fontId="7" fillId="0" borderId="2" xfId="2" applyBorder="1"/>
    <xf numFmtId="0" fontId="6" fillId="0" borderId="0" xfId="2" applyFont="1"/>
    <xf numFmtId="0" fontId="6" fillId="0" borderId="3" xfId="2" applyFont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indent="2"/>
    </xf>
    <xf numFmtId="165" fontId="6" fillId="0" borderId="0" xfId="2" applyNumberFormat="1" applyFont="1" applyAlignment="1">
      <alignment horizontal="right"/>
    </xf>
    <xf numFmtId="165" fontId="6" fillId="0" borderId="5" xfId="2" applyNumberFormat="1" applyFont="1" applyBorder="1" applyAlignment="1">
      <alignment horizontal="right"/>
    </xf>
    <xf numFmtId="0" fontId="0" fillId="0" borderId="1" xfId="0" applyFill="1" applyBorder="1"/>
    <xf numFmtId="0" fontId="10" fillId="0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2" fillId="0" borderId="0" xfId="0" applyFont="1" applyAlignment="1">
      <alignment horizontal="center"/>
    </xf>
  </cellXfs>
  <cellStyles count="28">
    <cellStyle name="Comma" xfId="1" builtinId="3"/>
    <cellStyle name="Comma [0] 2" xfId="16"/>
    <cellStyle name="Comma [0] 3" xfId="17"/>
    <cellStyle name="Comma 10" xfId="4"/>
    <cellStyle name="Comma 11" xfId="18"/>
    <cellStyle name="Comma 12" xfId="19"/>
    <cellStyle name="Comma 13" xfId="14"/>
    <cellStyle name="Comma 14" xfId="13"/>
    <cellStyle name="Comma 15" xfId="11"/>
    <cellStyle name="Comma 16" xfId="15"/>
    <cellStyle name="Comma 17" xfId="12"/>
    <cellStyle name="Comma 2" xfId="3"/>
    <cellStyle name="Comma 2 2" xfId="9"/>
    <cellStyle name="Comma 3" xfId="5"/>
    <cellStyle name="Comma 4" xfId="10"/>
    <cellStyle name="Comma 5" xfId="20"/>
    <cellStyle name="Comma 6" xfId="21"/>
    <cellStyle name="Comma 7" xfId="22"/>
    <cellStyle name="Comma 8" xfId="23"/>
    <cellStyle name="Comma 9" xfId="24"/>
    <cellStyle name="F2" xfId="6"/>
    <cellStyle name="Normal" xfId="0" builtinId="0"/>
    <cellStyle name="Normal 2" xfId="2"/>
    <cellStyle name="Normal 2 2" xfId="8"/>
    <cellStyle name="Normal 3" xfId="25"/>
    <cellStyle name="Normal 3 2" xfId="26"/>
    <cellStyle name="Normal 3 3" xfId="7"/>
    <cellStyle name="Percent 2" xfId="27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GF%20Data\Anticipated%20Retirements%20For%20Nuclear%20Up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tabSelected="1" zoomScale="80" zoomScaleNormal="80" workbookViewId="0">
      <pane xSplit="3" ySplit="13" topLeftCell="D14" activePane="bottomRight" state="frozen"/>
      <selection activeCell="M25" sqref="M25"/>
      <selection pane="topRight" activeCell="M25" sqref="M25"/>
      <selection pane="bottomLeft" activeCell="M25" sqref="M25"/>
      <selection pane="bottomRight" sqref="A1:A2"/>
    </sheetView>
  </sheetViews>
  <sheetFormatPr defaultColWidth="9.140625" defaultRowHeight="15" outlineLevelRow="1" x14ac:dyDescent="0.25"/>
  <cols>
    <col min="1" max="1" width="3.42578125" style="22" bestFit="1" customWidth="1"/>
    <col min="2" max="2" width="4" style="22" customWidth="1"/>
    <col min="3" max="3" width="43.85546875" style="22" customWidth="1"/>
    <col min="4" max="4" width="28.42578125" style="22" bestFit="1" customWidth="1"/>
    <col min="5" max="5" width="32" style="22" customWidth="1"/>
    <col min="6" max="16384" width="9.140625" style="22"/>
  </cols>
  <sheetData>
    <row r="1" spans="1:12" ht="14.45" x14ac:dyDescent="0.3">
      <c r="A1" s="4" t="s">
        <v>224</v>
      </c>
      <c r="E1" s="14"/>
    </row>
    <row r="2" spans="1:12" s="23" customFormat="1" ht="12.75" customHeight="1" outlineLevel="1" x14ac:dyDescent="0.3">
      <c r="A2" s="4" t="s">
        <v>225</v>
      </c>
      <c r="B2" s="4"/>
      <c r="E2" s="14"/>
    </row>
    <row r="3" spans="1:12" s="23" customFormat="1" ht="14.45" outlineLevel="1" x14ac:dyDescent="0.3">
      <c r="B3" s="4"/>
      <c r="E3" s="14"/>
    </row>
    <row r="4" spans="1:12" s="23" customFormat="1" ht="14.45" outlineLevel="1" x14ac:dyDescent="0.3">
      <c r="E4" s="14"/>
    </row>
    <row r="5" spans="1:12" s="23" customFormat="1" ht="14.45" outlineLevel="1" x14ac:dyDescent="0.3">
      <c r="D5" s="34"/>
      <c r="E5" s="14"/>
    </row>
    <row r="6" spans="1:12" ht="14.45" outlineLevel="1" x14ac:dyDescent="0.3">
      <c r="D6" s="22" t="s">
        <v>208</v>
      </c>
      <c r="E6" s="25"/>
      <c r="L6" s="30"/>
    </row>
    <row r="7" spans="1:12" ht="14.45" outlineLevel="1" x14ac:dyDescent="0.3">
      <c r="D7" s="5"/>
      <c r="E7" s="11"/>
      <c r="L7" s="30"/>
    </row>
    <row r="8" spans="1:12" s="23" customFormat="1" ht="14.45" outlineLevel="1" x14ac:dyDescent="0.3">
      <c r="D8" s="5"/>
      <c r="E8" s="11"/>
      <c r="L8" s="30"/>
    </row>
    <row r="9" spans="1:12" ht="14.45" outlineLevel="1" x14ac:dyDescent="0.3">
      <c r="D9" s="11" t="s">
        <v>165</v>
      </c>
      <c r="E9" s="11" t="s">
        <v>165</v>
      </c>
      <c r="L9" s="30"/>
    </row>
    <row r="10" spans="1:12" ht="14.45" outlineLevel="1" x14ac:dyDescent="0.3">
      <c r="D10" s="11" t="s">
        <v>57</v>
      </c>
      <c r="E10" s="11" t="s">
        <v>57</v>
      </c>
      <c r="L10" s="30"/>
    </row>
    <row r="11" spans="1:12" ht="14.45" outlineLevel="1" x14ac:dyDescent="0.3">
      <c r="D11" s="54"/>
      <c r="E11" s="54"/>
    </row>
    <row r="12" spans="1:12" ht="14.45" x14ac:dyDescent="0.3">
      <c r="D12" s="33"/>
      <c r="E12" s="33"/>
    </row>
    <row r="13" spans="1:12" ht="51.75" customHeight="1" x14ac:dyDescent="0.3">
      <c r="A13" s="22" t="s">
        <v>171</v>
      </c>
      <c r="D13" s="32" t="s">
        <v>221</v>
      </c>
      <c r="E13" s="32" t="s">
        <v>222</v>
      </c>
    </row>
    <row r="14" spans="1:12" ht="14.45" x14ac:dyDescent="0.3">
      <c r="A14" s="17" t="s">
        <v>126</v>
      </c>
      <c r="B14" s="22" t="s">
        <v>0</v>
      </c>
      <c r="D14" s="5"/>
      <c r="E14" s="5"/>
    </row>
    <row r="15" spans="1:12" ht="14.45" x14ac:dyDescent="0.3">
      <c r="A15" s="22">
        <v>1</v>
      </c>
      <c r="C15" s="22" t="s">
        <v>8</v>
      </c>
      <c r="D15" s="6">
        <f>SUMIFS('UI '!$R$6:$R$9967,'UI '!$B$6:$B$9967,Summary!$A15,'UI '!$E$6:$E$9967,Summary!D$9)+SUMIFS('UI '!$R$6:$R$9967,'UI '!$B$6:$B$9967,Summary!$A15,'UI '!$E$6:$E$9967,Summary!D$10)</f>
        <v>-537047.92000000004</v>
      </c>
      <c r="E15" s="16">
        <f>SUMIFS('UI '!$AE$6:$AE$9967,'UI '!$B$6:$B$9967,Summary!$A15,'UI '!$E$6:$E$9967,Summary!E$9)+SUMIFS('UI '!$AE$6:$AE$9967,'UI '!$B$6:$B$9967,Summary!$A15,'UI '!$E$6:$E$9967,Summary!E$10)+SUMIFS('UI '!$AE$6:$AE$9967,'UI '!$B$6:$B$9967,Summary!$A15,'UI '!$E$6:$E$9967,Summary!E$7)</f>
        <v>-616397.1100000001</v>
      </c>
    </row>
    <row r="16" spans="1:12" ht="14.45" x14ac:dyDescent="0.3">
      <c r="A16" s="22">
        <v>2</v>
      </c>
      <c r="C16" s="22" t="s">
        <v>1</v>
      </c>
      <c r="D16" s="6">
        <f>SUMIFS('UI '!$R$6:$R$9967,'UI '!$B$6:$B$9967,Summary!$A16,'UI '!$E$6:$E$9967,Summary!D$9)+SUMIFS('UI '!$R$6:$R$9967,'UI '!$B$6:$B$9967,Summary!$A16,'UI '!$E$6:$E$9967,Summary!D$10)</f>
        <v>1847882.1999999997</v>
      </c>
      <c r="E16" s="16">
        <f>SUMIFS('UI '!$AE$6:$AE$9967,'UI '!$B$6:$B$9967,Summary!$A16,'UI '!$E$6:$E$9967,Summary!E$9)+SUMIFS('UI '!$AE$6:$AE$9967,'UI '!$B$6:$B$9967,Summary!$A16,'UI '!$E$6:$E$9967,Summary!E$10)+SUMIFS('UI '!$AE$6:$AE$9967,'UI '!$B$6:$B$9967,Summary!$A16,'UI '!$E$6:$E$9967,Summary!E$7)</f>
        <v>1790519.3399999999</v>
      </c>
    </row>
    <row r="17" spans="1:5" ht="14.45" x14ac:dyDescent="0.3">
      <c r="A17" s="22">
        <v>3</v>
      </c>
      <c r="C17" s="22" t="s">
        <v>2</v>
      </c>
      <c r="D17" s="6">
        <f>SUMIFS('UI '!$R$6:$R$9967,'UI '!$B$6:$B$9967,Summary!$A17,'UI '!$E$6:$E$9967,Summary!D$9)+SUMIFS('UI '!$R$6:$R$9967,'UI '!$B$6:$B$9967,Summary!$A17,'UI '!$E$6:$E$9967,Summary!D$10)</f>
        <v>2509240.245680281</v>
      </c>
      <c r="E17" s="16">
        <f>SUMIFS('UI '!$AE$6:$AE$9967,'UI '!$B$6:$B$9967,Summary!$A17,'UI '!$E$6:$E$9967,Summary!E$9)+SUMIFS('UI '!$AE$6:$AE$9967,'UI '!$B$6:$B$9967,Summary!$A17,'UI '!$E$6:$E$9967,Summary!E$10)+SUMIFS('UI '!$AE$6:$AE$9967,'UI '!$B$6:$B$9967,Summary!$A17,'UI '!$E$6:$E$9967,Summary!E$7)</f>
        <v>2260300.0856802808</v>
      </c>
    </row>
    <row r="18" spans="1:5" ht="14.45" x14ac:dyDescent="0.3">
      <c r="A18" s="22">
        <v>4</v>
      </c>
      <c r="C18" s="22" t="s">
        <v>3</v>
      </c>
      <c r="D18" s="6">
        <f>SUMIFS('UI '!$R$6:$R$9967,'UI '!$B$6:$B$9967,Summary!$A18,'UI '!$E$6:$E$9967,Summary!D$9)+SUMIFS('UI '!$R$6:$R$9967,'UI '!$B$6:$B$9967,Summary!$A18,'UI '!$E$6:$E$9967,Summary!D$10)</f>
        <v>496746.29000000004</v>
      </c>
      <c r="E18" s="16">
        <f>SUMIFS('UI '!$AE$6:$AE$9967,'UI '!$B$6:$B$9967,Summary!$A18,'UI '!$E$6:$E$9967,Summary!E$9)+SUMIFS('UI '!$AE$6:$AE$9967,'UI '!$B$6:$B$9967,Summary!$A18,'UI '!$E$6:$E$9967,Summary!E$10)+SUMIFS('UI '!$AE$6:$AE$9967,'UI '!$B$6:$B$9967,Summary!$A18,'UI '!$E$6:$E$9967,Summary!E$7)</f>
        <v>47744.250000000007</v>
      </c>
    </row>
    <row r="19" spans="1:5" ht="14.45" x14ac:dyDescent="0.3">
      <c r="A19" s="22">
        <v>5</v>
      </c>
      <c r="C19" s="22" t="s">
        <v>4</v>
      </c>
      <c r="D19" s="6">
        <f>SUMIFS('UI '!$R$6:$R$9967,'UI '!$B$6:$B$9967,Summary!$A19,'UI '!$E$6:$E$9967,Summary!D$9)+SUMIFS('UI '!$R$6:$R$9967,'UI '!$B$6:$B$9967,Summary!$A19,'UI '!$E$6:$E$9967,Summary!D$10)</f>
        <v>245746.42999999993</v>
      </c>
      <c r="E19" s="16">
        <f>SUMIFS('UI '!$AE$6:$AE$9967,'UI '!$B$6:$B$9967,Summary!$A19,'UI '!$E$6:$E$9967,Summary!E$9)+SUMIFS('UI '!$AE$6:$AE$9967,'UI '!$B$6:$B$9967,Summary!$A19,'UI '!$E$6:$E$9967,Summary!E$10)+SUMIFS('UI '!$AE$6:$AE$9967,'UI '!$B$6:$B$9967,Summary!$A19,'UI '!$E$6:$E$9967,Summary!E$7)</f>
        <v>201508.05999999991</v>
      </c>
    </row>
    <row r="20" spans="1:5" ht="14.45" x14ac:dyDescent="0.3">
      <c r="A20" s="22">
        <v>6</v>
      </c>
      <c r="C20" s="2" t="s">
        <v>143</v>
      </c>
      <c r="D20" s="18">
        <f>SUMIFS('UI '!$R$6:$R$9967,'UI '!$B$6:$B$9967,Summary!$A20,'UI '!$E$6:$E$9967,Summary!D$9)+SUMIFS('UI '!$R$6:$R$9967,'UI '!$B$6:$B$9967,Summary!$A20,'UI '!$E$6:$E$9967,Summary!D$10)</f>
        <v>0</v>
      </c>
      <c r="E20" s="18">
        <f>SUMIFS('UI '!$AE$6:$AE$9967,'UI '!$B$6:$B$9967,Summary!$A20,'UI '!$E$6:$E$9967,Summary!E$9)+SUMIFS('UI '!$AE$6:$AE$9967,'UI '!$B$6:$B$9967,Summary!$A20,'UI '!$E$6:$E$9967,Summary!E$10)+SUMIFS('UI '!$AE$6:$AE$9967,'UI '!$B$6:$B$9967,Summary!$A20,'UI '!$E$6:$E$9967,Summary!E$7)</f>
        <v>0</v>
      </c>
    </row>
    <row r="21" spans="1:5" ht="14.45" x14ac:dyDescent="0.3">
      <c r="C21" s="1" t="s">
        <v>5</v>
      </c>
      <c r="D21" s="6">
        <f>SUM(D15:D20)</f>
        <v>4562567.24568028</v>
      </c>
      <c r="E21" s="6">
        <f>SUM(E15:E20)</f>
        <v>3683674.6256802804</v>
      </c>
    </row>
    <row r="22" spans="1:5" ht="14.45" x14ac:dyDescent="0.3">
      <c r="D22" s="5"/>
      <c r="E22" s="5"/>
    </row>
    <row r="23" spans="1:5" ht="14.45" x14ac:dyDescent="0.3">
      <c r="A23" s="21" t="s">
        <v>6</v>
      </c>
      <c r="B23" s="22" t="s">
        <v>10</v>
      </c>
      <c r="D23" s="5"/>
      <c r="E23" s="5"/>
    </row>
    <row r="24" spans="1:5" ht="14.45" x14ac:dyDescent="0.3">
      <c r="A24" s="22">
        <v>7</v>
      </c>
      <c r="C24" s="22" t="s">
        <v>7</v>
      </c>
      <c r="D24" s="6">
        <f>SUMIFS('UI '!$R$6:$R$9967,'UI '!$B$6:$B$9967,Summary!$A24,'UI '!$E$6:$E$9967,Summary!D$9)+SUMIFS('UI '!$R$6:$R$9967,'UI '!$B$6:$B$9967,Summary!$A24,'UI '!$E$6:$E$9967,Summary!D$10)</f>
        <v>29885576.844718125</v>
      </c>
      <c r="E24" s="16">
        <f>SUMIFS('UI '!$AE$6:$AE$9967,'UI '!$B$6:$B$9967,Summary!$A24,'UI '!$E$6:$E$9967,Summary!E$9)+SUMIFS('UI '!$AE$6:$AE$9967,'UI '!$B$6:$B$9967,Summary!$A24,'UI '!$E$6:$E$9967,Summary!E$10)+SUMIFS('UI '!$AE$6:$AE$9967,'UI '!$B$6:$B$9967,Summary!$A24,'UI '!$E$6:$E$9967,Summary!E$7)</f>
        <v>28301492.754718125</v>
      </c>
    </row>
    <row r="25" spans="1:5" ht="14.45" x14ac:dyDescent="0.3">
      <c r="A25" s="22">
        <v>8</v>
      </c>
      <c r="C25" s="22" t="s">
        <v>8</v>
      </c>
      <c r="D25" s="6">
        <f>SUMIFS('UI '!$R$6:$R$9967,'UI '!$B$6:$B$9967,Summary!$A25,'UI '!$E$6:$E$9967,Summary!D$9)+SUMIFS('UI '!$R$6:$R$9967,'UI '!$B$6:$B$9967,Summary!$A25,'UI '!$E$6:$E$9967,Summary!D$10)</f>
        <v>15229412.699999999</v>
      </c>
      <c r="E25" s="16">
        <f>SUMIFS('UI '!$AE$6:$AE$9967,'UI '!$B$6:$B$9967,Summary!$A25,'UI '!$E$6:$E$9967,Summary!E$9)+SUMIFS('UI '!$AE$6:$AE$9967,'UI '!$B$6:$B$9967,Summary!$A25,'UI '!$E$6:$E$9967,Summary!E$10)+SUMIFS('UI '!$AE$6:$AE$9967,'UI '!$B$6:$B$9967,Summary!$A25,'UI '!$E$6:$E$9967,Summary!E$7)</f>
        <v>13932374.450000003</v>
      </c>
    </row>
    <row r="26" spans="1:5" ht="14.45" x14ac:dyDescent="0.3">
      <c r="A26" s="22">
        <v>9</v>
      </c>
      <c r="C26" s="22" t="s">
        <v>144</v>
      </c>
      <c r="D26" s="18">
        <f>SUMIFS('UI '!$R$6:$R$9967,'UI '!$B$6:$B$9967,Summary!$A26,'UI '!$E$6:$E$9967,Summary!D$9)+SUMIFS('UI '!$R$6:$R$9967,'UI '!$B$6:$B$9967,Summary!$A26,'UI '!$E$6:$E$9967,Summary!D$10)</f>
        <v>0</v>
      </c>
      <c r="E26" s="18">
        <f>SUMIFS('UI '!$AE$6:$AE$9967,'UI '!$B$6:$B$9967,Summary!$A26,'UI '!$E$6:$E$9967,Summary!E$9)+SUMIFS('UI '!$AE$6:$AE$9967,'UI '!$B$6:$B$9967,Summary!$A26,'UI '!$E$6:$E$9967,Summary!E$10)+SUMIFS('UI '!$AE$6:$AE$9967,'UI '!$B$6:$B$9967,Summary!$A26,'UI '!$E$6:$E$9967,Summary!E$7)</f>
        <v>0</v>
      </c>
    </row>
    <row r="27" spans="1:5" ht="14.45" x14ac:dyDescent="0.3">
      <c r="C27" s="1" t="s">
        <v>9</v>
      </c>
      <c r="D27" s="3">
        <f>SUM(D24:D26)</f>
        <v>45114989.544718124</v>
      </c>
      <c r="E27" s="3">
        <f>SUM(E24:E26)</f>
        <v>42233867.204718128</v>
      </c>
    </row>
    <row r="28" spans="1:5" ht="14.45" x14ac:dyDescent="0.3">
      <c r="D28" s="5"/>
      <c r="E28" s="5"/>
    </row>
    <row r="29" spans="1:5" ht="14.45" x14ac:dyDescent="0.3">
      <c r="A29" s="17" t="s">
        <v>161</v>
      </c>
      <c r="B29" s="22" t="s">
        <v>11</v>
      </c>
      <c r="D29" s="5"/>
      <c r="E29" s="5"/>
    </row>
    <row r="30" spans="1:5" ht="14.45" x14ac:dyDescent="0.3">
      <c r="A30" s="22">
        <v>10</v>
      </c>
      <c r="C30" s="22" t="s">
        <v>12</v>
      </c>
      <c r="D30" s="16">
        <f>SUMIFS('UI '!$R$6:$R$9967,'UI '!$B$6:$B$9967,Summary!$A30,'UI '!$E$6:$E$9967,Summary!D$9)+SUMIFS('UI '!$R$6:$R$9967,'UI '!$B$6:$B$9967,Summary!$A30,'UI '!$E$6:$E$9967,Summary!D$10)</f>
        <v>714756.91982274083</v>
      </c>
      <c r="E30" s="16">
        <f>SUMIFS('UI '!$AE$6:$AE$9967,'UI '!$B$6:$B$9967,Summary!$A30,'UI '!$E$6:$E$9967,Summary!E$9)+SUMIFS('UI '!$AE$6:$AE$9967,'UI '!$B$6:$B$9967,Summary!$A30,'UI '!$E$6:$E$9967,Summary!E$10)+SUMIFS('UI '!$AE$6:$AE$9967,'UI '!$B$6:$B$9967,Summary!$A30,'UI '!$E$6:$E$9967,Summary!E$7)</f>
        <v>632651.76238476031</v>
      </c>
    </row>
    <row r="31" spans="1:5" ht="14.45" x14ac:dyDescent="0.3">
      <c r="A31" s="22">
        <v>11</v>
      </c>
      <c r="C31" s="22" t="s">
        <v>13</v>
      </c>
      <c r="D31" s="16">
        <f>SUMIFS('UI '!$R$6:$R$9967,'UI '!$B$6:$B$9967,Summary!$A31,'UI '!$E$6:$E$9967,Summary!D$9)+SUMIFS('UI '!$R$6:$R$9967,'UI '!$B$6:$B$9967,Summary!$A31,'UI '!$E$6:$E$9967,Summary!D$10)</f>
        <v>566146.2339392429</v>
      </c>
      <c r="E31" s="16">
        <f>SUMIFS('UI '!$AE$6:$AE$9967,'UI '!$B$6:$B$9967,Summary!$A31,'UI '!$E$6:$E$9967,Summary!E$9)+SUMIFS('UI '!$AE$6:$AE$9967,'UI '!$B$6:$B$9967,Summary!$A31,'UI '!$E$6:$E$9967,Summary!E$10)+SUMIFS('UI '!$AE$6:$AE$9967,'UI '!$B$6:$B$9967,Summary!$A31,'UI '!$E$6:$E$9967,Summary!E$7)</f>
        <v>527792.963939243</v>
      </c>
    </row>
    <row r="32" spans="1:5" ht="14.45" x14ac:dyDescent="0.3">
      <c r="A32" s="22">
        <v>12</v>
      </c>
      <c r="C32" s="22" t="s">
        <v>1</v>
      </c>
      <c r="D32" s="16">
        <f>SUMIFS('UI '!$R$6:$R$9967,'UI '!$B$6:$B$9967,Summary!$A32,'UI '!$E$6:$E$9967,Summary!D$9)+SUMIFS('UI '!$R$6:$R$9967,'UI '!$B$6:$B$9967,Summary!$A32,'UI '!$E$6:$E$9967,Summary!D$10)</f>
        <v>262516.91949146421</v>
      </c>
      <c r="E32" s="16">
        <f>SUMIFS('UI '!$AE$6:$AE$9967,'UI '!$B$6:$B$9967,Summary!$A32,'UI '!$E$6:$E$9967,Summary!E$9)+SUMIFS('UI '!$AE$6:$AE$9967,'UI '!$B$6:$B$9967,Summary!$A32,'UI '!$E$6:$E$9967,Summary!E$10)+SUMIFS('UI '!$AE$6:$AE$9967,'UI '!$B$6:$B$9967,Summary!$A32,'UI '!$E$6:$E$9967,Summary!E$7)</f>
        <v>239196.95437255414</v>
      </c>
    </row>
    <row r="33" spans="1:5" ht="14.45" x14ac:dyDescent="0.3">
      <c r="A33" s="22">
        <v>13</v>
      </c>
      <c r="C33" s="22" t="s">
        <v>2</v>
      </c>
      <c r="D33" s="16">
        <f>SUMIFS('UI '!$R$6:$R$9967,'UI '!$B$6:$B$9967,Summary!$A33,'UI '!$E$6:$E$9967,Summary!D$9)+SUMIFS('UI '!$R$6:$R$9967,'UI '!$B$6:$B$9967,Summary!$A33,'UI '!$E$6:$E$9967,Summary!D$10)</f>
        <v>344019.89276728639</v>
      </c>
      <c r="E33" s="16">
        <f>SUMIFS('UI '!$AE$6:$AE$9967,'UI '!$B$6:$B$9967,Summary!$A33,'UI '!$E$6:$E$9967,Summary!E$9)+SUMIFS('UI '!$AE$6:$AE$9967,'UI '!$B$6:$B$9967,Summary!$A33,'UI '!$E$6:$E$9967,Summary!E$10)+SUMIFS('UI '!$AE$6:$AE$9967,'UI '!$B$6:$B$9967,Summary!$A33,'UI '!$E$6:$E$9967,Summary!E$7)</f>
        <v>302286.02162180759</v>
      </c>
    </row>
    <row r="34" spans="1:5" ht="14.45" x14ac:dyDescent="0.3">
      <c r="A34" s="22">
        <v>14</v>
      </c>
      <c r="C34" s="22" t="s">
        <v>14</v>
      </c>
      <c r="D34" s="16">
        <f>SUMIFS('UI '!$R$6:$R$9967,'UI '!$B$6:$B$9967,Summary!$A34,'UI '!$E$6:$E$9967,Summary!D$9)+SUMIFS('UI '!$R$6:$R$9967,'UI '!$B$6:$B$9967,Summary!$A34,'UI '!$E$6:$E$9967,Summary!D$10)</f>
        <v>654684.42955278384</v>
      </c>
      <c r="E34" s="16">
        <f>SUMIFS('UI '!$AE$6:$AE$9967,'UI '!$B$6:$B$9967,Summary!$A34,'UI '!$E$6:$E$9967,Summary!E$9)+SUMIFS('UI '!$AE$6:$AE$9967,'UI '!$B$6:$B$9967,Summary!$A34,'UI '!$E$6:$E$9967,Summary!E$10)+SUMIFS('UI '!$AE$6:$AE$9967,'UI '!$B$6:$B$9967,Summary!$A34,'UI '!$E$6:$E$9967,Summary!E$7)</f>
        <v>467243.51158591715</v>
      </c>
    </row>
    <row r="35" spans="1:5" ht="14.45" x14ac:dyDescent="0.3">
      <c r="A35" s="22">
        <v>15</v>
      </c>
      <c r="C35" s="22" t="s">
        <v>8</v>
      </c>
      <c r="D35" s="16">
        <f>SUMIFS('UI '!$R$6:$R$9967,'UI '!$B$6:$B$9967,Summary!$A35,'UI '!$E$6:$E$9967,Summary!D$9)+SUMIFS('UI '!$R$6:$R$9967,'UI '!$B$6:$B$9967,Summary!$A35,'UI '!$E$6:$E$9967,Summary!D$10)</f>
        <v>183668.75226137324</v>
      </c>
      <c r="E35" s="16">
        <f>SUMIFS('UI '!$AE$6:$AE$9967,'UI '!$B$6:$B$9967,Summary!$A35,'UI '!$E$6:$E$9967,Summary!E$9)+SUMIFS('UI '!$AE$6:$AE$9967,'UI '!$B$6:$B$9967,Summary!$A35,'UI '!$E$6:$E$9967,Summary!E$10)+SUMIFS('UI '!$AE$6:$AE$9967,'UI '!$B$6:$B$9967,Summary!$A35,'UI '!$E$6:$E$9967,Summary!E$7)</f>
        <v>186437.01321077795</v>
      </c>
    </row>
    <row r="36" spans="1:5" ht="14.45" x14ac:dyDescent="0.3">
      <c r="A36" s="22">
        <v>16</v>
      </c>
      <c r="C36" s="22" t="s">
        <v>15</v>
      </c>
      <c r="D36" s="16">
        <f>SUMIFS('UI '!$R$6:$R$9967,'UI '!$B$6:$B$9967,Summary!$A36,'UI '!$E$6:$E$9967,Summary!D$9)+SUMIFS('UI '!$R$6:$R$9967,'UI '!$B$6:$B$9967,Summary!$A36,'UI '!$E$6:$E$9967,Summary!D$10)</f>
        <v>2040559.5338227702</v>
      </c>
      <c r="E36" s="16">
        <f>SUMIFS('UI '!$AE$6:$AE$9967,'UI '!$B$6:$B$9967,Summary!$A36,'UI '!$E$6:$E$9967,Summary!E$9)+SUMIFS('UI '!$AE$6:$AE$9967,'UI '!$B$6:$B$9967,Summary!$A36,'UI '!$E$6:$E$9967,Summary!E$10)+SUMIFS('UI '!$AE$6:$AE$9967,'UI '!$B$6:$B$9967,Summary!$A36,'UI '!$E$6:$E$9967,Summary!E$7)</f>
        <v>1929344.190258713</v>
      </c>
    </row>
    <row r="37" spans="1:5" ht="14.45" x14ac:dyDescent="0.3">
      <c r="A37" s="22">
        <v>17</v>
      </c>
      <c r="C37" s="22" t="s">
        <v>16</v>
      </c>
      <c r="D37" s="16">
        <f>SUMIFS('UI '!$R$6:$R$9967,'UI '!$B$6:$B$9967,Summary!$A37,'UI '!$E$6:$E$9967,Summary!D$9)+SUMIFS('UI '!$R$6:$R$9967,'UI '!$B$6:$B$9967,Summary!$A37,'UI '!$E$6:$E$9967,Summary!D$10)</f>
        <v>212661.49087589447</v>
      </c>
      <c r="E37" s="16">
        <f>SUMIFS('UI '!$AE$6:$AE$9967,'UI '!$B$6:$B$9967,Summary!$A37,'UI '!$E$6:$E$9967,Summary!E$9)+SUMIFS('UI '!$AE$6:$AE$9967,'UI '!$B$6:$B$9967,Summary!$A37,'UI '!$E$6:$E$9967,Summary!E$10)+SUMIFS('UI '!$AE$6:$AE$9967,'UI '!$B$6:$B$9967,Summary!$A37,'UI '!$E$6:$E$9967,Summary!E$7)</f>
        <v>213402.18906017879</v>
      </c>
    </row>
    <row r="38" spans="1:5" ht="14.45" x14ac:dyDescent="0.3">
      <c r="A38" s="22">
        <v>18</v>
      </c>
      <c r="C38" s="22" t="s">
        <v>17</v>
      </c>
      <c r="D38" s="16">
        <f>SUMIFS('UI '!$R$6:$R$9967,'UI '!$B$6:$B$9967,Summary!$A38,'UI '!$E$6:$E$9967,Summary!D$9)+SUMIFS('UI '!$R$6:$R$9967,'UI '!$B$6:$B$9967,Summary!$A38,'UI '!$E$6:$E$9967,Summary!D$10)</f>
        <v>3269412.9878532812</v>
      </c>
      <c r="E38" s="16">
        <f>SUMIFS('UI '!$AE$6:$AE$9967,'UI '!$B$6:$B$9967,Summary!$A38,'UI '!$E$6:$E$9967,Summary!E$9)+SUMIFS('UI '!$AE$6:$AE$9967,'UI '!$B$6:$B$9967,Summary!$A38,'UI '!$E$6:$E$9967,Summary!E$10)+SUMIFS('UI '!$AE$6:$AE$9967,'UI '!$B$6:$B$9967,Summary!$A38,'UI '!$E$6:$E$9967,Summary!E$7)</f>
        <v>3214715.6554065286</v>
      </c>
    </row>
    <row r="39" spans="1:5" ht="14.45" x14ac:dyDescent="0.3">
      <c r="A39" s="22">
        <v>19</v>
      </c>
      <c r="C39" s="22" t="s">
        <v>18</v>
      </c>
      <c r="D39" s="16">
        <f>SUMIFS('UI '!$R$6:$R$9967,'UI '!$B$6:$B$9967,Summary!$A39,'UI '!$E$6:$E$9967,Summary!D$9)+SUMIFS('UI '!$R$6:$R$9967,'UI '!$B$6:$B$9967,Summary!$A39,'UI '!$E$6:$E$9967,Summary!D$10)</f>
        <v>0</v>
      </c>
      <c r="E39" s="16">
        <f>SUMIFS('UI '!$AE$6:$AE$9967,'UI '!$B$6:$B$9967,Summary!$A39,'UI '!$E$6:$E$9967,Summary!E$9)+SUMIFS('UI '!$AE$6:$AE$9967,'UI '!$B$6:$B$9967,Summary!$A39,'UI '!$E$6:$E$9967,Summary!E$10)+SUMIFS('UI '!$AE$6:$AE$9967,'UI '!$B$6:$B$9967,Summary!$A39,'UI '!$E$6:$E$9967,Summary!E$7)</f>
        <v>0</v>
      </c>
    </row>
    <row r="40" spans="1:5" ht="14.45" x14ac:dyDescent="0.3">
      <c r="A40" s="22">
        <v>20</v>
      </c>
      <c r="C40" s="22" t="s">
        <v>144</v>
      </c>
      <c r="D40" s="18">
        <f>SUMIFS('UI '!$R$6:$R$9967,'UI '!$B$6:$B$9967,Summary!$A40,'UI '!$E$6:$E$9967,Summary!D$9)+SUMIFS('UI '!$R$6:$R$9967,'UI '!$B$6:$B$9967,Summary!$A40,'UI '!$E$6:$E$9967,Summary!D$10)</f>
        <v>0</v>
      </c>
      <c r="E40" s="18">
        <f>SUMIFS('UI '!$AE$6:$AE$9967,'UI '!$B$6:$B$9967,Summary!$A40,'UI '!$E$6:$E$9967,Summary!E$9)+SUMIFS('UI '!$AE$6:$AE$9967,'UI '!$B$6:$B$9967,Summary!$A40,'UI '!$E$6:$E$9967,Summary!E$10)+SUMIFS('UI '!$AE$6:$AE$9967,'UI '!$B$6:$B$9967,Summary!$A40,'UI '!$E$6:$E$9967,Summary!E$7)</f>
        <v>0</v>
      </c>
    </row>
    <row r="41" spans="1:5" ht="14.45" x14ac:dyDescent="0.3">
      <c r="C41" s="1" t="s">
        <v>19</v>
      </c>
      <c r="D41" s="3">
        <f>SUM(D30:D40)</f>
        <v>8248427.1603868371</v>
      </c>
      <c r="E41" s="3">
        <f>SUM(E30:E40)</f>
        <v>7713070.2618404794</v>
      </c>
    </row>
    <row r="42" spans="1:5" ht="14.45" x14ac:dyDescent="0.3">
      <c r="D42" s="5"/>
      <c r="E42" s="5"/>
    </row>
    <row r="43" spans="1:5" ht="14.45" x14ac:dyDescent="0.3">
      <c r="A43" s="22">
        <v>21</v>
      </c>
      <c r="C43" s="2" t="s">
        <v>20</v>
      </c>
      <c r="D43" s="16">
        <f>SUMIFS('UI '!$R$6:$R$9967,'UI '!$B$6:$B$9967,Summary!$A43,'UI '!$E$6:$E$9967,Summary!D$9)+SUMIFS('UI '!$R$6:$R$9967,'UI '!$B$6:$B$9967,Summary!$A43,'UI '!$E$6:$E$9967,Summary!D$10)</f>
        <v>0</v>
      </c>
      <c r="E43" s="16">
        <f>SUMIFS('UI '!$AE$6:$AE$9967,'UI '!$B$6:$B$9967,Summary!$A43,'UI '!$E$6:$E$9967,Summary!E$9)+SUMIFS('UI '!$AE$6:$AE$9967,'UI '!$B$6:$B$9967,Summary!$A43,'UI '!$E$6:$E$9967,Summary!E$10)+SUMIFS('UI '!$AE$6:$AE$9967,'UI '!$B$6:$B$9967,Summary!$A43,'UI '!$E$6:$E$9967,Summary!E$7)</f>
        <v>0</v>
      </c>
    </row>
    <row r="44" spans="1:5" ht="14.45" x14ac:dyDescent="0.3">
      <c r="A44" s="22">
        <v>22</v>
      </c>
      <c r="C44" s="2" t="s">
        <v>21</v>
      </c>
      <c r="D44" s="18">
        <f>SUMIFS('UI '!$R$6:$R$9967,'UI '!$B$6:$B$9967,Summary!$A44,'UI '!$E$6:$E$9967,Summary!D$9)+SUMIFS('UI '!$R$6:$R$9967,'UI '!$B$6:$B$9967,Summary!$A44,'UI '!$E$6:$E$9967,Summary!D$10)</f>
        <v>0</v>
      </c>
      <c r="E44" s="18">
        <f>SUMIFS('UI '!$AE$6:$AE$9967,'UI '!$B$6:$B$9967,Summary!$A44,'UI '!$E$6:$E$9967,Summary!E$9)+SUMIFS('UI '!$AE$6:$AE$9967,'UI '!$B$6:$B$9967,Summary!$A44,'UI '!$E$6:$E$9967,Summary!E$10)+SUMIFS('UI '!$AE$6:$AE$9967,'UI '!$B$6:$B$9967,Summary!$A44,'UI '!$E$6:$E$9967,Summary!E$7)</f>
        <v>0</v>
      </c>
    </row>
    <row r="45" spans="1:5" ht="14.45" x14ac:dyDescent="0.3">
      <c r="C45" s="1" t="s">
        <v>22</v>
      </c>
      <c r="D45" s="3">
        <f>SUM(D43:D44)</f>
        <v>0</v>
      </c>
      <c r="E45" s="3">
        <f>SUM(E43:E44)</f>
        <v>0</v>
      </c>
    </row>
    <row r="46" spans="1:5" ht="14.45" x14ac:dyDescent="0.3">
      <c r="A46" s="17" t="s">
        <v>128</v>
      </c>
      <c r="D46" s="5"/>
      <c r="E46" s="5"/>
    </row>
    <row r="47" spans="1:5" ht="14.45" x14ac:dyDescent="0.3">
      <c r="A47" s="22">
        <v>23</v>
      </c>
      <c r="C47" s="22" t="s">
        <v>23</v>
      </c>
      <c r="D47" s="16">
        <f>SUMIFS('UI '!$R$6:$R$9967,'UI '!$B$6:$B$9967,Summary!$A47,'UI '!$E$6:$E$9967,Summary!D$9)+SUMIFS('UI '!$R$6:$R$9967,'UI '!$B$6:$B$9967,Summary!$A47,'UI '!$E$6:$E$9967,Summary!D$10)</f>
        <v>87869.35</v>
      </c>
      <c r="E47" s="16">
        <f>SUMIFS('UI '!$AE$6:$AE$9967,'UI '!$B$6:$B$9967,Summary!$A47,'UI '!$E$6:$E$9967,Summary!E$9)+SUMIFS('UI '!$AE$6:$AE$9967,'UI '!$B$6:$B$9967,Summary!$A47,'UI '!$E$6:$E$9967,Summary!E$10)+SUMIFS('UI '!$AE$6:$AE$9967,'UI '!$B$6:$B$9967,Summary!$A47,'UI '!$E$6:$E$9967,Summary!E$7)</f>
        <v>78372.200000000012</v>
      </c>
    </row>
    <row r="48" spans="1:5" ht="14.45" x14ac:dyDescent="0.3">
      <c r="A48" s="22">
        <v>24</v>
      </c>
      <c r="C48" s="22" t="s">
        <v>24</v>
      </c>
      <c r="D48" s="16">
        <f>SUMIFS('UI '!$R$6:$R$9967,'UI '!$B$6:$B$9967,Summary!$A48,'UI '!$E$6:$E$9967,Summary!D$9)+SUMIFS('UI '!$R$6:$R$9967,'UI '!$B$6:$B$9967,Summary!$A48,'UI '!$E$6:$E$9967,Summary!D$10)</f>
        <v>49308</v>
      </c>
      <c r="E48" s="16">
        <f>SUMIFS('UI '!$AE$6:$AE$9967,'UI '!$B$6:$B$9967,Summary!$A48,'UI '!$E$6:$E$9967,Summary!E$9)+SUMIFS('UI '!$AE$6:$AE$9967,'UI '!$B$6:$B$9967,Summary!$A48,'UI '!$E$6:$E$9967,Summary!E$10)+SUMIFS('UI '!$AE$6:$AE$9967,'UI '!$B$6:$B$9967,Summary!$A48,'UI '!$E$6:$E$9967,Summary!E$7)</f>
        <v>35202.339999999997</v>
      </c>
    </row>
    <row r="49" spans="1:5" ht="14.45" x14ac:dyDescent="0.3">
      <c r="A49" s="22">
        <v>25</v>
      </c>
      <c r="C49" s="22" t="s">
        <v>2</v>
      </c>
      <c r="D49" s="16">
        <f>SUMIFS('UI '!$R$6:$R$9967,'UI '!$B$6:$B$9967,Summary!$A49,'UI '!$E$6:$E$9967,Summary!D$9)+SUMIFS('UI '!$R$6:$R$9967,'UI '!$B$6:$B$9967,Summary!$A49,'UI '!$E$6:$E$9967,Summary!D$10)</f>
        <v>39384.14</v>
      </c>
      <c r="E49" s="16">
        <f>SUMIFS('UI '!$AE$6:$AE$9967,'UI '!$B$6:$B$9967,Summary!$A49,'UI '!$E$6:$E$9967,Summary!E$9)+SUMIFS('UI '!$AE$6:$AE$9967,'UI '!$B$6:$B$9967,Summary!$A49,'UI '!$E$6:$E$9967,Summary!E$10)+SUMIFS('UI '!$AE$6:$AE$9967,'UI '!$B$6:$B$9967,Summary!$A49,'UI '!$E$6:$E$9967,Summary!E$7)</f>
        <v>39384.14</v>
      </c>
    </row>
    <row r="50" spans="1:5" ht="14.45" x14ac:dyDescent="0.3">
      <c r="A50" s="22">
        <v>26</v>
      </c>
      <c r="C50" s="22" t="s">
        <v>25</v>
      </c>
      <c r="D50" s="16">
        <f>SUMIFS('UI '!$R$6:$R$9967,'UI '!$B$6:$B$9967,Summary!$A50,'UI '!$E$6:$E$9967,Summary!D$9)+SUMIFS('UI '!$R$6:$R$9967,'UI '!$B$6:$B$9967,Summary!$A50,'UI '!$E$6:$E$9967,Summary!D$10)</f>
        <v>0</v>
      </c>
      <c r="E50" s="16">
        <f>SUMIFS('UI '!$AE$6:$AE$9967,'UI '!$B$6:$B$9967,Summary!$A50,'UI '!$E$6:$E$9967,Summary!E$9)+SUMIFS('UI '!$AE$6:$AE$9967,'UI '!$B$6:$B$9967,Summary!$A50,'UI '!$E$6:$E$9967,Summary!E$10)+SUMIFS('UI '!$AE$6:$AE$9967,'UI '!$B$6:$B$9967,Summary!$A50,'UI '!$E$6:$E$9967,Summary!E$7)</f>
        <v>0</v>
      </c>
    </row>
    <row r="51" spans="1:5" ht="14.45" x14ac:dyDescent="0.3">
      <c r="A51" s="22">
        <v>27</v>
      </c>
      <c r="C51" s="22" t="s">
        <v>1</v>
      </c>
      <c r="D51" s="16">
        <f>SUMIFS('UI '!$R$6:$R$9967,'UI '!$B$6:$B$9967,Summary!$A51,'UI '!$E$6:$E$9967,Summary!D$9)+SUMIFS('UI '!$R$6:$R$9967,'UI '!$B$6:$B$9967,Summary!$A51,'UI '!$E$6:$E$9967,Summary!D$10)</f>
        <v>0</v>
      </c>
      <c r="E51" s="16">
        <f>SUMIFS('UI '!$AE$6:$AE$9967,'UI '!$B$6:$B$9967,Summary!$A51,'UI '!$E$6:$E$9967,Summary!E$9)+SUMIFS('UI '!$AE$6:$AE$9967,'UI '!$B$6:$B$9967,Summary!$A51,'UI '!$E$6:$E$9967,Summary!E$10)+SUMIFS('UI '!$AE$6:$AE$9967,'UI '!$B$6:$B$9967,Summary!$A51,'UI '!$E$6:$E$9967,Summary!E$7)</f>
        <v>0</v>
      </c>
    </row>
    <row r="52" spans="1:5" ht="14.45" x14ac:dyDescent="0.3">
      <c r="A52" s="22">
        <v>28</v>
      </c>
      <c r="C52" s="22" t="s">
        <v>26</v>
      </c>
      <c r="D52" s="18">
        <f>SUMIFS('UI '!$R$6:$R$9967,'UI '!$B$6:$B$9967,Summary!$A52,'UI '!$E$6:$E$9967,Summary!D$9)+SUMIFS('UI '!$R$6:$R$9967,'UI '!$B$6:$B$9967,Summary!$A52,'UI '!$E$6:$E$9967,Summary!D$10)</f>
        <v>0</v>
      </c>
      <c r="E52" s="18">
        <f>SUMIFS('UI '!$AE$6:$AE$9967,'UI '!$B$6:$B$9967,Summary!$A52,'UI '!$E$6:$E$9967,Summary!E$9)+SUMIFS('UI '!$AE$6:$AE$9967,'UI '!$B$6:$B$9967,Summary!$A52,'UI '!$E$6:$E$9967,Summary!E$10)+SUMIFS('UI '!$AE$6:$AE$9967,'UI '!$B$6:$B$9967,Summary!$A52,'UI '!$E$6:$E$9967,Summary!E$7)</f>
        <v>0</v>
      </c>
    </row>
    <row r="53" spans="1:5" ht="14.45" x14ac:dyDescent="0.3">
      <c r="C53" s="1" t="s">
        <v>27</v>
      </c>
      <c r="D53" s="3">
        <f>SUM(D47:D52)</f>
        <v>176561.49</v>
      </c>
      <c r="E53" s="3">
        <f>SUM(E47:E52)</f>
        <v>152958.68</v>
      </c>
    </row>
    <row r="54" spans="1:5" ht="14.45" x14ac:dyDescent="0.3">
      <c r="D54" s="5"/>
      <c r="E54" s="5"/>
    </row>
    <row r="55" spans="1:5" ht="14.45" x14ac:dyDescent="0.3">
      <c r="C55" s="1" t="s">
        <v>28</v>
      </c>
      <c r="D55" s="3">
        <f>D53+D45+D41</f>
        <v>8424988.6503868364</v>
      </c>
      <c r="E55" s="3">
        <f>E53+E45+E41</f>
        <v>7866028.9418404792</v>
      </c>
    </row>
    <row r="56" spans="1:5" ht="14.45" x14ac:dyDescent="0.3">
      <c r="C56" s="1" t="s">
        <v>29</v>
      </c>
      <c r="D56" s="3">
        <f>D55+D27+D21</f>
        <v>58102545.440785237</v>
      </c>
      <c r="E56" s="3">
        <f>E55+E27+E21</f>
        <v>53783570.772238888</v>
      </c>
    </row>
    <row r="57" spans="1:5" ht="14.45" x14ac:dyDescent="0.3">
      <c r="D57" s="5"/>
      <c r="E57" s="5"/>
    </row>
    <row r="58" spans="1:5" ht="14.45" x14ac:dyDescent="0.3">
      <c r="B58" s="22" t="s">
        <v>145</v>
      </c>
      <c r="D58" s="5"/>
      <c r="E58" s="5"/>
    </row>
    <row r="59" spans="1:5" ht="14.45" x14ac:dyDescent="0.3">
      <c r="C59" s="22" t="s">
        <v>177</v>
      </c>
      <c r="D59" s="5"/>
      <c r="E59" s="5"/>
    </row>
    <row r="60" spans="1:5" ht="14.45" x14ac:dyDescent="0.3">
      <c r="C60" s="22" t="s">
        <v>176</v>
      </c>
      <c r="D60" s="5"/>
      <c r="E60" s="5"/>
    </row>
    <row r="61" spans="1:5" ht="14.45" x14ac:dyDescent="0.3">
      <c r="C61" s="22" t="s">
        <v>178</v>
      </c>
      <c r="D61" s="5"/>
      <c r="E61" s="5"/>
    </row>
    <row r="62" spans="1:5" ht="14.45" x14ac:dyDescent="0.3">
      <c r="C62" s="22" t="s">
        <v>179</v>
      </c>
      <c r="D62" s="5"/>
      <c r="E62" s="5"/>
    </row>
    <row r="63" spans="1:5" ht="14.45" x14ac:dyDescent="0.3">
      <c r="C63" s="22" t="s">
        <v>180</v>
      </c>
      <c r="D63" s="5"/>
      <c r="E63" s="5"/>
    </row>
    <row r="64" spans="1:5" ht="14.45" x14ac:dyDescent="0.3">
      <c r="C64" s="22" t="s">
        <v>181</v>
      </c>
      <c r="D64" s="5"/>
      <c r="E64" s="5"/>
    </row>
    <row r="65" spans="1:5" ht="14.45" x14ac:dyDescent="0.3">
      <c r="C65" s="22" t="s">
        <v>182</v>
      </c>
      <c r="D65" s="5"/>
      <c r="E65" s="5"/>
    </row>
    <row r="66" spans="1:5" ht="14.45" x14ac:dyDescent="0.3">
      <c r="C66" s="22" t="s">
        <v>183</v>
      </c>
      <c r="D66" s="5"/>
      <c r="E66" s="5"/>
    </row>
    <row r="67" spans="1:5" ht="14.45" x14ac:dyDescent="0.3">
      <c r="C67" s="22" t="s">
        <v>184</v>
      </c>
      <c r="D67" s="5"/>
      <c r="E67" s="5"/>
    </row>
    <row r="68" spans="1:5" ht="14.45" x14ac:dyDescent="0.3">
      <c r="C68" s="22" t="s">
        <v>185</v>
      </c>
      <c r="D68" s="50"/>
      <c r="E68" s="50"/>
    </row>
    <row r="69" spans="1:5" x14ac:dyDescent="0.25">
      <c r="A69" s="22">
        <v>30</v>
      </c>
      <c r="C69" s="1" t="s">
        <v>136</v>
      </c>
      <c r="D69" s="16">
        <f>SUMIFS('UI '!$AE$6:$AE$9967,'UI '!$B$6:$B$9967,Summary!$A69,'UI '!$E$6:$E$9967,Summary!D$9)+SUMIFS('UI '!$AE$6:$AE$9967,'UI '!$B$6:$B$9967,Summary!$A69,'UI '!$E$6:$E$9967,Summary!D$10)</f>
        <v>0</v>
      </c>
      <c r="E69" s="16">
        <f>SUMIFS('UI '!$AE$6:$AE$9967,'UI '!$B$6:$B$9967,Summary!$A69,'UI '!$E$6:$E$9967,Summary!E$9)+SUMIFS('UI '!$AE$6:$AE$9967,'UI '!$B$6:$B$9967,Summary!$A69,'UI '!$E$6:$E$9967,Summary!E$10)+SUMIFS('UI '!$AE$6:$AE$9967,'UI '!$B$6:$B$9967,Summary!$A69,'UI '!$E$6:$E$9967,Summary!E$7)</f>
        <v>0</v>
      </c>
    </row>
    <row r="70" spans="1:5" s="23" customFormat="1" x14ac:dyDescent="0.25">
      <c r="C70" s="1"/>
      <c r="D70" s="16"/>
      <c r="E70" s="16"/>
    </row>
    <row r="71" spans="1:5" s="23" customFormat="1" x14ac:dyDescent="0.25">
      <c r="C71" s="1"/>
      <c r="D71" s="16"/>
      <c r="E71" s="16"/>
    </row>
    <row r="72" spans="1:5" x14ac:dyDescent="0.25">
      <c r="C72" s="22" t="s">
        <v>223</v>
      </c>
      <c r="D72" s="18">
        <f>SUMIFS('UI '!$R$6:$R$9967,'UI '!$B$6:$B$9967,Summary!$A72,'UI '!$E$6:$E$9967,Summary!D$9)+SUMIFS('UI '!$R$6:$R$9967,'UI '!$B$6:$B$9967,Summary!$A72,'UI '!$E$6:$E$9967,Summary!D$10)</f>
        <v>726133128.95512521</v>
      </c>
      <c r="E72" s="18">
        <f>SUMIFS('UI '!$AE$6:$AE$9967,'UI '!$B$6:$B$9967,Summary!$A72,'UI '!$E$6:$E$9967,Summary!E$9)+SUMIFS('UI '!$AE$6:$AE$9967,'UI '!$B$6:$B$9967,Summary!$A72,'UI '!$E$6:$E$9967,Summary!E$10)+SUMIFS('UI '!$AE$6:$AE$9967,'UI '!$B$6:$B$9967,Summary!$A72,'UI '!$E$6:$E$9967,Summary!E$7)</f>
        <v>683296731.83512521</v>
      </c>
    </row>
    <row r="73" spans="1:5" x14ac:dyDescent="0.25">
      <c r="C73" s="1"/>
      <c r="D73" s="19">
        <f>D69+D72</f>
        <v>726133128.95512521</v>
      </c>
      <c r="E73" s="19">
        <f>E69+E72</f>
        <v>683296731.83512521</v>
      </c>
    </row>
    <row r="74" spans="1:5" x14ac:dyDescent="0.25">
      <c r="D74" s="5"/>
      <c r="E74" s="5"/>
    </row>
    <row r="75" spans="1:5" x14ac:dyDescent="0.25">
      <c r="B75" s="22" t="s">
        <v>146</v>
      </c>
      <c r="D75" s="5"/>
      <c r="E75" s="5"/>
    </row>
    <row r="76" spans="1:5" x14ac:dyDescent="0.25">
      <c r="C76" s="22" t="s">
        <v>147</v>
      </c>
      <c r="D76" s="3"/>
      <c r="E76" s="3"/>
    </row>
    <row r="77" spans="1:5" x14ac:dyDescent="0.25">
      <c r="A77" s="22">
        <v>31</v>
      </c>
      <c r="C77" s="22" t="s">
        <v>176</v>
      </c>
      <c r="D77" s="16">
        <f>SUMIFS('UI '!$R$6:$R$9967,'UI '!$B$6:$B$9967,Summary!$A77,'UI '!$E$6:$E$9967,Summary!D$9)+SUMIFS('UI '!$R$6:$R$9967,'UI '!$B$6:$B$9967,Summary!$A77,'UI '!$E$6:$E$9967,Summary!D$10)</f>
        <v>0</v>
      </c>
      <c r="E77" s="16">
        <f>SUMIFS('UI '!$AE$6:$AE$9967,'UI '!$B$6:$B$9967,Summary!$A77,'UI '!$E$6:$E$9967,Summary!E$9)+SUMIFS('UI '!$AE$6:$AE$9967,'UI '!$B$6:$B$9967,Summary!$A77,'UI '!$E$6:$E$9967,Summary!E$10)+SUMIFS('UI '!$AE$6:$AE$9967,'UI '!$B$6:$B$9967,Summary!$A77,'UI '!$E$6:$E$9967,Summary!E$7)</f>
        <v>0</v>
      </c>
    </row>
    <row r="78" spans="1:5" x14ac:dyDescent="0.25">
      <c r="A78" s="22">
        <v>32</v>
      </c>
      <c r="C78" s="22" t="s">
        <v>178</v>
      </c>
      <c r="D78" s="16">
        <f>SUMIFS('UI '!$R$6:$R$9967,'UI '!$B$6:$B$9967,Summary!$A78,'UI '!$E$6:$E$9967,Summary!D$9)+SUMIFS('UI '!$R$6:$R$9967,'UI '!$B$6:$B$9967,Summary!$A78,'UI '!$E$6:$E$9967,Summary!D$10)</f>
        <v>2196924.9699999997</v>
      </c>
      <c r="E78" s="16">
        <f>SUMIFS('UI '!$AE$6:$AE$9967,'UI '!$B$6:$B$9967,Summary!$A78,'UI '!$E$6:$E$9967,Summary!E$9)+SUMIFS('UI '!$AE$6:$AE$9967,'UI '!$B$6:$B$9967,Summary!$A78,'UI '!$E$6:$E$9967,Summary!E$10)+SUMIFS('UI '!$AE$6:$AE$9967,'UI '!$B$6:$B$9967,Summary!$A78,'UI '!$E$6:$E$9967,Summary!E$7)</f>
        <v>1436543.0599999996</v>
      </c>
    </row>
    <row r="79" spans="1:5" outlineLevel="1" x14ac:dyDescent="0.25">
      <c r="C79" s="22" t="s">
        <v>186</v>
      </c>
      <c r="D79" s="16"/>
      <c r="E79" s="16"/>
    </row>
    <row r="80" spans="1:5" outlineLevel="1" x14ac:dyDescent="0.25">
      <c r="C80" s="22" t="s">
        <v>187</v>
      </c>
      <c r="D80" s="16"/>
      <c r="E80" s="16"/>
    </row>
    <row r="81" spans="1:5" x14ac:dyDescent="0.25">
      <c r="A81" s="22">
        <v>33</v>
      </c>
      <c r="C81" s="22" t="s">
        <v>188</v>
      </c>
      <c r="D81" s="16">
        <f>SUMIFS('UI '!$R$6:$R$9967,'UI '!$B$6:$B$9967,Summary!$A81,'UI '!$E$6:$E$9967,Summary!D$9)+SUMIFS('UI '!$R$6:$R$9967,'UI '!$B$6:$B$9967,Summary!$A81,'UI '!$E$6:$E$9967,Summary!D$10)</f>
        <v>0</v>
      </c>
      <c r="E81" s="16">
        <f>SUMIFS('UI '!$AE$6:$AE$9967,'UI '!$B$6:$B$9967,Summary!$A81,'UI '!$E$6:$E$9967,Summary!E$9)+SUMIFS('UI '!$AE$6:$AE$9967,'UI '!$B$6:$B$9967,Summary!$A81,'UI '!$E$6:$E$9967,Summary!E$10)+SUMIFS('UI '!$AE$6:$AE$9967,'UI '!$B$6:$B$9967,Summary!$A81,'UI '!$E$6:$E$9967,Summary!E$7)</f>
        <v>0</v>
      </c>
    </row>
    <row r="82" spans="1:5" x14ac:dyDescent="0.25">
      <c r="A82" s="22">
        <v>34</v>
      </c>
      <c r="C82" s="22" t="s">
        <v>182</v>
      </c>
      <c r="D82" s="16">
        <f>SUMIFS('UI '!$R$6:$R$9967,'UI '!$B$6:$B$9967,Summary!$A82,'UI '!$E$6:$E$9967,Summary!D$9)+SUMIFS('UI '!$R$6:$R$9967,'UI '!$B$6:$B$9967,Summary!$A82,'UI '!$E$6:$E$9967,Summary!D$10)</f>
        <v>0</v>
      </c>
      <c r="E82" s="16">
        <f>SUMIFS('UI '!$AE$6:$AE$9967,'UI '!$B$6:$B$9967,Summary!$A82,'UI '!$E$6:$E$9967,Summary!E$9)+SUMIFS('UI '!$AE$6:$AE$9967,'UI '!$B$6:$B$9967,Summary!$A82,'UI '!$E$6:$E$9967,Summary!E$10)+SUMIFS('UI '!$AE$6:$AE$9967,'UI '!$B$6:$B$9967,Summary!$A82,'UI '!$E$6:$E$9967,Summary!E$7)</f>
        <v>0</v>
      </c>
    </row>
    <row r="83" spans="1:5" outlineLevel="1" x14ac:dyDescent="0.25">
      <c r="C83" s="22" t="s">
        <v>189</v>
      </c>
      <c r="D83" s="16"/>
      <c r="E83" s="16"/>
    </row>
    <row r="84" spans="1:5" outlineLevel="1" x14ac:dyDescent="0.25">
      <c r="C84" s="22" t="s">
        <v>190</v>
      </c>
      <c r="D84" s="16"/>
      <c r="E84" s="16"/>
    </row>
    <row r="85" spans="1:5" x14ac:dyDescent="0.25">
      <c r="A85" s="22">
        <v>35</v>
      </c>
      <c r="C85" s="22" t="s">
        <v>134</v>
      </c>
      <c r="D85" s="16">
        <f>SUMIFS('UI '!$R$6:$R$9967,'UI '!$B$6:$B$9967,Summary!$A85,'UI '!$E$6:$E$9967,Summary!D$9)+SUMIFS('UI '!$R$6:$R$9967,'UI '!$B$6:$B$9967,Summary!$A85,'UI '!$E$6:$E$9967,Summary!D$10)</f>
        <v>0</v>
      </c>
      <c r="E85" s="16">
        <f>SUMIFS('UI '!$AE$6:$AE$9967,'UI '!$B$6:$B$9967,Summary!$A85,'UI '!$E$6:$E$9967,Summary!E$9)+SUMIFS('UI '!$AE$6:$AE$9967,'UI '!$B$6:$B$9967,Summary!$A85,'UI '!$E$6:$E$9967,Summary!E$10)+SUMIFS('UI '!$AE$6:$AE$9967,'UI '!$B$6:$B$9967,Summary!$A85,'UI '!$E$6:$E$9967,Summary!E$7)</f>
        <v>0</v>
      </c>
    </row>
    <row r="86" spans="1:5" outlineLevel="1" x14ac:dyDescent="0.25">
      <c r="C86" s="22" t="s">
        <v>191</v>
      </c>
      <c r="D86" s="16"/>
      <c r="E86" s="16"/>
    </row>
    <row r="87" spans="1:5" outlineLevel="1" x14ac:dyDescent="0.25">
      <c r="C87" s="22" t="s">
        <v>192</v>
      </c>
      <c r="D87" s="16"/>
      <c r="E87" s="16"/>
    </row>
    <row r="88" spans="1:5" x14ac:dyDescent="0.25">
      <c r="A88" s="22">
        <v>36</v>
      </c>
      <c r="C88" s="22" t="s">
        <v>148</v>
      </c>
      <c r="D88" s="16">
        <f>SUMIFS('UI '!$R$6:$R$9967,'UI '!$B$6:$B$9967,Summary!$A88,'UI '!$E$6:$E$9967,Summary!D$9)+SUMIFS('UI '!$R$6:$R$9967,'UI '!$B$6:$B$9967,Summary!$A88,'UI '!$E$6:$E$9967,Summary!D$10)</f>
        <v>8287666.7520999266</v>
      </c>
      <c r="E88" s="16">
        <f>SUMIFS('UI '!$AE$6:$AE$9967,'UI '!$B$6:$B$9967,Summary!$A88,'UI '!$E$6:$E$9967,Summary!E$9)+SUMIFS('UI '!$AE$6:$AE$9967,'UI '!$B$6:$B$9967,Summary!$A88,'UI '!$E$6:$E$9967,Summary!E$10)+SUMIFS('UI '!$AE$6:$AE$9967,'UI '!$B$6:$B$9967,Summary!$A88,'UI '!$E$6:$E$9967,Summary!E$7)</f>
        <v>8287514.8120999271</v>
      </c>
    </row>
    <row r="89" spans="1:5" x14ac:dyDescent="0.25">
      <c r="A89" s="22">
        <v>37</v>
      </c>
      <c r="C89" s="22" t="s">
        <v>193</v>
      </c>
      <c r="D89" s="16">
        <f>SUMIFS('UI '!$R$6:$R$9967,'UI '!$B$6:$B$9967,Summary!$A89,'UI '!$E$6:$E$9967,Summary!D$9)+SUMIFS('UI '!$R$6:$R$9967,'UI '!$B$6:$B$9967,Summary!$A89,'UI '!$E$6:$E$9967,Summary!D$10)</f>
        <v>0</v>
      </c>
      <c r="E89" s="16">
        <f>SUMIFS('UI '!$AE$6:$AE$9967,'UI '!$B$6:$B$9967,Summary!$A89,'UI '!$E$6:$E$9967,Summary!E$9)+SUMIFS('UI '!$AE$6:$AE$9967,'UI '!$B$6:$B$9967,Summary!$A89,'UI '!$E$6:$E$9967,Summary!E$10)+SUMIFS('UI '!$AE$6:$AE$9967,'UI '!$B$6:$B$9967,Summary!$A89,'UI '!$E$6:$E$9967,Summary!E$7)</f>
        <v>0</v>
      </c>
    </row>
    <row r="90" spans="1:5" outlineLevel="1" x14ac:dyDescent="0.25">
      <c r="C90" s="22" t="s">
        <v>194</v>
      </c>
      <c r="D90" s="16"/>
      <c r="E90" s="16"/>
    </row>
    <row r="91" spans="1:5" outlineLevel="1" x14ac:dyDescent="0.25">
      <c r="C91" s="22" t="s">
        <v>195</v>
      </c>
      <c r="D91" s="16"/>
      <c r="E91" s="16"/>
    </row>
    <row r="92" spans="1:5" x14ac:dyDescent="0.25">
      <c r="A92" s="22">
        <v>38</v>
      </c>
      <c r="C92" s="22" t="s">
        <v>149</v>
      </c>
      <c r="D92" s="16">
        <f>SUMIFS('UI '!$R$6:$R$9967,'UI '!$B$6:$B$9967,Summary!$A92,'UI '!$E$6:$E$9967,Summary!D$9)+SUMIFS('UI '!$R$6:$R$9967,'UI '!$B$6:$B$9967,Summary!$A92,'UI '!$E$6:$E$9967,Summary!D$10)</f>
        <v>0</v>
      </c>
      <c r="E92" s="16">
        <f>SUMIFS('UI '!$AE$6:$AE$9967,'UI '!$B$6:$B$9967,Summary!$A92,'UI '!$E$6:$E$9967,Summary!E$9)+SUMIFS('UI '!$AE$6:$AE$9967,'UI '!$B$6:$B$9967,Summary!$A92,'UI '!$E$6:$E$9967,Summary!E$10)+SUMIFS('UI '!$AE$6:$AE$9967,'UI '!$B$6:$B$9967,Summary!$A92,'UI '!$E$6:$E$9967,Summary!E$7)</f>
        <v>0</v>
      </c>
    </row>
    <row r="93" spans="1:5" x14ac:dyDescent="0.25">
      <c r="A93" s="22">
        <v>39</v>
      </c>
      <c r="C93" s="22" t="s">
        <v>196</v>
      </c>
      <c r="D93" s="16">
        <f>SUMIFS('UI '!$R$6:$R$9967,'UI '!$B$6:$B$9967,Summary!$A93,'UI '!$E$6:$E$9967,Summary!D$9)+SUMIFS('UI '!$R$6:$R$9967,'UI '!$B$6:$B$9967,Summary!$A93,'UI '!$E$6:$E$9967,Summary!D$10)</f>
        <v>0</v>
      </c>
      <c r="E93" s="16">
        <f>SUMIFS('UI '!$AE$6:$AE$9967,'UI '!$B$6:$B$9967,Summary!$A93,'UI '!$E$6:$E$9967,Summary!E$9)+SUMIFS('UI '!$AE$6:$AE$9967,'UI '!$B$6:$B$9967,Summary!$A93,'UI '!$E$6:$E$9967,Summary!E$10)+SUMIFS('UI '!$AE$6:$AE$9967,'UI '!$B$6:$B$9967,Summary!$A93,'UI '!$E$6:$E$9967,Summary!E$7)</f>
        <v>0</v>
      </c>
    </row>
    <row r="94" spans="1:5" x14ac:dyDescent="0.25">
      <c r="A94" s="22">
        <v>40</v>
      </c>
      <c r="C94" s="22" t="s">
        <v>197</v>
      </c>
      <c r="D94" s="16">
        <f>SUMIFS('UI '!$R$6:$R$9967,'UI '!$B$6:$B$9967,Summary!$A94,'UI '!$E$6:$E$9967,Summary!D$9)+SUMIFS('UI '!$R$6:$R$9967,'UI '!$B$6:$B$9967,Summary!$A94,'UI '!$E$6:$E$9967,Summary!D$10)</f>
        <v>0</v>
      </c>
      <c r="E94" s="16">
        <f>SUMIFS('UI '!$AE$6:$AE$9967,'UI '!$B$6:$B$9967,Summary!$A94,'UI '!$E$6:$E$9967,Summary!E$9)+SUMIFS('UI '!$AE$6:$AE$9967,'UI '!$B$6:$B$9967,Summary!$A94,'UI '!$E$6:$E$9967,Summary!E$10)+SUMIFS('UI '!$AE$6:$AE$9967,'UI '!$B$6:$B$9967,Summary!$A94,'UI '!$E$6:$E$9967,Summary!E$7)</f>
        <v>0</v>
      </c>
    </row>
    <row r="95" spans="1:5" x14ac:dyDescent="0.25">
      <c r="A95" s="22">
        <v>41</v>
      </c>
      <c r="C95" s="22" t="s">
        <v>198</v>
      </c>
      <c r="D95" s="16">
        <f>SUMIFS('UI '!$R$6:$R$9967,'UI '!$B$6:$B$9967,Summary!$A95,'UI '!$E$6:$E$9967,Summary!D$9)+SUMIFS('UI '!$R$6:$R$9967,'UI '!$B$6:$B$9967,Summary!$A95,'UI '!$E$6:$E$9967,Summary!D$10)</f>
        <v>21907908.591920774</v>
      </c>
      <c r="E95" s="16">
        <f>SUMIFS('UI '!$AE$6:$AE$9967,'UI '!$B$6:$B$9967,Summary!$A95,'UI '!$E$6:$E$9967,Summary!E$9)+SUMIFS('UI '!$AE$6:$AE$9967,'UI '!$B$6:$B$9967,Summary!$A95,'UI '!$E$6:$E$9967,Summary!E$10)+SUMIFS('UI '!$AE$6:$AE$9967,'UI '!$B$6:$B$9967,Summary!$A95,'UI '!$E$6:$E$9967,Summary!E$7)</f>
        <v>19318587.231920775</v>
      </c>
    </row>
    <row r="96" spans="1:5" x14ac:dyDescent="0.25">
      <c r="A96" s="22">
        <v>42</v>
      </c>
      <c r="C96" s="22" t="s">
        <v>199</v>
      </c>
      <c r="D96" s="16">
        <f>SUMIFS('UI '!$R$6:$R$9967,'UI '!$B$6:$B$9967,Summary!$A96,'UI '!$E$6:$E$9967,Summary!D$9)+SUMIFS('UI '!$R$6:$R$9967,'UI '!$B$6:$B$9967,Summary!$A96,'UI '!$E$6:$E$9967,Summary!D$10)</f>
        <v>0</v>
      </c>
      <c r="E96" s="16">
        <f>SUMIFS('UI '!$AE$6:$AE$9967,'UI '!$B$6:$B$9967,Summary!$A96,'UI '!$E$6:$E$9967,Summary!E$9)+SUMIFS('UI '!$AE$6:$AE$9967,'UI '!$B$6:$B$9967,Summary!$A96,'UI '!$E$6:$E$9967,Summary!E$10)+SUMIFS('UI '!$AE$6:$AE$9967,'UI '!$B$6:$B$9967,Summary!$A96,'UI '!$E$6:$E$9967,Summary!E$7)</f>
        <v>0</v>
      </c>
    </row>
    <row r="97" spans="1:5" x14ac:dyDescent="0.25">
      <c r="A97" s="22">
        <v>43</v>
      </c>
      <c r="C97" s="22" t="s">
        <v>144</v>
      </c>
      <c r="D97" s="18">
        <f>SUMIFS('UI '!$R$6:$R$9967,'UI '!$B$6:$B$9967,Summary!$A97,'UI '!$E$6:$E$9967,Summary!D$9)+SUMIFS('UI '!$R$6:$R$9967,'UI '!$B$6:$B$9967,Summary!$A97,'UI '!$E$6:$E$9967,Summary!D$10)</f>
        <v>0</v>
      </c>
      <c r="E97" s="18">
        <f>SUMIFS('UI '!$AE$6:$AE$9967,'UI '!$B$6:$B$9967,Summary!$A97,'UI '!$E$6:$E$9967,Summary!E$9)+SUMIFS('UI '!$AE$6:$AE$9967,'UI '!$B$6:$B$9967,Summary!$A97,'UI '!$E$6:$E$9967,Summary!E$10)+SUMIFS('UI '!$AE$6:$AE$9967,'UI '!$B$6:$B$9967,Summary!$A97,'UI '!$E$6:$E$9967,Summary!E$7)</f>
        <v>0</v>
      </c>
    </row>
    <row r="98" spans="1:5" x14ac:dyDescent="0.25">
      <c r="C98" s="22" t="s">
        <v>200</v>
      </c>
      <c r="D98" s="19">
        <f>D76+D77+D78+D81+D82+D85+D88+D89+D92+D93+D94+D95+D96+D97</f>
        <v>32392500.314020701</v>
      </c>
      <c r="E98" s="19">
        <f>E76+E77+E78+E81+E82+E85+E88+E89+E92+E93+E94+E95+E96+E97</f>
        <v>29042645.1040207</v>
      </c>
    </row>
    <row r="99" spans="1:5" x14ac:dyDescent="0.25">
      <c r="D99" s="5"/>
      <c r="E99" s="5"/>
    </row>
    <row r="100" spans="1:5" x14ac:dyDescent="0.25">
      <c r="B100" s="22" t="s">
        <v>150</v>
      </c>
      <c r="D100" s="5"/>
      <c r="E100" s="5"/>
    </row>
    <row r="101" spans="1:5" x14ac:dyDescent="0.25">
      <c r="C101" s="22" t="s">
        <v>176</v>
      </c>
      <c r="D101" s="5"/>
      <c r="E101" s="5"/>
    </row>
    <row r="102" spans="1:5" x14ac:dyDescent="0.25">
      <c r="C102" s="22" t="s">
        <v>201</v>
      </c>
      <c r="D102" s="5"/>
      <c r="E102" s="5"/>
    </row>
    <row r="103" spans="1:5" x14ac:dyDescent="0.25">
      <c r="C103" s="22" t="s">
        <v>202</v>
      </c>
      <c r="D103" s="5"/>
      <c r="E103" s="5"/>
    </row>
    <row r="104" spans="1:5" x14ac:dyDescent="0.25">
      <c r="C104" s="22" t="s">
        <v>203</v>
      </c>
      <c r="D104" s="5"/>
      <c r="E104" s="5"/>
    </row>
    <row r="105" spans="1:5" x14ac:dyDescent="0.25">
      <c r="C105" s="22" t="s">
        <v>204</v>
      </c>
      <c r="D105" s="5"/>
      <c r="E105" s="5"/>
    </row>
    <row r="106" spans="1:5" x14ac:dyDescent="0.25">
      <c r="C106" s="22" t="s">
        <v>205</v>
      </c>
      <c r="D106" s="5"/>
      <c r="E106" s="5"/>
    </row>
    <row r="107" spans="1:5" x14ac:dyDescent="0.25">
      <c r="C107" s="22" t="s">
        <v>206</v>
      </c>
      <c r="D107" s="5"/>
      <c r="E107" s="5"/>
    </row>
    <row r="108" spans="1:5" x14ac:dyDescent="0.25">
      <c r="C108" s="22" t="s">
        <v>207</v>
      </c>
      <c r="D108" s="5"/>
      <c r="E108" s="5"/>
    </row>
    <row r="109" spans="1:5" x14ac:dyDescent="0.25">
      <c r="A109" s="22">
        <v>44</v>
      </c>
      <c r="C109" s="22" t="s">
        <v>142</v>
      </c>
      <c r="D109" s="16">
        <f>SUMIFS('UI '!$R$6:$R$9967,'UI '!$B$6:$B$9967,Summary!$A109,'UI '!$E$6:$E$9967,Summary!D$9)+SUMIFS('UI '!$R$6:$R$9967,'UI '!$B$6:$B$9967,Summary!$A109,'UI '!$E$6:$E$9967,Summary!D$10)</f>
        <v>263740483.92391092</v>
      </c>
      <c r="E109" s="16">
        <f>SUMIFS('UI '!$AE$6:$AE$9967,'UI '!$B$6:$B$9967,Summary!$A109,'UI '!$E$6:$E$9967,Summary!E$9)+SUMIFS('UI '!$AE$6:$AE$9967,'UI '!$B$6:$B$9967,Summary!$A109,'UI '!$E$6:$E$9967,Summary!E$10)+SUMIFS('UI '!$AE$6:$AE$9967,'UI '!$B$6:$B$9967,Summary!$A109,'UI '!$E$6:$E$9967,Summary!E$7)</f>
        <v>211560790.62391093</v>
      </c>
    </row>
    <row r="110" spans="1:5" x14ac:dyDescent="0.25">
      <c r="D110" s="5"/>
      <c r="E110" s="5"/>
    </row>
    <row r="111" spans="1:5" x14ac:dyDescent="0.25">
      <c r="B111" s="4" t="s">
        <v>151</v>
      </c>
      <c r="D111" s="20">
        <f>D109+D98+D73+D56</f>
        <v>1080368658.633842</v>
      </c>
      <c r="E111" s="20">
        <f>E109+E98+E73+E56</f>
        <v>977683738.33529568</v>
      </c>
    </row>
    <row r="112" spans="1:5" x14ac:dyDescent="0.25">
      <c r="D112" s="5"/>
      <c r="E112" s="5"/>
    </row>
    <row r="113" spans="2:2" x14ac:dyDescent="0.25">
      <c r="B113" s="26"/>
    </row>
  </sheetData>
  <mergeCells count="1">
    <mergeCell ref="D11:E11"/>
  </mergeCells>
  <conditionalFormatting sqref="D27:E29 D41:E42 D45:E46 D53:E68 D73:E76 D99:E108 D110:E111 D98">
    <cfRule type="expression" dxfId="1" priority="5">
      <formula>IF(ROUND(D27-#REF!,10)=0,FALSE,TRUE)</formula>
    </cfRule>
  </conditionalFormatting>
  <conditionalFormatting sqref="E98">
    <cfRule type="expression" dxfId="0" priority="3">
      <formula>IF(ROUND(E98-#REF!,10)=0,FALSE,TRUE)</formula>
    </cfRule>
  </conditionalFormatting>
  <pageMargins left="0.2" right="0.2" top="0.25" bottom="0.25" header="0.3" footer="0.3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2"/>
  <sheetViews>
    <sheetView workbookViewId="0">
      <selection activeCell="A2" sqref="A1:A2"/>
    </sheetView>
  </sheetViews>
  <sheetFormatPr defaultColWidth="9.140625" defaultRowHeight="15" x14ac:dyDescent="0.25"/>
  <cols>
    <col min="1" max="1" width="10.85546875" style="5" bestFit="1" customWidth="1"/>
    <col min="2" max="2" width="8" style="5" customWidth="1"/>
    <col min="3" max="3" width="31" style="22" bestFit="1" customWidth="1"/>
    <col min="4" max="4" width="45.42578125" style="22" bestFit="1" customWidth="1"/>
    <col min="5" max="5" width="51.28515625" style="22" customWidth="1"/>
    <col min="6" max="24" width="13.42578125" style="22" customWidth="1"/>
    <col min="25" max="25" width="13.5703125" style="22" customWidth="1"/>
    <col min="26" max="30" width="13.42578125" style="22" customWidth="1"/>
    <col min="31" max="31" width="15.28515625" style="22" bestFit="1" customWidth="1"/>
    <col min="32" max="16384" width="9.140625" style="22"/>
  </cols>
  <sheetData>
    <row r="1" spans="1:31" s="23" customFormat="1" ht="14.45" x14ac:dyDescent="0.3">
      <c r="A1" s="53" t="s">
        <v>226</v>
      </c>
      <c r="B1" s="5"/>
    </row>
    <row r="2" spans="1:31" thickBot="1" x14ac:dyDescent="0.35">
      <c r="A2" s="53" t="s">
        <v>225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x14ac:dyDescent="0.25">
      <c r="C3" s="43" t="s">
        <v>209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thickBot="1" x14ac:dyDescent="0.3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ht="27" thickBot="1" x14ac:dyDescent="0.35">
      <c r="A5" s="51" t="s">
        <v>173</v>
      </c>
      <c r="B5" s="51" t="s">
        <v>174</v>
      </c>
      <c r="C5" s="44" t="s">
        <v>162</v>
      </c>
      <c r="D5" s="44" t="s">
        <v>163</v>
      </c>
      <c r="E5" s="44" t="s">
        <v>164</v>
      </c>
      <c r="F5" s="44" t="s">
        <v>30</v>
      </c>
      <c r="G5" s="44" t="s">
        <v>31</v>
      </c>
      <c r="H5" s="44" t="s">
        <v>32</v>
      </c>
      <c r="I5" s="44" t="s">
        <v>33</v>
      </c>
      <c r="J5" s="44" t="s">
        <v>34</v>
      </c>
      <c r="K5" s="44" t="s">
        <v>35</v>
      </c>
      <c r="L5" s="44" t="s">
        <v>36</v>
      </c>
      <c r="M5" s="44" t="s">
        <v>37</v>
      </c>
      <c r="N5" s="44" t="s">
        <v>38</v>
      </c>
      <c r="O5" s="44" t="s">
        <v>39</v>
      </c>
      <c r="P5" s="44" t="s">
        <v>40</v>
      </c>
      <c r="Q5" s="44" t="s">
        <v>41</v>
      </c>
      <c r="R5" s="44" t="s">
        <v>42</v>
      </c>
      <c r="S5" s="44" t="s">
        <v>43</v>
      </c>
      <c r="T5" s="44" t="s">
        <v>44</v>
      </c>
      <c r="U5" s="44" t="s">
        <v>45</v>
      </c>
      <c r="V5" s="44" t="s">
        <v>46</v>
      </c>
      <c r="W5" s="44" t="s">
        <v>47</v>
      </c>
      <c r="X5" s="44" t="s">
        <v>48</v>
      </c>
      <c r="Y5" s="44" t="s">
        <v>49</v>
      </c>
      <c r="Z5" s="44" t="s">
        <v>50</v>
      </c>
      <c r="AA5" s="44" t="s">
        <v>51</v>
      </c>
      <c r="AB5" s="44" t="s">
        <v>52</v>
      </c>
      <c r="AC5" s="44" t="s">
        <v>53</v>
      </c>
      <c r="AD5" s="44" t="s">
        <v>54</v>
      </c>
      <c r="AE5" s="44" t="s">
        <v>55</v>
      </c>
    </row>
    <row r="6" spans="1:31" ht="14.45" x14ac:dyDescent="0.3">
      <c r="A6" s="5">
        <f>COUNTIFS('Mapping Table'!$B$3:$B$102,'UI '!$D6,'Mapping Table'!$A$3:$A$102,'UI '!$C6)</f>
        <v>0</v>
      </c>
      <c r="B6" s="5">
        <f>SUMIFS('Mapping Table'!$D$3:$D$102,'Mapping Table'!$B$3:$B$102,'UI '!D6,'Mapping Table'!$A$3:$A$102,'UI '!C6)</f>
        <v>0</v>
      </c>
      <c r="C6" s="45" t="s">
        <v>210</v>
      </c>
      <c r="D6" s="46" t="s">
        <v>56</v>
      </c>
      <c r="E6" s="47" t="s">
        <v>57</v>
      </c>
      <c r="F6" s="48">
        <v>167007495.83512509</v>
      </c>
      <c r="G6" s="48">
        <v>166686523.42512509</v>
      </c>
      <c r="H6" s="48">
        <v>166686523.42512509</v>
      </c>
      <c r="I6" s="48">
        <v>166686523.42512509</v>
      </c>
      <c r="J6" s="48">
        <v>166686523.42512509</v>
      </c>
      <c r="K6" s="48">
        <v>166682440.7651251</v>
      </c>
      <c r="L6" s="48">
        <v>166369933.0151251</v>
      </c>
      <c r="M6" s="48">
        <v>166369933.0151251</v>
      </c>
      <c r="N6" s="48">
        <v>165250867.2951251</v>
      </c>
      <c r="O6" s="48">
        <v>164637814.7651251</v>
      </c>
      <c r="P6" s="48">
        <v>158549442.37512511</v>
      </c>
      <c r="Q6" s="48">
        <v>157100146.73512509</v>
      </c>
      <c r="R6" s="48">
        <v>157100146.73512509</v>
      </c>
      <c r="S6" s="48">
        <v>146397399.23512512</v>
      </c>
      <c r="T6" s="48">
        <v>145365393.03512514</v>
      </c>
      <c r="U6" s="48">
        <v>145024862.13512513</v>
      </c>
      <c r="V6" s="48">
        <v>145024862.13512513</v>
      </c>
      <c r="W6" s="48">
        <v>141498882.22512513</v>
      </c>
      <c r="X6" s="48">
        <v>141498882.22512513</v>
      </c>
      <c r="Y6" s="48">
        <v>140290667.77512512</v>
      </c>
      <c r="Z6" s="48">
        <v>140290667.77512512</v>
      </c>
      <c r="AA6" s="48">
        <v>139632218.66512513</v>
      </c>
      <c r="AB6" s="48">
        <v>139632218.66512513</v>
      </c>
      <c r="AC6" s="48">
        <v>138870472.47512513</v>
      </c>
      <c r="AD6" s="48">
        <v>132632977.9651251</v>
      </c>
      <c r="AE6" s="48">
        <v>132632977.9651251</v>
      </c>
    </row>
    <row r="7" spans="1:31" ht="14.45" x14ac:dyDescent="0.3">
      <c r="A7" s="5">
        <f>COUNTIFS('Mapping Table'!$B$3:$B$102,'UI '!$D7,'Mapping Table'!$A$3:$A$102,'UI '!$C7)</f>
        <v>0</v>
      </c>
      <c r="B7" s="5">
        <f>SUMIFS('Mapping Table'!$D$3:$D$102,'Mapping Table'!$B$3:$B$102,'UI '!D7,'Mapping Table'!$A$3:$A$102,'UI '!C7)</f>
        <v>0</v>
      </c>
      <c r="C7" s="45" t="s">
        <v>210</v>
      </c>
      <c r="D7" s="46" t="s">
        <v>81</v>
      </c>
      <c r="E7" s="47" t="s">
        <v>57</v>
      </c>
      <c r="F7" s="48">
        <v>67592586.129999995</v>
      </c>
      <c r="G7" s="48">
        <v>67592586.129999995</v>
      </c>
      <c r="H7" s="48">
        <v>67592586.129999995</v>
      </c>
      <c r="I7" s="48">
        <v>67592586.129999995</v>
      </c>
      <c r="J7" s="48">
        <v>67592586.129999995</v>
      </c>
      <c r="K7" s="48">
        <v>67592586.129999995</v>
      </c>
      <c r="L7" s="48">
        <v>67592586.129999995</v>
      </c>
      <c r="M7" s="48">
        <v>67592586.129999995</v>
      </c>
      <c r="N7" s="48">
        <v>67592586.129999995</v>
      </c>
      <c r="O7" s="48">
        <v>67592586.129999995</v>
      </c>
      <c r="P7" s="48">
        <v>67592586.129999995</v>
      </c>
      <c r="Q7" s="48">
        <v>67592586.129999995</v>
      </c>
      <c r="R7" s="48">
        <v>67592586.129999995</v>
      </c>
      <c r="S7" s="48">
        <v>67592586.129999995</v>
      </c>
      <c r="T7" s="48">
        <v>67592586.129999995</v>
      </c>
      <c r="U7" s="48">
        <v>67592586.129999995</v>
      </c>
      <c r="V7" s="48">
        <v>67592586.129999995</v>
      </c>
      <c r="W7" s="48">
        <v>67592586.129999995</v>
      </c>
      <c r="X7" s="48">
        <v>67592586.129999995</v>
      </c>
      <c r="Y7" s="48">
        <v>67592586.129999995</v>
      </c>
      <c r="Z7" s="48">
        <v>67592586.129999995</v>
      </c>
      <c r="AA7" s="48">
        <v>67592586.129999995</v>
      </c>
      <c r="AB7" s="48">
        <v>67592586.129999995</v>
      </c>
      <c r="AC7" s="48">
        <v>67592586.129999995</v>
      </c>
      <c r="AD7" s="48">
        <v>67592586.129999995</v>
      </c>
      <c r="AE7" s="48">
        <v>67592586.129999995</v>
      </c>
    </row>
    <row r="8" spans="1:31" ht="14.45" x14ac:dyDescent="0.3">
      <c r="A8" s="5">
        <f>COUNTIFS('Mapping Table'!$B$3:$B$102,'UI '!$D8,'Mapping Table'!$A$3:$A$102,'UI '!$C8)</f>
        <v>0</v>
      </c>
      <c r="B8" s="5">
        <f>SUMIFS('Mapping Table'!$D$3:$D$102,'Mapping Table'!$B$3:$B$102,'UI '!D8,'Mapping Table'!$A$3:$A$102,'UI '!C8)</f>
        <v>0</v>
      </c>
      <c r="C8" s="45" t="s">
        <v>210</v>
      </c>
      <c r="D8" s="46" t="s">
        <v>83</v>
      </c>
      <c r="E8" s="47" t="s">
        <v>57</v>
      </c>
      <c r="F8" s="48">
        <v>485356840.14000005</v>
      </c>
      <c r="G8" s="48">
        <v>479758075.36999995</v>
      </c>
      <c r="H8" s="48">
        <v>478788425.05000001</v>
      </c>
      <c r="I8" s="48">
        <v>477580280.99000001</v>
      </c>
      <c r="J8" s="48">
        <v>475833632.79000002</v>
      </c>
      <c r="K8" s="48">
        <v>475833632.79000002</v>
      </c>
      <c r="L8" s="48">
        <v>472213262.04000002</v>
      </c>
      <c r="M8" s="48">
        <v>470762413.15000004</v>
      </c>
      <c r="N8" s="48">
        <v>469561736.89000005</v>
      </c>
      <c r="O8" s="48">
        <v>469561736.89000005</v>
      </c>
      <c r="P8" s="48">
        <v>454359379.45999998</v>
      </c>
      <c r="Q8" s="48">
        <v>437991893.64000005</v>
      </c>
      <c r="R8" s="48">
        <v>437991893.64000005</v>
      </c>
      <c r="S8" s="48">
        <v>435634696.0800001</v>
      </c>
      <c r="T8" s="48">
        <v>435634696.0800001</v>
      </c>
      <c r="U8" s="48">
        <v>434888849.09000009</v>
      </c>
      <c r="V8" s="48">
        <v>434888849.09000009</v>
      </c>
      <c r="W8" s="48">
        <v>434888849.09000009</v>
      </c>
      <c r="X8" s="48">
        <v>434884112.84000009</v>
      </c>
      <c r="Y8" s="48">
        <v>433101903.22000009</v>
      </c>
      <c r="Z8" s="48">
        <v>432845679.34000003</v>
      </c>
      <c r="AA8" s="48">
        <v>432288288.01000011</v>
      </c>
      <c r="AB8" s="48">
        <v>432100788.01000011</v>
      </c>
      <c r="AC8" s="48">
        <v>426010808.4000001</v>
      </c>
      <c r="AD8" s="48">
        <v>419622665.29000002</v>
      </c>
      <c r="AE8" s="48">
        <v>419622665.29000002</v>
      </c>
    </row>
    <row r="9" spans="1:31" thickBot="1" x14ac:dyDescent="0.35">
      <c r="A9" s="5">
        <f>COUNTIFS('Mapping Table'!$B$3:$B$102,'UI '!$D9,'Mapping Table'!$A$3:$A$102,'UI '!$C9)</f>
        <v>0</v>
      </c>
      <c r="B9" s="5">
        <f>SUMIFS('Mapping Table'!$D$3:$D$102,'Mapping Table'!$B$3:$B$102,'UI '!D9,'Mapping Table'!$A$3:$A$102,'UI '!C9)</f>
        <v>0</v>
      </c>
      <c r="C9" s="45" t="s">
        <v>210</v>
      </c>
      <c r="D9" s="46" t="s">
        <v>86</v>
      </c>
      <c r="E9" s="47" t="s">
        <v>57</v>
      </c>
      <c r="F9" s="48">
        <v>59224687.57</v>
      </c>
      <c r="G9" s="48">
        <v>59224687.57</v>
      </c>
      <c r="H9" s="48">
        <v>59224687.57</v>
      </c>
      <c r="I9" s="48">
        <v>59224687.57</v>
      </c>
      <c r="J9" s="48">
        <v>59224687.57</v>
      </c>
      <c r="K9" s="48">
        <v>59224687.57</v>
      </c>
      <c r="L9" s="48">
        <v>59224687.57</v>
      </c>
      <c r="M9" s="48">
        <v>59224687.57</v>
      </c>
      <c r="N9" s="48">
        <v>59224687.57</v>
      </c>
      <c r="O9" s="48">
        <v>59224687.57</v>
      </c>
      <c r="P9" s="48">
        <v>59224687.57</v>
      </c>
      <c r="Q9" s="48">
        <v>59224687.57</v>
      </c>
      <c r="R9" s="48">
        <v>59224687.57</v>
      </c>
      <c r="S9" s="48">
        <v>59224687.57</v>
      </c>
      <c r="T9" s="48">
        <v>59224687.57</v>
      </c>
      <c r="U9" s="48">
        <v>59224687.57</v>
      </c>
      <c r="V9" s="48">
        <v>59224687.57</v>
      </c>
      <c r="W9" s="48">
        <v>59224687.57</v>
      </c>
      <c r="X9" s="48">
        <v>59224687.57</v>
      </c>
      <c r="Y9" s="48">
        <v>59224687.57</v>
      </c>
      <c r="Z9" s="48">
        <v>59224687.57</v>
      </c>
      <c r="AA9" s="48">
        <v>59224687.57</v>
      </c>
      <c r="AB9" s="48">
        <v>59224687.57</v>
      </c>
      <c r="AC9" s="48">
        <v>59224687.57</v>
      </c>
      <c r="AD9" s="48">
        <v>59224687.57</v>
      </c>
      <c r="AE9" s="48">
        <v>59224687.57</v>
      </c>
    </row>
    <row r="10" spans="1:31" thickBot="1" x14ac:dyDescent="0.35">
      <c r="A10" s="5">
        <f>COUNTIFS('Mapping Table'!$B$3:$B$102,'UI '!$D10,'Mapping Table'!$A$3:$A$102,'UI '!$C10)</f>
        <v>0</v>
      </c>
      <c r="B10" s="5">
        <f>SUMIFS('Mapping Table'!$D$3:$D$102,'Mapping Table'!$B$3:$B$102,'UI '!D10,'Mapping Table'!$A$3:$A$102,'UI '!C10)</f>
        <v>0</v>
      </c>
      <c r="C10" s="45" t="s">
        <v>210</v>
      </c>
      <c r="D10" s="41"/>
      <c r="E10" s="45" t="s">
        <v>211</v>
      </c>
      <c r="F10" s="49">
        <v>753040784.49512517</v>
      </c>
      <c r="G10" s="49">
        <v>747121047.31512511</v>
      </c>
      <c r="H10" s="49">
        <v>746151396.99512517</v>
      </c>
      <c r="I10" s="49">
        <v>744943252.93512511</v>
      </c>
      <c r="J10" s="49">
        <v>743196604.73512518</v>
      </c>
      <c r="K10" s="49">
        <v>743192522.0751251</v>
      </c>
      <c r="L10" s="49">
        <v>739259643.5751251</v>
      </c>
      <c r="M10" s="49">
        <v>737808794.68512523</v>
      </c>
      <c r="N10" s="49">
        <v>735489052.70512521</v>
      </c>
      <c r="O10" s="49">
        <v>734876000.17512524</v>
      </c>
      <c r="P10" s="49">
        <v>713585270.35512507</v>
      </c>
      <c r="Q10" s="49">
        <v>695768488.89512515</v>
      </c>
      <c r="R10" s="49">
        <v>695768488.89512515</v>
      </c>
      <c r="S10" s="49">
        <v>682708543.83512533</v>
      </c>
      <c r="T10" s="49">
        <v>681676537.63512528</v>
      </c>
      <c r="U10" s="49">
        <v>680590159.74512529</v>
      </c>
      <c r="V10" s="49">
        <v>680590159.74512529</v>
      </c>
      <c r="W10" s="49">
        <v>677064179.83512533</v>
      </c>
      <c r="X10" s="49">
        <v>677059443.58512533</v>
      </c>
      <c r="Y10" s="49">
        <v>674069019.51512527</v>
      </c>
      <c r="Z10" s="49">
        <v>673812795.63512516</v>
      </c>
      <c r="AA10" s="49">
        <v>672596955.19512522</v>
      </c>
      <c r="AB10" s="49">
        <v>672409455.19512522</v>
      </c>
      <c r="AC10" s="49">
        <v>665557729.39512527</v>
      </c>
      <c r="AD10" s="49">
        <v>652932091.77512515</v>
      </c>
      <c r="AE10" s="49">
        <v>652932091.77512515</v>
      </c>
    </row>
    <row r="11" spans="1:31" thickTop="1" x14ac:dyDescent="0.3">
      <c r="A11" s="5">
        <f>COUNTIFS('Mapping Table'!$B$3:$B$102,'UI '!$D11,'Mapping Table'!$A$3:$A$102,'UI '!$C11)</f>
        <v>0</v>
      </c>
      <c r="B11" s="5">
        <f>SUMIFS('Mapping Table'!$D$3:$D$102,'Mapping Table'!$B$3:$B$102,'UI '!D11,'Mapping Table'!$A$3:$A$102,'UI '!C11)</f>
        <v>0</v>
      </c>
      <c r="C11" s="45" t="s">
        <v>152</v>
      </c>
      <c r="D11" s="46" t="s">
        <v>78</v>
      </c>
      <c r="E11" s="47" t="s">
        <v>57</v>
      </c>
      <c r="F11" s="48">
        <v>1617</v>
      </c>
      <c r="G11" s="48">
        <v>1617</v>
      </c>
      <c r="H11" s="48">
        <v>1617</v>
      </c>
      <c r="I11" s="48">
        <v>1617</v>
      </c>
      <c r="J11" s="48">
        <v>1617</v>
      </c>
      <c r="K11" s="48">
        <v>1617</v>
      </c>
      <c r="L11" s="48">
        <v>1617</v>
      </c>
      <c r="M11" s="48">
        <v>1617</v>
      </c>
      <c r="N11" s="48">
        <v>1617</v>
      </c>
      <c r="O11" s="48">
        <v>1617</v>
      </c>
      <c r="P11" s="48">
        <v>1617</v>
      </c>
      <c r="Q11" s="48">
        <v>1617</v>
      </c>
      <c r="R11" s="48">
        <v>1617</v>
      </c>
      <c r="S11" s="48">
        <v>1617</v>
      </c>
      <c r="T11" s="48">
        <v>1617</v>
      </c>
      <c r="U11" s="48">
        <v>1617</v>
      </c>
      <c r="V11" s="48">
        <v>1617</v>
      </c>
      <c r="W11" s="48">
        <v>1617</v>
      </c>
      <c r="X11" s="48">
        <v>1617</v>
      </c>
      <c r="Y11" s="48">
        <v>1617</v>
      </c>
      <c r="Z11" s="48">
        <v>1617</v>
      </c>
      <c r="AA11" s="48">
        <v>1617</v>
      </c>
      <c r="AB11" s="48">
        <v>1617</v>
      </c>
      <c r="AC11" s="48">
        <v>1617</v>
      </c>
      <c r="AD11" s="48">
        <v>1617</v>
      </c>
      <c r="AE11" s="48">
        <v>1617</v>
      </c>
    </row>
    <row r="12" spans="1:31" ht="14.45" x14ac:dyDescent="0.3">
      <c r="A12" s="5">
        <f>COUNTIFS('Mapping Table'!$B$3:$B$102,'UI '!$D12,'Mapping Table'!$A$3:$A$102,'UI '!$C12)</f>
        <v>1</v>
      </c>
      <c r="B12" s="5">
        <f>SUMIFS('Mapping Table'!$D$3:$D$102,'Mapping Table'!$B$3:$B$102,'UI '!D12,'Mapping Table'!$A$3:$A$102,'UI '!C12)</f>
        <v>1</v>
      </c>
      <c r="C12" s="45" t="s">
        <v>152</v>
      </c>
      <c r="D12" s="46" t="s">
        <v>82</v>
      </c>
      <c r="E12" s="47" t="s">
        <v>57</v>
      </c>
      <c r="F12" s="48">
        <v>-537047.92000000004</v>
      </c>
      <c r="G12" s="48">
        <v>-537047.92000000004</v>
      </c>
      <c r="H12" s="48">
        <v>-537047.92000000004</v>
      </c>
      <c r="I12" s="48">
        <v>-537047.92000000004</v>
      </c>
      <c r="J12" s="48">
        <v>-537047.92000000004</v>
      </c>
      <c r="K12" s="48">
        <v>-537047.92000000004</v>
      </c>
      <c r="L12" s="48">
        <v>-537047.92000000004</v>
      </c>
      <c r="M12" s="48">
        <v>-537047.92000000004</v>
      </c>
      <c r="N12" s="48">
        <v>-537047.92000000004</v>
      </c>
      <c r="O12" s="48">
        <v>-537047.92000000004</v>
      </c>
      <c r="P12" s="48">
        <v>-537047.92000000004</v>
      </c>
      <c r="Q12" s="48">
        <v>-537047.92000000004</v>
      </c>
      <c r="R12" s="48">
        <v>-537047.92000000004</v>
      </c>
      <c r="S12" s="48">
        <v>-560440.35000000009</v>
      </c>
      <c r="T12" s="48">
        <v>-584151.87000000011</v>
      </c>
      <c r="U12" s="48">
        <v>-584151.87000000011</v>
      </c>
      <c r="V12" s="48">
        <v>-584151.87000000011</v>
      </c>
      <c r="W12" s="48">
        <v>-584151.87000000011</v>
      </c>
      <c r="X12" s="48">
        <v>-616397.1100000001</v>
      </c>
      <c r="Y12" s="48">
        <v>-616397.1100000001</v>
      </c>
      <c r="Z12" s="48">
        <v>-616397.1100000001</v>
      </c>
      <c r="AA12" s="48">
        <v>-616397.1100000001</v>
      </c>
      <c r="AB12" s="48">
        <v>-616397.1100000001</v>
      </c>
      <c r="AC12" s="48">
        <v>-616397.1100000001</v>
      </c>
      <c r="AD12" s="48">
        <v>-616397.1100000001</v>
      </c>
      <c r="AE12" s="48">
        <v>-616397.1100000001</v>
      </c>
    </row>
    <row r="13" spans="1:31" ht="14.45" x14ac:dyDescent="0.3">
      <c r="A13" s="5">
        <f>COUNTIFS('Mapping Table'!$B$3:$B$102,'UI '!$D13,'Mapping Table'!$A$3:$A$102,'UI '!$C13)</f>
        <v>1</v>
      </c>
      <c r="B13" s="5">
        <f>SUMIFS('Mapping Table'!$D$3:$D$102,'Mapping Table'!$B$3:$B$102,'UI '!D13,'Mapping Table'!$A$3:$A$102,'UI '!C13)</f>
        <v>2</v>
      </c>
      <c r="C13" s="45" t="s">
        <v>152</v>
      </c>
      <c r="D13" s="46" t="s">
        <v>84</v>
      </c>
      <c r="E13" s="47" t="s">
        <v>57</v>
      </c>
      <c r="F13" s="48">
        <v>2005200.26</v>
      </c>
      <c r="G13" s="48">
        <v>2003135.66</v>
      </c>
      <c r="H13" s="48">
        <v>2006697.3800000001</v>
      </c>
      <c r="I13" s="48">
        <v>2000332.36</v>
      </c>
      <c r="J13" s="48">
        <v>1995959.84</v>
      </c>
      <c r="K13" s="48">
        <v>1995959.84</v>
      </c>
      <c r="L13" s="48">
        <v>1995959.84</v>
      </c>
      <c r="M13" s="48">
        <v>1982180.14</v>
      </c>
      <c r="N13" s="48">
        <v>1982180.14</v>
      </c>
      <c r="O13" s="48">
        <v>1896350.55</v>
      </c>
      <c r="P13" s="48">
        <v>1879404.6899999997</v>
      </c>
      <c r="Q13" s="48">
        <v>1847882.1999999997</v>
      </c>
      <c r="R13" s="48">
        <v>1847882.1999999997</v>
      </c>
      <c r="S13" s="48">
        <v>1847882.1999999997</v>
      </c>
      <c r="T13" s="48">
        <v>1838070.4199999997</v>
      </c>
      <c r="U13" s="48">
        <v>1838070.4199999997</v>
      </c>
      <c r="V13" s="48">
        <v>1838070.4199999997</v>
      </c>
      <c r="W13" s="48">
        <v>1838070.4199999997</v>
      </c>
      <c r="X13" s="48">
        <v>1829924.5099999998</v>
      </c>
      <c r="Y13" s="48">
        <v>1829924.5099999998</v>
      </c>
      <c r="Z13" s="48">
        <v>1829924.5099999998</v>
      </c>
      <c r="AA13" s="48">
        <v>1790519.3399999999</v>
      </c>
      <c r="AB13" s="48">
        <v>1790519.3399999999</v>
      </c>
      <c r="AC13" s="48">
        <v>1790519.3399999999</v>
      </c>
      <c r="AD13" s="48">
        <v>1790519.3399999999</v>
      </c>
      <c r="AE13" s="48">
        <v>1790519.3399999999</v>
      </c>
    </row>
    <row r="14" spans="1:31" ht="14.45" x14ac:dyDescent="0.3">
      <c r="A14" s="5">
        <f>COUNTIFS('Mapping Table'!$B$3:$B$102,'UI '!$D14,'Mapping Table'!$A$3:$A$102,'UI '!$C14)</f>
        <v>1</v>
      </c>
      <c r="B14" s="5">
        <f>SUMIFS('Mapping Table'!$D$3:$D$102,'Mapping Table'!$B$3:$B$102,'UI '!D14,'Mapping Table'!$A$3:$A$102,'UI '!C14)</f>
        <v>3</v>
      </c>
      <c r="C14" s="45" t="s">
        <v>152</v>
      </c>
      <c r="D14" s="46" t="s">
        <v>85</v>
      </c>
      <c r="E14" s="47" t="s">
        <v>57</v>
      </c>
      <c r="F14" s="48">
        <v>2721756.5456802808</v>
      </c>
      <c r="G14" s="48">
        <v>2709678.3456802806</v>
      </c>
      <c r="H14" s="48">
        <v>2686579.0456802808</v>
      </c>
      <c r="I14" s="48">
        <v>2665771.3956802809</v>
      </c>
      <c r="J14" s="48">
        <v>2617377.6756802811</v>
      </c>
      <c r="K14" s="48">
        <v>2576989.6056802808</v>
      </c>
      <c r="L14" s="48">
        <v>2561238.325680281</v>
      </c>
      <c r="M14" s="48">
        <v>2536660.4856802807</v>
      </c>
      <c r="N14" s="48">
        <v>2525024.055680281</v>
      </c>
      <c r="O14" s="48">
        <v>2510733.8856802811</v>
      </c>
      <c r="P14" s="48">
        <v>2509240.245680281</v>
      </c>
      <c r="Q14" s="48">
        <v>2509240.245680281</v>
      </c>
      <c r="R14" s="48">
        <v>2509240.245680281</v>
      </c>
      <c r="S14" s="48">
        <v>2509240.245680281</v>
      </c>
      <c r="T14" s="48">
        <v>2501842.9156802809</v>
      </c>
      <c r="U14" s="48">
        <v>2466383.6156802806</v>
      </c>
      <c r="V14" s="48">
        <v>2460508.9156802809</v>
      </c>
      <c r="W14" s="48">
        <v>2444004.2556802807</v>
      </c>
      <c r="X14" s="48">
        <v>2415380.4556802809</v>
      </c>
      <c r="Y14" s="48">
        <v>2301229.9656802807</v>
      </c>
      <c r="Z14" s="48">
        <v>2301229.9656802807</v>
      </c>
      <c r="AA14" s="48">
        <v>2269573.0256802808</v>
      </c>
      <c r="AB14" s="48">
        <v>2269573.0256802808</v>
      </c>
      <c r="AC14" s="48">
        <v>2260300.0856802808</v>
      </c>
      <c r="AD14" s="48">
        <v>2260300.0856802808</v>
      </c>
      <c r="AE14" s="48">
        <v>2260300.0856802808</v>
      </c>
    </row>
    <row r="15" spans="1:31" ht="14.45" x14ac:dyDescent="0.3">
      <c r="A15" s="5">
        <f>COUNTIFS('Mapping Table'!$B$3:$B$102,'UI '!$D15,'Mapping Table'!$A$3:$A$102,'UI '!$C15)</f>
        <v>0</v>
      </c>
      <c r="B15" s="5">
        <f>SUMIFS('Mapping Table'!$D$3:$D$102,'Mapping Table'!$B$3:$B$102,'UI '!D15,'Mapping Table'!$A$3:$A$102,'UI '!C15)</f>
        <v>0</v>
      </c>
      <c r="C15" s="45" t="s">
        <v>152</v>
      </c>
      <c r="D15" s="46" t="s">
        <v>218</v>
      </c>
      <c r="E15" s="47" t="s">
        <v>57</v>
      </c>
      <c r="F15" s="48">
        <v>4200001</v>
      </c>
      <c r="G15" s="48">
        <v>4200001</v>
      </c>
      <c r="H15" s="48">
        <v>4200001</v>
      </c>
      <c r="I15" s="48">
        <v>4200001</v>
      </c>
      <c r="J15" s="48">
        <v>4200001</v>
      </c>
      <c r="K15" s="48">
        <v>4200001</v>
      </c>
      <c r="L15" s="48">
        <v>4200001</v>
      </c>
      <c r="M15" s="48">
        <v>4200001</v>
      </c>
      <c r="N15" s="48">
        <v>4200001</v>
      </c>
      <c r="O15" s="48">
        <v>4200001</v>
      </c>
      <c r="P15" s="48">
        <v>4200001</v>
      </c>
      <c r="Q15" s="48">
        <v>4200001</v>
      </c>
      <c r="R15" s="48">
        <v>4200001</v>
      </c>
      <c r="S15" s="48">
        <v>4200001</v>
      </c>
      <c r="T15" s="48">
        <v>4200001</v>
      </c>
      <c r="U15" s="48">
        <v>4200001</v>
      </c>
      <c r="V15" s="48">
        <v>4200001</v>
      </c>
      <c r="W15" s="48">
        <v>4200001</v>
      </c>
      <c r="X15" s="48">
        <v>4200001</v>
      </c>
      <c r="Y15" s="48">
        <v>4200001</v>
      </c>
      <c r="Z15" s="48">
        <v>4200001</v>
      </c>
      <c r="AA15" s="48">
        <v>4200001</v>
      </c>
      <c r="AB15" s="48">
        <v>4200001</v>
      </c>
      <c r="AC15" s="48">
        <v>4200001</v>
      </c>
      <c r="AD15" s="48">
        <v>4200001</v>
      </c>
      <c r="AE15" s="48">
        <v>4200001</v>
      </c>
    </row>
    <row r="16" spans="1:31" ht="14.45" x14ac:dyDescent="0.3">
      <c r="A16" s="5">
        <f>COUNTIFS('Mapping Table'!$B$3:$B$102,'UI '!$D16,'Mapping Table'!$A$3:$A$102,'UI '!$C16)</f>
        <v>1</v>
      </c>
      <c r="B16" s="5">
        <f>SUMIFS('Mapping Table'!$D$3:$D$102,'Mapping Table'!$B$3:$B$102,'UI '!D16,'Mapping Table'!$A$3:$A$102,'UI '!C16)</f>
        <v>5</v>
      </c>
      <c r="C16" s="45" t="s">
        <v>152</v>
      </c>
      <c r="D16" s="46" t="s">
        <v>88</v>
      </c>
      <c r="E16" s="47" t="s">
        <v>57</v>
      </c>
      <c r="F16" s="48">
        <v>274395.44999999995</v>
      </c>
      <c r="G16" s="48">
        <v>272955.51999999996</v>
      </c>
      <c r="H16" s="48">
        <v>271992.81999999995</v>
      </c>
      <c r="I16" s="48">
        <v>269481.17999999993</v>
      </c>
      <c r="J16" s="48">
        <v>267567.1399999999</v>
      </c>
      <c r="K16" s="48">
        <v>267567.1399999999</v>
      </c>
      <c r="L16" s="48">
        <v>267224.87999999989</v>
      </c>
      <c r="M16" s="48">
        <v>264077.03999999992</v>
      </c>
      <c r="N16" s="48">
        <v>250605.54999999993</v>
      </c>
      <c r="O16" s="48">
        <v>245749.72999999992</v>
      </c>
      <c r="P16" s="48">
        <v>245742.51999999993</v>
      </c>
      <c r="Q16" s="48">
        <v>245746.42999999993</v>
      </c>
      <c r="R16" s="48">
        <v>245746.42999999993</v>
      </c>
      <c r="S16" s="48">
        <v>245746.42999999993</v>
      </c>
      <c r="T16" s="48">
        <v>240123.86999999994</v>
      </c>
      <c r="U16" s="48">
        <v>231497.67999999993</v>
      </c>
      <c r="V16" s="48">
        <v>231497.67999999993</v>
      </c>
      <c r="W16" s="48">
        <v>227584.28999999992</v>
      </c>
      <c r="X16" s="48">
        <v>223010.01999999993</v>
      </c>
      <c r="Y16" s="48">
        <v>223010.01999999993</v>
      </c>
      <c r="Z16" s="48">
        <v>220220.09999999992</v>
      </c>
      <c r="AA16" s="48">
        <v>220220.09999999992</v>
      </c>
      <c r="AB16" s="48">
        <v>215187.09999999992</v>
      </c>
      <c r="AC16" s="48">
        <v>204770.05999999991</v>
      </c>
      <c r="AD16" s="48">
        <v>201508.05999999991</v>
      </c>
      <c r="AE16" s="48">
        <v>201508.05999999991</v>
      </c>
    </row>
    <row r="17" spans="1:31" thickBot="1" x14ac:dyDescent="0.35">
      <c r="A17" s="5">
        <f>COUNTIFS('Mapping Table'!$B$3:$B$102,'UI '!$D17,'Mapping Table'!$A$3:$A$102,'UI '!$C17)</f>
        <v>1</v>
      </c>
      <c r="B17" s="5">
        <f>SUMIFS('Mapping Table'!$D$3:$D$102,'Mapping Table'!$B$3:$B$102,'UI '!D17,'Mapping Table'!$A$3:$A$102,'UI '!C17)</f>
        <v>4</v>
      </c>
      <c r="C17" s="45" t="s">
        <v>152</v>
      </c>
      <c r="D17" s="46" t="s">
        <v>124</v>
      </c>
      <c r="E17" s="47" t="s">
        <v>57</v>
      </c>
      <c r="F17" s="48">
        <v>496746.29000000004</v>
      </c>
      <c r="G17" s="48">
        <v>496746.29000000004</v>
      </c>
      <c r="H17" s="48">
        <v>496746.29000000004</v>
      </c>
      <c r="I17" s="48">
        <v>496746.29000000004</v>
      </c>
      <c r="J17" s="48">
        <v>496746.29000000004</v>
      </c>
      <c r="K17" s="48">
        <v>496746.29000000004</v>
      </c>
      <c r="L17" s="48">
        <v>496746.29000000004</v>
      </c>
      <c r="M17" s="48">
        <v>496746.29000000004</v>
      </c>
      <c r="N17" s="48">
        <v>496746.29000000004</v>
      </c>
      <c r="O17" s="48">
        <v>496746.29000000004</v>
      </c>
      <c r="P17" s="48">
        <v>496746.29000000004</v>
      </c>
      <c r="Q17" s="48">
        <v>496746.29000000004</v>
      </c>
      <c r="R17" s="48">
        <v>496746.29000000004</v>
      </c>
      <c r="S17" s="48">
        <v>496746.29000000004</v>
      </c>
      <c r="T17" s="48">
        <v>496746.29000000004</v>
      </c>
      <c r="U17" s="48">
        <v>49983.210000000006</v>
      </c>
      <c r="V17" s="48">
        <v>49983.210000000006</v>
      </c>
      <c r="W17" s="48">
        <v>49983.210000000006</v>
      </c>
      <c r="X17" s="48">
        <v>49983.210000000006</v>
      </c>
      <c r="Y17" s="48">
        <v>47744.250000000007</v>
      </c>
      <c r="Z17" s="48">
        <v>47744.250000000007</v>
      </c>
      <c r="AA17" s="48">
        <v>47744.250000000007</v>
      </c>
      <c r="AB17" s="48">
        <v>47744.250000000007</v>
      </c>
      <c r="AC17" s="48">
        <v>47744.250000000007</v>
      </c>
      <c r="AD17" s="48">
        <v>47744.250000000007</v>
      </c>
      <c r="AE17" s="48">
        <v>47744.250000000007</v>
      </c>
    </row>
    <row r="18" spans="1:31" thickBot="1" x14ac:dyDescent="0.35">
      <c r="A18" s="5">
        <f>COUNTIFS('Mapping Table'!$B$3:$B$102,'UI '!$D18,'Mapping Table'!$A$3:$A$102,'UI '!$C18)</f>
        <v>0</v>
      </c>
      <c r="B18" s="5">
        <f>SUMIFS('Mapping Table'!$D$3:$D$102,'Mapping Table'!$B$3:$B$102,'UI '!D18,'Mapping Table'!$A$3:$A$102,'UI '!C18)</f>
        <v>0</v>
      </c>
      <c r="C18" s="45" t="s">
        <v>152</v>
      </c>
      <c r="D18" s="41"/>
      <c r="E18" s="45" t="s">
        <v>216</v>
      </c>
      <c r="F18" s="49">
        <v>9162668.625680279</v>
      </c>
      <c r="G18" s="49">
        <v>9147085.8956802785</v>
      </c>
      <c r="H18" s="49">
        <v>9126585.6156802811</v>
      </c>
      <c r="I18" s="49">
        <v>9096901.3056802824</v>
      </c>
      <c r="J18" s="49">
        <v>9042221.0256802812</v>
      </c>
      <c r="K18" s="49">
        <v>9001832.9556802809</v>
      </c>
      <c r="L18" s="49">
        <v>8985739.4156802818</v>
      </c>
      <c r="M18" s="49">
        <v>8944234.0356802791</v>
      </c>
      <c r="N18" s="49">
        <v>8919126.1156802811</v>
      </c>
      <c r="O18" s="49">
        <v>8814150.535680281</v>
      </c>
      <c r="P18" s="49">
        <v>8795703.8256802801</v>
      </c>
      <c r="Q18" s="49">
        <v>8764185.24568028</v>
      </c>
      <c r="R18" s="49">
        <v>8764185.24568028</v>
      </c>
      <c r="S18" s="49">
        <v>8740792.8156802803</v>
      </c>
      <c r="T18" s="49">
        <v>8694249.6256802808</v>
      </c>
      <c r="U18" s="49">
        <v>8203401.0556802796</v>
      </c>
      <c r="V18" s="49">
        <v>8197526.3556802804</v>
      </c>
      <c r="W18" s="49">
        <v>8177108.3056802806</v>
      </c>
      <c r="X18" s="49">
        <v>8103519.0856802799</v>
      </c>
      <c r="Y18" s="49">
        <v>7987129.6356802797</v>
      </c>
      <c r="Z18" s="49">
        <v>7984339.7156802798</v>
      </c>
      <c r="AA18" s="49">
        <v>7913277.6056802804</v>
      </c>
      <c r="AB18" s="49">
        <v>7908244.6056802804</v>
      </c>
      <c r="AC18" s="49">
        <v>7888554.6256802799</v>
      </c>
      <c r="AD18" s="49">
        <v>7885292.6256802799</v>
      </c>
      <c r="AE18" s="49">
        <v>7885292.6256802799</v>
      </c>
    </row>
    <row r="19" spans="1:31" thickTop="1" x14ac:dyDescent="0.3">
      <c r="A19" s="5">
        <f>COUNTIFS('Mapping Table'!$B$3:$B$102,'UI '!$D19,'Mapping Table'!$A$3:$A$102,'UI '!$C19)</f>
        <v>1</v>
      </c>
      <c r="B19" s="5">
        <f>SUMIFS('Mapping Table'!$D$3:$D$102,'Mapping Table'!$B$3:$B$102,'UI '!D19,'Mapping Table'!$A$3:$A$102,'UI '!C19)</f>
        <v>8</v>
      </c>
      <c r="C19" s="45" t="s">
        <v>153</v>
      </c>
      <c r="D19" s="46" t="s">
        <v>82</v>
      </c>
      <c r="E19" s="47" t="s">
        <v>57</v>
      </c>
      <c r="F19" s="48">
        <v>16275702.170000002</v>
      </c>
      <c r="G19" s="48">
        <v>16120464.870000001</v>
      </c>
      <c r="H19" s="48">
        <v>16101134.370000001</v>
      </c>
      <c r="I19" s="48">
        <v>16017145.560000002</v>
      </c>
      <c r="J19" s="48">
        <v>16000916.950000003</v>
      </c>
      <c r="K19" s="48">
        <v>15795172.560000002</v>
      </c>
      <c r="L19" s="48">
        <v>15637817.800000003</v>
      </c>
      <c r="M19" s="48">
        <v>15518139.560000002</v>
      </c>
      <c r="N19" s="48">
        <v>15510935.830000002</v>
      </c>
      <c r="O19" s="48">
        <v>15470258.110000001</v>
      </c>
      <c r="P19" s="48">
        <v>15412720.870000001</v>
      </c>
      <c r="Q19" s="48">
        <v>15229412.699999999</v>
      </c>
      <c r="R19" s="48">
        <v>15229412.699999999</v>
      </c>
      <c r="S19" s="48">
        <v>15182054.699999999</v>
      </c>
      <c r="T19" s="48">
        <v>14898138.309999999</v>
      </c>
      <c r="U19" s="48">
        <v>14756431.9</v>
      </c>
      <c r="V19" s="48">
        <v>14448131.860000001</v>
      </c>
      <c r="W19" s="48">
        <v>14448618.250000002</v>
      </c>
      <c r="X19" s="48">
        <v>14448548.140000002</v>
      </c>
      <c r="Y19" s="48">
        <v>14438053.140000002</v>
      </c>
      <c r="Z19" s="48">
        <v>14438053.140000002</v>
      </c>
      <c r="AA19" s="48">
        <v>14412799.820000002</v>
      </c>
      <c r="AB19" s="48">
        <v>14079368.040000003</v>
      </c>
      <c r="AC19" s="48">
        <v>13962632.320000002</v>
      </c>
      <c r="AD19" s="48">
        <v>13932374.450000003</v>
      </c>
      <c r="AE19" s="48">
        <v>13932374.450000003</v>
      </c>
    </row>
    <row r="20" spans="1:31" ht="14.45" x14ac:dyDescent="0.3">
      <c r="A20" s="5">
        <f>COUNTIFS('Mapping Table'!$B$3:$B$102,'UI '!$D20,'Mapping Table'!$A$3:$A$102,'UI '!$C20)</f>
        <v>1</v>
      </c>
      <c r="B20" s="5">
        <f>SUMIFS('Mapping Table'!$D$3:$D$102,'Mapping Table'!$B$3:$B$102,'UI '!D20,'Mapping Table'!$A$3:$A$102,'UI '!C20)</f>
        <v>7</v>
      </c>
      <c r="C20" s="45" t="s">
        <v>153</v>
      </c>
      <c r="D20" s="46" t="s">
        <v>83</v>
      </c>
      <c r="E20" s="47" t="s">
        <v>57</v>
      </c>
      <c r="F20" s="48">
        <v>31930838.600000005</v>
      </c>
      <c r="G20" s="48">
        <v>31841767.350000005</v>
      </c>
      <c r="H20" s="48">
        <v>31766778.560000006</v>
      </c>
      <c r="I20" s="48">
        <v>31219772.830000006</v>
      </c>
      <c r="J20" s="48">
        <v>31164683.680000007</v>
      </c>
      <c r="K20" s="48">
        <v>31155756.110000007</v>
      </c>
      <c r="L20" s="48">
        <v>31124778.100000005</v>
      </c>
      <c r="M20" s="48">
        <v>31098230.470000006</v>
      </c>
      <c r="N20" s="48">
        <v>30064652.750000007</v>
      </c>
      <c r="O20" s="48">
        <v>29930971.030000009</v>
      </c>
      <c r="P20" s="48">
        <v>30883504.97000001</v>
      </c>
      <c r="Q20" s="48">
        <v>29416566.24000001</v>
      </c>
      <c r="R20" s="48">
        <v>29416566.24000001</v>
      </c>
      <c r="S20" s="48">
        <v>29251567.360000011</v>
      </c>
      <c r="T20" s="48">
        <v>28545323.15000001</v>
      </c>
      <c r="U20" s="48">
        <v>28413888.840000011</v>
      </c>
      <c r="V20" s="48">
        <v>28187649.140000012</v>
      </c>
      <c r="W20" s="48">
        <v>28185353.910000011</v>
      </c>
      <c r="X20" s="48">
        <v>27981294.610000011</v>
      </c>
      <c r="Y20" s="48">
        <v>27964826.800000012</v>
      </c>
      <c r="Z20" s="48">
        <v>27914356.270000011</v>
      </c>
      <c r="AA20" s="48">
        <v>27914356.270000011</v>
      </c>
      <c r="AB20" s="48">
        <v>27903356.270000011</v>
      </c>
      <c r="AC20" s="48">
        <v>27861988.15000001</v>
      </c>
      <c r="AD20" s="48">
        <v>27832482.15000001</v>
      </c>
      <c r="AE20" s="48">
        <v>27832482.15000001</v>
      </c>
    </row>
    <row r="21" spans="1:31" ht="14.45" x14ac:dyDescent="0.3">
      <c r="A21" s="5">
        <f>COUNTIFS('Mapping Table'!$B$3:$B$102,'UI '!$D21,'Mapping Table'!$A$3:$A$102,'UI '!$C21)</f>
        <v>1</v>
      </c>
      <c r="B21" s="5">
        <f>SUMIFS('Mapping Table'!$D$3:$D$102,'Mapping Table'!$B$3:$B$102,'UI '!D21,'Mapping Table'!$A$3:$A$102,'UI '!C21)</f>
        <v>7</v>
      </c>
      <c r="C21" s="45" t="s">
        <v>153</v>
      </c>
      <c r="D21" s="46" t="s">
        <v>93</v>
      </c>
      <c r="E21" s="47" t="s">
        <v>57</v>
      </c>
      <c r="F21" s="48">
        <v>350899.79471811478</v>
      </c>
      <c r="G21" s="48">
        <v>350899.79471811478</v>
      </c>
      <c r="H21" s="48">
        <v>350899.79471811478</v>
      </c>
      <c r="I21" s="48">
        <v>350899.79471811478</v>
      </c>
      <c r="J21" s="48">
        <v>350899.79471811478</v>
      </c>
      <c r="K21" s="48">
        <v>350899.79471811478</v>
      </c>
      <c r="L21" s="48">
        <v>350899.79471811478</v>
      </c>
      <c r="M21" s="48">
        <v>350899.79471811478</v>
      </c>
      <c r="N21" s="48">
        <v>350899.79471811478</v>
      </c>
      <c r="O21" s="48">
        <v>350899.79471811478</v>
      </c>
      <c r="P21" s="48">
        <v>350899.79471811478</v>
      </c>
      <c r="Q21" s="48">
        <v>350899.79471811478</v>
      </c>
      <c r="R21" s="48">
        <v>350899.79471811478</v>
      </c>
      <c r="S21" s="48">
        <v>350899.79471811478</v>
      </c>
      <c r="T21" s="48">
        <v>350899.79471811478</v>
      </c>
      <c r="U21" s="48">
        <v>350899.79471811478</v>
      </c>
      <c r="V21" s="48">
        <v>350899.79471811478</v>
      </c>
      <c r="W21" s="48">
        <v>350899.79471811478</v>
      </c>
      <c r="X21" s="48">
        <v>350899.79471811478</v>
      </c>
      <c r="Y21" s="48">
        <v>350899.79471811478</v>
      </c>
      <c r="Z21" s="48">
        <v>350899.79471811478</v>
      </c>
      <c r="AA21" s="48">
        <v>350899.79471811478</v>
      </c>
      <c r="AB21" s="48">
        <v>350899.79471811478</v>
      </c>
      <c r="AC21" s="48">
        <v>350899.79471811478</v>
      </c>
      <c r="AD21" s="48">
        <v>350899.79471811478</v>
      </c>
      <c r="AE21" s="48">
        <v>350899.79471811478</v>
      </c>
    </row>
    <row r="22" spans="1:31" thickBot="1" x14ac:dyDescent="0.35">
      <c r="A22" s="5">
        <f>COUNTIFS('Mapping Table'!$B$3:$B$102,'UI '!$D22,'Mapping Table'!$A$3:$A$102,'UI '!$C22)</f>
        <v>1</v>
      </c>
      <c r="B22" s="5">
        <f>SUMIFS('Mapping Table'!$D$3:$D$102,'Mapping Table'!$B$3:$B$102,'UI '!D22,'Mapping Table'!$A$3:$A$102,'UI '!C22)</f>
        <v>7</v>
      </c>
      <c r="C22" s="45" t="s">
        <v>153</v>
      </c>
      <c r="D22" s="46" t="s">
        <v>94</v>
      </c>
      <c r="E22" s="47" t="s">
        <v>57</v>
      </c>
      <c r="F22" s="48">
        <v>118110.81</v>
      </c>
      <c r="G22" s="48">
        <v>118110.81</v>
      </c>
      <c r="H22" s="48">
        <v>118110.81</v>
      </c>
      <c r="I22" s="48">
        <v>118110.81</v>
      </c>
      <c r="J22" s="48">
        <v>118110.81</v>
      </c>
      <c r="K22" s="48">
        <v>118110.81</v>
      </c>
      <c r="L22" s="48">
        <v>118110.81</v>
      </c>
      <c r="M22" s="48">
        <v>118110.81</v>
      </c>
      <c r="N22" s="48">
        <v>118110.81</v>
      </c>
      <c r="O22" s="48">
        <v>118110.81</v>
      </c>
      <c r="P22" s="48">
        <v>118110.81</v>
      </c>
      <c r="Q22" s="48">
        <v>118110.81</v>
      </c>
      <c r="R22" s="48">
        <v>118110.81</v>
      </c>
      <c r="S22" s="48">
        <v>118110.81</v>
      </c>
      <c r="T22" s="48">
        <v>118110.81</v>
      </c>
      <c r="U22" s="48">
        <v>118110.81</v>
      </c>
      <c r="V22" s="48">
        <v>118110.81</v>
      </c>
      <c r="W22" s="48">
        <v>118110.81</v>
      </c>
      <c r="X22" s="48">
        <v>118110.81</v>
      </c>
      <c r="Y22" s="48">
        <v>118110.81</v>
      </c>
      <c r="Z22" s="48">
        <v>118110.81</v>
      </c>
      <c r="AA22" s="48">
        <v>118110.81</v>
      </c>
      <c r="AB22" s="48">
        <v>118110.81</v>
      </c>
      <c r="AC22" s="48">
        <v>118110.81</v>
      </c>
      <c r="AD22" s="48">
        <v>118110.81</v>
      </c>
      <c r="AE22" s="48">
        <v>118110.81</v>
      </c>
    </row>
    <row r="23" spans="1:31" thickBot="1" x14ac:dyDescent="0.35">
      <c r="A23" s="5">
        <f>COUNTIFS('Mapping Table'!$B$3:$B$102,'UI '!$D23,'Mapping Table'!$A$3:$A$102,'UI '!$C23)</f>
        <v>0</v>
      </c>
      <c r="B23" s="5">
        <f>SUMIFS('Mapping Table'!$D$3:$D$102,'Mapping Table'!$B$3:$B$102,'UI '!D23,'Mapping Table'!$A$3:$A$102,'UI '!C23)</f>
        <v>0</v>
      </c>
      <c r="C23" s="45" t="s">
        <v>153</v>
      </c>
      <c r="D23" s="41"/>
      <c r="E23" s="45" t="s">
        <v>217</v>
      </c>
      <c r="F23" s="49">
        <v>48675551.37471813</v>
      </c>
      <c r="G23" s="49">
        <v>48431242.824718125</v>
      </c>
      <c r="H23" s="49">
        <v>48336923.534718126</v>
      </c>
      <c r="I23" s="49">
        <v>47705928.994718127</v>
      </c>
      <c r="J23" s="49">
        <v>47634611.234718129</v>
      </c>
      <c r="K23" s="49">
        <v>47419939.274718128</v>
      </c>
      <c r="L23" s="49">
        <v>47231606.504718125</v>
      </c>
      <c r="M23" s="49">
        <v>47085380.634718128</v>
      </c>
      <c r="N23" s="49">
        <v>46044599.184718132</v>
      </c>
      <c r="O23" s="49">
        <v>45870239.744718127</v>
      </c>
      <c r="P23" s="49">
        <v>46765236.44471813</v>
      </c>
      <c r="Q23" s="49">
        <v>45114989.544718131</v>
      </c>
      <c r="R23" s="49">
        <v>45114989.544718131</v>
      </c>
      <c r="S23" s="49">
        <v>44902632.664718129</v>
      </c>
      <c r="T23" s="49">
        <v>43912472.064718127</v>
      </c>
      <c r="U23" s="49">
        <v>43639331.344718128</v>
      </c>
      <c r="V23" s="49">
        <v>43104791.604718134</v>
      </c>
      <c r="W23" s="49">
        <v>43102982.76471813</v>
      </c>
      <c r="X23" s="49">
        <v>42898853.354718134</v>
      </c>
      <c r="Y23" s="49">
        <v>42871890.544718131</v>
      </c>
      <c r="Z23" s="49">
        <v>42821420.01471813</v>
      </c>
      <c r="AA23" s="49">
        <v>42796166.69471813</v>
      </c>
      <c r="AB23" s="49">
        <v>42451734.914718136</v>
      </c>
      <c r="AC23" s="49">
        <v>42293631.074718133</v>
      </c>
      <c r="AD23" s="49">
        <v>42233867.204718128</v>
      </c>
      <c r="AE23" s="49">
        <v>42233867.204718128</v>
      </c>
    </row>
    <row r="24" spans="1:31" thickTop="1" x14ac:dyDescent="0.3">
      <c r="A24" s="5">
        <f>COUNTIFS('Mapping Table'!$B$3:$B$102,'UI '!$D24,'Mapping Table'!$A$3:$A$102,'UI '!$C24)</f>
        <v>1</v>
      </c>
      <c r="B24" s="5">
        <f>SUMIFS('Mapping Table'!$D$3:$D$102,'Mapping Table'!$B$3:$B$102,'UI '!D24,'Mapping Table'!$A$3:$A$102,'UI '!C24)</f>
        <v>18</v>
      </c>
      <c r="C24" s="45" t="s">
        <v>154</v>
      </c>
      <c r="D24" s="46" t="s">
        <v>102</v>
      </c>
      <c r="E24" s="47" t="s">
        <v>57</v>
      </c>
      <c r="F24" s="48">
        <v>677305.37</v>
      </c>
      <c r="G24" s="48">
        <v>677305.37</v>
      </c>
      <c r="H24" s="48">
        <v>677305.37</v>
      </c>
      <c r="I24" s="48">
        <v>677305.37</v>
      </c>
      <c r="J24" s="48">
        <v>677305.37</v>
      </c>
      <c r="K24" s="48">
        <v>677305.37</v>
      </c>
      <c r="L24" s="48">
        <v>677305.37</v>
      </c>
      <c r="M24" s="48">
        <v>677305.37</v>
      </c>
      <c r="N24" s="48">
        <v>677305.37</v>
      </c>
      <c r="O24" s="48">
        <v>677305.37</v>
      </c>
      <c r="P24" s="48">
        <v>677305.37</v>
      </c>
      <c r="Q24" s="48">
        <v>677305.37</v>
      </c>
      <c r="R24" s="48">
        <v>677305.37</v>
      </c>
      <c r="S24" s="48">
        <v>677305.37</v>
      </c>
      <c r="T24" s="48">
        <v>677305.37</v>
      </c>
      <c r="U24" s="48">
        <v>677305.37</v>
      </c>
      <c r="V24" s="48">
        <v>677305.37</v>
      </c>
      <c r="W24" s="48">
        <v>675833.58</v>
      </c>
      <c r="X24" s="48">
        <v>675833.58</v>
      </c>
      <c r="Y24" s="48">
        <v>675833.58</v>
      </c>
      <c r="Z24" s="48">
        <v>675833.58</v>
      </c>
      <c r="AA24" s="48">
        <v>675833.58</v>
      </c>
      <c r="AB24" s="48">
        <v>675833.58</v>
      </c>
      <c r="AC24" s="48">
        <v>675833.58</v>
      </c>
      <c r="AD24" s="48">
        <v>675833.58</v>
      </c>
      <c r="AE24" s="48">
        <v>675833.58</v>
      </c>
    </row>
    <row r="25" spans="1:31" ht="14.45" x14ac:dyDescent="0.3">
      <c r="A25" s="5">
        <f>COUNTIFS('Mapping Table'!$B$3:$B$102,'UI '!$D25,'Mapping Table'!$A$3:$A$102,'UI '!$C25)</f>
        <v>1</v>
      </c>
      <c r="B25" s="5">
        <f>SUMIFS('Mapping Table'!$D$3:$D$102,'Mapping Table'!$B$3:$B$102,'UI '!D25,'Mapping Table'!$A$3:$A$102,'UI '!C25)</f>
        <v>18</v>
      </c>
      <c r="C25" s="45" t="s">
        <v>154</v>
      </c>
      <c r="D25" s="46" t="s">
        <v>75</v>
      </c>
      <c r="E25" s="47" t="s">
        <v>57</v>
      </c>
      <c r="F25" s="48">
        <v>2592107.6178532811</v>
      </c>
      <c r="G25" s="48">
        <v>2592107.6178532811</v>
      </c>
      <c r="H25" s="48">
        <v>2592107.6178532811</v>
      </c>
      <c r="I25" s="48">
        <v>2592107.6178532811</v>
      </c>
      <c r="J25" s="48">
        <v>2592107.6178532811</v>
      </c>
      <c r="K25" s="48">
        <v>2592107.6178532811</v>
      </c>
      <c r="L25" s="48">
        <v>2592107.6178532811</v>
      </c>
      <c r="M25" s="48">
        <v>2592107.6178532811</v>
      </c>
      <c r="N25" s="48">
        <v>2592107.6178532811</v>
      </c>
      <c r="O25" s="48">
        <v>2592107.6178532811</v>
      </c>
      <c r="P25" s="48">
        <v>2592107.6178532811</v>
      </c>
      <c r="Q25" s="48">
        <v>2592107.6178532811</v>
      </c>
      <c r="R25" s="48">
        <v>2592107.6178532811</v>
      </c>
      <c r="S25" s="48">
        <v>2592107.6178532811</v>
      </c>
      <c r="T25" s="48">
        <v>2592107.6178532811</v>
      </c>
      <c r="U25" s="48">
        <v>2592107.6178532811</v>
      </c>
      <c r="V25" s="48">
        <v>2592107.6178532811</v>
      </c>
      <c r="W25" s="48">
        <v>2592107.6178532811</v>
      </c>
      <c r="X25" s="48">
        <v>2592107.6178532811</v>
      </c>
      <c r="Y25" s="48">
        <v>2592107.6178532811</v>
      </c>
      <c r="Z25" s="48">
        <v>2592107.6178532811</v>
      </c>
      <c r="AA25" s="48">
        <v>2538882.0754065285</v>
      </c>
      <c r="AB25" s="48">
        <v>2538882.0754065285</v>
      </c>
      <c r="AC25" s="48">
        <v>2538882.0754065285</v>
      </c>
      <c r="AD25" s="48">
        <v>2538882.0754065285</v>
      </c>
      <c r="AE25" s="48">
        <v>2538882.0754065285</v>
      </c>
    </row>
    <row r="26" spans="1:31" ht="14.45" x14ac:dyDescent="0.3">
      <c r="A26" s="5">
        <f>COUNTIFS('Mapping Table'!$B$3:$B$102,'UI '!$D26,'Mapping Table'!$A$3:$A$102,'UI '!$C26)</f>
        <v>1</v>
      </c>
      <c r="B26" s="5">
        <f>SUMIFS('Mapping Table'!$D$3:$D$102,'Mapping Table'!$B$3:$B$102,'UI '!D26,'Mapping Table'!$A$3:$A$102,'UI '!C26)</f>
        <v>14</v>
      </c>
      <c r="C26" s="45" t="s">
        <v>154</v>
      </c>
      <c r="D26" s="46" t="s">
        <v>77</v>
      </c>
      <c r="E26" s="47" t="s">
        <v>57</v>
      </c>
      <c r="F26" s="48">
        <v>46442.034277022038</v>
      </c>
      <c r="G26" s="48">
        <v>46442.034277022038</v>
      </c>
      <c r="H26" s="48">
        <v>46442.034277022038</v>
      </c>
      <c r="I26" s="48">
        <v>46442.034277022038</v>
      </c>
      <c r="J26" s="48">
        <v>46442.034277022038</v>
      </c>
      <c r="K26" s="48">
        <v>46442.034277022038</v>
      </c>
      <c r="L26" s="48">
        <v>46442.034277022038</v>
      </c>
      <c r="M26" s="48">
        <v>46442.034277022038</v>
      </c>
      <c r="N26" s="48">
        <v>46442.034277022038</v>
      </c>
      <c r="O26" s="48">
        <v>46442.034277022038</v>
      </c>
      <c r="P26" s="48">
        <v>46442.034277022038</v>
      </c>
      <c r="Q26" s="48">
        <v>46442.034277022038</v>
      </c>
      <c r="R26" s="48">
        <v>46442.034277022038</v>
      </c>
      <c r="S26" s="48">
        <v>46442.034277022038</v>
      </c>
      <c r="T26" s="48">
        <v>46442.034277022038</v>
      </c>
      <c r="U26" s="48">
        <v>46442.034277022038</v>
      </c>
      <c r="V26" s="48">
        <v>26292.364277022039</v>
      </c>
      <c r="W26" s="48">
        <v>26292.364277022039</v>
      </c>
      <c r="X26" s="48">
        <v>26292.364277022039</v>
      </c>
      <c r="Y26" s="48">
        <v>26292.364277022039</v>
      </c>
      <c r="Z26" s="48">
        <v>26292.364277022039</v>
      </c>
      <c r="AA26" s="48">
        <v>26292.364277022039</v>
      </c>
      <c r="AB26" s="48">
        <v>26292.364277022039</v>
      </c>
      <c r="AC26" s="48">
        <v>26292.364277022039</v>
      </c>
      <c r="AD26" s="48">
        <v>26292.364277022039</v>
      </c>
      <c r="AE26" s="48">
        <v>26292.364277022039</v>
      </c>
    </row>
    <row r="27" spans="1:31" ht="14.45" x14ac:dyDescent="0.3">
      <c r="A27" s="5">
        <f>COUNTIFS('Mapping Table'!$B$3:$B$102,'UI '!$D27,'Mapping Table'!$A$3:$A$102,'UI '!$C27)</f>
        <v>1</v>
      </c>
      <c r="B27" s="5">
        <f>SUMIFS('Mapping Table'!$D$3:$D$102,'Mapping Table'!$B$3:$B$102,'UI '!D27,'Mapping Table'!$A$3:$A$102,'UI '!C27)</f>
        <v>14</v>
      </c>
      <c r="C27" s="45" t="s">
        <v>154</v>
      </c>
      <c r="D27" s="46" t="s">
        <v>103</v>
      </c>
      <c r="E27" s="47" t="s">
        <v>57</v>
      </c>
      <c r="F27" s="48">
        <v>804281.86392804072</v>
      </c>
      <c r="G27" s="48">
        <v>807018.47126765852</v>
      </c>
      <c r="H27" s="48">
        <v>796109.48126765853</v>
      </c>
      <c r="I27" s="48">
        <v>791965.73503395892</v>
      </c>
      <c r="J27" s="48">
        <v>820085.26176624629</v>
      </c>
      <c r="K27" s="48">
        <v>795148.16755206743</v>
      </c>
      <c r="L27" s="48">
        <v>772978.98031669285</v>
      </c>
      <c r="M27" s="48">
        <v>753212.02031669288</v>
      </c>
      <c r="N27" s="48">
        <v>744353.71031669283</v>
      </c>
      <c r="O27" s="48">
        <v>725589.49031669286</v>
      </c>
      <c r="P27" s="48">
        <v>683113.78559009032</v>
      </c>
      <c r="Q27" s="48">
        <v>608242.39527576184</v>
      </c>
      <c r="R27" s="48">
        <v>608242.39527576184</v>
      </c>
      <c r="S27" s="48">
        <v>613412.25216991175</v>
      </c>
      <c r="T27" s="48">
        <v>560055.72140004404</v>
      </c>
      <c r="U27" s="48">
        <v>550249.09140004404</v>
      </c>
      <c r="V27" s="48">
        <v>528872.54140004399</v>
      </c>
      <c r="W27" s="48">
        <v>499757.45565032656</v>
      </c>
      <c r="X27" s="48">
        <v>470642.36990060908</v>
      </c>
      <c r="Y27" s="48">
        <v>470642.36990060908</v>
      </c>
      <c r="Z27" s="48">
        <v>482625.11020855611</v>
      </c>
      <c r="AA27" s="48">
        <v>482625.11020855611</v>
      </c>
      <c r="AB27" s="48">
        <v>453510.02445883863</v>
      </c>
      <c r="AC27" s="48">
        <v>436040.97300900816</v>
      </c>
      <c r="AD27" s="48">
        <v>440951.14730889513</v>
      </c>
      <c r="AE27" s="48">
        <v>440951.14730889513</v>
      </c>
    </row>
    <row r="28" spans="1:31" ht="14.45" x14ac:dyDescent="0.3">
      <c r="A28" s="5">
        <f>COUNTIFS('Mapping Table'!$B$3:$B$102,'UI '!$D28,'Mapping Table'!$A$3:$A$102,'UI '!$C28)</f>
        <v>1</v>
      </c>
      <c r="B28" s="5">
        <f>SUMIFS('Mapping Table'!$D$3:$D$102,'Mapping Table'!$B$3:$B$102,'UI '!D28,'Mapping Table'!$A$3:$A$102,'UI '!C28)</f>
        <v>10</v>
      </c>
      <c r="C28" s="45" t="s">
        <v>154</v>
      </c>
      <c r="D28" s="46" t="s">
        <v>78</v>
      </c>
      <c r="E28" s="47" t="s">
        <v>57</v>
      </c>
      <c r="F28" s="48">
        <v>786630.92109078472</v>
      </c>
      <c r="G28" s="48">
        <v>779265.501068515</v>
      </c>
      <c r="H28" s="48">
        <v>779265.501068515</v>
      </c>
      <c r="I28" s="48">
        <v>788991.30181383295</v>
      </c>
      <c r="J28" s="48">
        <v>787989.90181383293</v>
      </c>
      <c r="K28" s="48">
        <v>787989.90181383293</v>
      </c>
      <c r="L28" s="48">
        <v>784067.90181383293</v>
      </c>
      <c r="M28" s="48">
        <v>787014.06982274086</v>
      </c>
      <c r="N28" s="48">
        <v>787014.06982274086</v>
      </c>
      <c r="O28" s="48">
        <v>740034.26982274081</v>
      </c>
      <c r="P28" s="48">
        <v>740034.26982274081</v>
      </c>
      <c r="Q28" s="48">
        <v>714756.91982274083</v>
      </c>
      <c r="R28" s="48">
        <v>714756.91982274083</v>
      </c>
      <c r="S28" s="48">
        <v>714756.91982274083</v>
      </c>
      <c r="T28" s="48">
        <v>714688.73982274078</v>
      </c>
      <c r="U28" s="48">
        <v>695853.10982274078</v>
      </c>
      <c r="V28" s="48">
        <v>680637.85079655633</v>
      </c>
      <c r="W28" s="48">
        <v>646121.59079655632</v>
      </c>
      <c r="X28" s="48">
        <v>646121.59079655632</v>
      </c>
      <c r="Y28" s="48">
        <v>646121.59079655632</v>
      </c>
      <c r="Z28" s="48">
        <v>646121.59079655632</v>
      </c>
      <c r="AA28" s="48">
        <v>646121.59079655632</v>
      </c>
      <c r="AB28" s="48">
        <v>644347.20238476025</v>
      </c>
      <c r="AC28" s="48">
        <v>644347.20238476025</v>
      </c>
      <c r="AD28" s="48">
        <v>632651.76238476031</v>
      </c>
      <c r="AE28" s="48">
        <v>632651.76238476031</v>
      </c>
    </row>
    <row r="29" spans="1:31" ht="14.45" x14ac:dyDescent="0.3">
      <c r="A29" s="5">
        <f>COUNTIFS('Mapping Table'!$B$3:$B$102,'UI '!$D29,'Mapping Table'!$A$3:$A$102,'UI '!$C29)</f>
        <v>1</v>
      </c>
      <c r="B29" s="5">
        <f>SUMIFS('Mapping Table'!$D$3:$D$102,'Mapping Table'!$B$3:$B$102,'UI '!D29,'Mapping Table'!$A$3:$A$102,'UI '!C29)</f>
        <v>21</v>
      </c>
      <c r="C29" s="45" t="s">
        <v>154</v>
      </c>
      <c r="D29" s="46" t="s">
        <v>104</v>
      </c>
      <c r="E29" s="47" t="s">
        <v>57</v>
      </c>
      <c r="F29" s="48">
        <v>38770</v>
      </c>
      <c r="G29" s="48">
        <v>38770</v>
      </c>
      <c r="H29" s="48">
        <v>38770</v>
      </c>
      <c r="I29" s="48">
        <v>38770</v>
      </c>
      <c r="J29" s="48">
        <v>38770</v>
      </c>
      <c r="K29" s="48">
        <v>38770</v>
      </c>
      <c r="L29" s="48">
        <v>38770</v>
      </c>
      <c r="M29" s="48">
        <v>38770</v>
      </c>
      <c r="N29" s="48">
        <v>38770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</row>
    <row r="30" spans="1:31" ht="14.45" x14ac:dyDescent="0.3">
      <c r="A30" s="5">
        <f>COUNTIFS('Mapping Table'!$B$3:$B$102,'UI '!$D30,'Mapping Table'!$A$3:$A$102,'UI '!$C30)</f>
        <v>1</v>
      </c>
      <c r="B30" s="5">
        <f>SUMIFS('Mapping Table'!$D$3:$D$102,'Mapping Table'!$B$3:$B$102,'UI '!D30,'Mapping Table'!$A$3:$A$102,'UI '!C30)</f>
        <v>11</v>
      </c>
      <c r="C30" s="45" t="s">
        <v>154</v>
      </c>
      <c r="D30" s="46" t="s">
        <v>79</v>
      </c>
      <c r="E30" s="47" t="s">
        <v>57</v>
      </c>
      <c r="F30" s="48">
        <v>621272.95393924299</v>
      </c>
      <c r="G30" s="48">
        <v>611208.00393924292</v>
      </c>
      <c r="H30" s="48">
        <v>608127.53393924295</v>
      </c>
      <c r="I30" s="48">
        <v>608127.53393924295</v>
      </c>
      <c r="J30" s="48">
        <v>585867.53393924295</v>
      </c>
      <c r="K30" s="48">
        <v>579915.63393924292</v>
      </c>
      <c r="L30" s="48">
        <v>579915.63393924292</v>
      </c>
      <c r="M30" s="48">
        <v>576878.7339392429</v>
      </c>
      <c r="N30" s="48">
        <v>576878.7339392429</v>
      </c>
      <c r="O30" s="48">
        <v>576878.7339392429</v>
      </c>
      <c r="P30" s="48">
        <v>566146.2339392429</v>
      </c>
      <c r="Q30" s="48">
        <v>566146.2339392429</v>
      </c>
      <c r="R30" s="48">
        <v>566146.2339392429</v>
      </c>
      <c r="S30" s="48">
        <v>566146.2339392429</v>
      </c>
      <c r="T30" s="48">
        <v>564833.85393924289</v>
      </c>
      <c r="U30" s="48">
        <v>564833.85393924289</v>
      </c>
      <c r="V30" s="48">
        <v>550141.42393924296</v>
      </c>
      <c r="W30" s="48">
        <v>541038.51393924293</v>
      </c>
      <c r="X30" s="48">
        <v>541038.51393924293</v>
      </c>
      <c r="Y30" s="48">
        <v>541038.51393924293</v>
      </c>
      <c r="Z30" s="48">
        <v>541038.51393924293</v>
      </c>
      <c r="AA30" s="48">
        <v>541038.51393924293</v>
      </c>
      <c r="AB30" s="48">
        <v>541038.51393924293</v>
      </c>
      <c r="AC30" s="48">
        <v>527792.963939243</v>
      </c>
      <c r="AD30" s="48">
        <v>527792.963939243</v>
      </c>
      <c r="AE30" s="48">
        <v>527792.963939243</v>
      </c>
    </row>
    <row r="31" spans="1:31" ht="14.45" x14ac:dyDescent="0.3">
      <c r="A31" s="5">
        <f>COUNTIFS('Mapping Table'!$B$3:$B$102,'UI '!$D31,'Mapping Table'!$A$3:$A$102,'UI '!$C31)</f>
        <v>1</v>
      </c>
      <c r="B31" s="5">
        <f>SUMIFS('Mapping Table'!$D$3:$D$102,'Mapping Table'!$B$3:$B$102,'UI '!D31,'Mapping Table'!$A$3:$A$102,'UI '!C31)</f>
        <v>21</v>
      </c>
      <c r="C31" s="45" t="s">
        <v>154</v>
      </c>
      <c r="D31" s="46" t="s">
        <v>80</v>
      </c>
      <c r="E31" s="47" t="s">
        <v>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</row>
    <row r="32" spans="1:31" ht="14.45" x14ac:dyDescent="0.3">
      <c r="A32" s="5">
        <f>COUNTIFS('Mapping Table'!$B$3:$B$102,'UI '!$D32,'Mapping Table'!$A$3:$A$102,'UI '!$C32)</f>
        <v>1</v>
      </c>
      <c r="B32" s="5">
        <f>SUMIFS('Mapping Table'!$D$3:$D$102,'Mapping Table'!$B$3:$B$102,'UI '!D32,'Mapping Table'!$A$3:$A$102,'UI '!C32)</f>
        <v>17</v>
      </c>
      <c r="C32" s="45" t="s">
        <v>154</v>
      </c>
      <c r="D32" s="46" t="s">
        <v>109</v>
      </c>
      <c r="E32" s="47" t="s">
        <v>57</v>
      </c>
      <c r="F32" s="48">
        <v>9402.51</v>
      </c>
      <c r="G32" s="48">
        <v>9402.51</v>
      </c>
      <c r="H32" s="48">
        <v>9402.51</v>
      </c>
      <c r="I32" s="48">
        <v>9402.51</v>
      </c>
      <c r="J32" s="48">
        <v>9402.51</v>
      </c>
      <c r="K32" s="48">
        <v>7387.0300000000007</v>
      </c>
      <c r="L32" s="48">
        <v>7387.0300000000007</v>
      </c>
      <c r="M32" s="48">
        <v>4485.93</v>
      </c>
      <c r="N32" s="48">
        <v>2233.3100000000004</v>
      </c>
      <c r="O32" s="48">
        <v>2233.3100000000004</v>
      </c>
      <c r="P32" s="48">
        <v>2233.3100000000004</v>
      </c>
      <c r="Q32" s="48">
        <v>2233.3100000000004</v>
      </c>
      <c r="R32" s="48">
        <v>2233.3100000000004</v>
      </c>
      <c r="S32" s="48">
        <v>2233.3100000000004</v>
      </c>
      <c r="T32" s="48">
        <v>2233.3100000000004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</row>
    <row r="33" spans="1:31" ht="14.45" x14ac:dyDescent="0.3">
      <c r="A33" s="5">
        <f>COUNTIFS('Mapping Table'!$B$3:$B$102,'UI '!$D33,'Mapping Table'!$A$3:$A$102,'UI '!$C33)</f>
        <v>1</v>
      </c>
      <c r="B33" s="5">
        <f>SUMIFS('Mapping Table'!$D$3:$D$102,'Mapping Table'!$B$3:$B$102,'UI '!D33,'Mapping Table'!$A$3:$A$102,'UI '!C33)</f>
        <v>17</v>
      </c>
      <c r="C33" s="45" t="s">
        <v>154</v>
      </c>
      <c r="D33" s="46" t="s">
        <v>81</v>
      </c>
      <c r="E33" s="47" t="s">
        <v>57</v>
      </c>
      <c r="F33" s="48">
        <v>217863.2013366053</v>
      </c>
      <c r="G33" s="48">
        <v>217863.2013366053</v>
      </c>
      <c r="H33" s="48">
        <v>217863.2013366053</v>
      </c>
      <c r="I33" s="48">
        <v>217863.2013366053</v>
      </c>
      <c r="J33" s="48">
        <v>217863.2013366053</v>
      </c>
      <c r="K33" s="48">
        <v>217863.2013366053</v>
      </c>
      <c r="L33" s="48">
        <v>215384.86118303501</v>
      </c>
      <c r="M33" s="48">
        <v>215384.86118303501</v>
      </c>
      <c r="N33" s="48">
        <v>215384.86118303501</v>
      </c>
      <c r="O33" s="48">
        <v>210428.18087589447</v>
      </c>
      <c r="P33" s="48">
        <v>210428.18087589447</v>
      </c>
      <c r="Q33" s="48">
        <v>210428.18087589447</v>
      </c>
      <c r="R33" s="48">
        <v>210428.18087589447</v>
      </c>
      <c r="S33" s="48">
        <v>211419.51693732257</v>
      </c>
      <c r="T33" s="48">
        <v>211419.51693732257</v>
      </c>
      <c r="U33" s="48">
        <v>211419.51693732257</v>
      </c>
      <c r="V33" s="48">
        <v>213402.18906017879</v>
      </c>
      <c r="W33" s="48">
        <v>213402.18906017879</v>
      </c>
      <c r="X33" s="48">
        <v>213402.18906017879</v>
      </c>
      <c r="Y33" s="48">
        <v>213402.18906017879</v>
      </c>
      <c r="Z33" s="48">
        <v>213402.18906017879</v>
      </c>
      <c r="AA33" s="48">
        <v>213402.18906017879</v>
      </c>
      <c r="AB33" s="48">
        <v>213402.18906017879</v>
      </c>
      <c r="AC33" s="48">
        <v>213402.18906017879</v>
      </c>
      <c r="AD33" s="48">
        <v>213402.18906017879</v>
      </c>
      <c r="AE33" s="48">
        <v>213402.18906017879</v>
      </c>
    </row>
    <row r="34" spans="1:31" ht="14.45" x14ac:dyDescent="0.3">
      <c r="A34" s="5">
        <f>COUNTIFS('Mapping Table'!$B$3:$B$102,'UI '!$D34,'Mapping Table'!$A$3:$A$102,'UI '!$C34)</f>
        <v>1</v>
      </c>
      <c r="B34" s="5">
        <f>SUMIFS('Mapping Table'!$D$3:$D$102,'Mapping Table'!$B$3:$B$102,'UI '!D34,'Mapping Table'!$A$3:$A$102,'UI '!C34)</f>
        <v>15</v>
      </c>
      <c r="C34" s="45" t="s">
        <v>154</v>
      </c>
      <c r="D34" s="46" t="s">
        <v>110</v>
      </c>
      <c r="E34" s="47" t="s">
        <v>57</v>
      </c>
      <c r="F34" s="48">
        <v>220336.61539671553</v>
      </c>
      <c r="G34" s="48">
        <v>220336.61539671553</v>
      </c>
      <c r="H34" s="48">
        <v>220325.99218079724</v>
      </c>
      <c r="I34" s="48">
        <v>220315.83606215037</v>
      </c>
      <c r="J34" s="48">
        <v>220315.83606215037</v>
      </c>
      <c r="K34" s="48">
        <v>220315.83606215037</v>
      </c>
      <c r="L34" s="48">
        <v>211001.83606215037</v>
      </c>
      <c r="M34" s="48">
        <v>211001.83606215037</v>
      </c>
      <c r="N34" s="48">
        <v>207247.7802946892</v>
      </c>
      <c r="O34" s="48">
        <v>185532.18608306165</v>
      </c>
      <c r="P34" s="48">
        <v>183668.75226137324</v>
      </c>
      <c r="Q34" s="48">
        <v>183668.75226137324</v>
      </c>
      <c r="R34" s="48">
        <v>183668.75226137324</v>
      </c>
      <c r="S34" s="48">
        <v>183668.75226137324</v>
      </c>
      <c r="T34" s="48">
        <v>183668.75226137324</v>
      </c>
      <c r="U34" s="48">
        <v>185172.07428290465</v>
      </c>
      <c r="V34" s="48">
        <v>185919.0196821026</v>
      </c>
      <c r="W34" s="48">
        <v>186664.39321077795</v>
      </c>
      <c r="X34" s="48">
        <v>186437.01321077795</v>
      </c>
      <c r="Y34" s="48">
        <v>186437.01321077795</v>
      </c>
      <c r="Z34" s="48">
        <v>186437.01321077795</v>
      </c>
      <c r="AA34" s="48">
        <v>186437.01321077795</v>
      </c>
      <c r="AB34" s="48">
        <v>186437.01321077795</v>
      </c>
      <c r="AC34" s="48">
        <v>186437.01321077795</v>
      </c>
      <c r="AD34" s="48">
        <v>186437.01321077795</v>
      </c>
      <c r="AE34" s="48">
        <v>186437.01321077795</v>
      </c>
    </row>
    <row r="35" spans="1:31" ht="14.45" x14ac:dyDescent="0.3">
      <c r="A35" s="5">
        <f>COUNTIFS('Mapping Table'!$B$3:$B$102,'UI '!$D35,'Mapping Table'!$A$3:$A$102,'UI '!$C35)</f>
        <v>1</v>
      </c>
      <c r="B35" s="5">
        <f>SUMIFS('Mapping Table'!$D$3:$D$102,'Mapping Table'!$B$3:$B$102,'UI '!D35,'Mapping Table'!$A$3:$A$102,'UI '!C35)</f>
        <v>12</v>
      </c>
      <c r="C35" s="45" t="s">
        <v>154</v>
      </c>
      <c r="D35" s="46" t="s">
        <v>84</v>
      </c>
      <c r="E35" s="47" t="s">
        <v>57</v>
      </c>
      <c r="F35" s="48">
        <v>5354.74</v>
      </c>
      <c r="G35" s="48">
        <v>5354.74</v>
      </c>
      <c r="H35" s="48">
        <v>5354.74</v>
      </c>
      <c r="I35" s="48">
        <v>5354.74</v>
      </c>
      <c r="J35" s="48">
        <v>5354.74</v>
      </c>
      <c r="K35" s="48">
        <v>5354.74</v>
      </c>
      <c r="L35" s="48">
        <v>5354.74</v>
      </c>
      <c r="M35" s="48">
        <v>5354.74</v>
      </c>
      <c r="N35" s="48">
        <v>5354.74</v>
      </c>
      <c r="O35" s="48">
        <v>5354.74</v>
      </c>
      <c r="P35" s="48">
        <v>5354.74</v>
      </c>
      <c r="Q35" s="48">
        <v>5354.74</v>
      </c>
      <c r="R35" s="48">
        <v>5354.74</v>
      </c>
      <c r="S35" s="48">
        <v>5354.74</v>
      </c>
      <c r="T35" s="48">
        <v>5354.74</v>
      </c>
      <c r="U35" s="48">
        <v>5354.74</v>
      </c>
      <c r="V35" s="48">
        <v>5354.74</v>
      </c>
      <c r="W35" s="48">
        <v>5354.74</v>
      </c>
      <c r="X35" s="48">
        <v>5354.74</v>
      </c>
      <c r="Y35" s="48">
        <v>5354.74</v>
      </c>
      <c r="Z35" s="48">
        <v>5354.74</v>
      </c>
      <c r="AA35" s="48">
        <v>5354.74</v>
      </c>
      <c r="AB35" s="48">
        <v>5354.74</v>
      </c>
      <c r="AC35" s="48">
        <v>5354.74</v>
      </c>
      <c r="AD35" s="48">
        <v>5354.74</v>
      </c>
      <c r="AE35" s="48">
        <v>5354.74</v>
      </c>
    </row>
    <row r="36" spans="1:31" ht="14.45" x14ac:dyDescent="0.3">
      <c r="A36" s="5">
        <f>COUNTIFS('Mapping Table'!$B$3:$B$102,'UI '!$D36,'Mapping Table'!$A$3:$A$102,'UI '!$C36)</f>
        <v>1</v>
      </c>
      <c r="B36" s="5">
        <f>SUMIFS('Mapping Table'!$D$3:$D$102,'Mapping Table'!$B$3:$B$102,'UI '!D36,'Mapping Table'!$A$3:$A$102,'UI '!C36)</f>
        <v>12</v>
      </c>
      <c r="C36" s="45" t="s">
        <v>154</v>
      </c>
      <c r="D36" s="46" t="s">
        <v>111</v>
      </c>
      <c r="E36" s="47" t="s">
        <v>57</v>
      </c>
      <c r="F36" s="48">
        <v>279598.43611722824</v>
      </c>
      <c r="G36" s="48">
        <v>279598.43611722824</v>
      </c>
      <c r="H36" s="48">
        <v>266347.70581907738</v>
      </c>
      <c r="I36" s="48">
        <v>266244.2348663162</v>
      </c>
      <c r="J36" s="48">
        <v>264654.77507428819</v>
      </c>
      <c r="K36" s="48">
        <v>258152.9050742882</v>
      </c>
      <c r="L36" s="48">
        <v>258152.9050742882</v>
      </c>
      <c r="M36" s="48">
        <v>252446.30507428819</v>
      </c>
      <c r="N36" s="48">
        <v>257746.59719354851</v>
      </c>
      <c r="O36" s="48">
        <v>257787.98557465302</v>
      </c>
      <c r="P36" s="48">
        <v>258423.76949146422</v>
      </c>
      <c r="Q36" s="48">
        <v>257162.17949146422</v>
      </c>
      <c r="R36" s="48">
        <v>257162.17949146422</v>
      </c>
      <c r="S36" s="48">
        <v>257162.17949146422</v>
      </c>
      <c r="T36" s="48">
        <v>257162.17949146422</v>
      </c>
      <c r="U36" s="48">
        <v>257043.71210803717</v>
      </c>
      <c r="V36" s="48">
        <v>256602.83762661414</v>
      </c>
      <c r="W36" s="48">
        <v>233618.47762661413</v>
      </c>
      <c r="X36" s="48">
        <v>233618.47762661413</v>
      </c>
      <c r="Y36" s="48">
        <v>233618.47762661413</v>
      </c>
      <c r="Z36" s="48">
        <v>233618.47762661413</v>
      </c>
      <c r="AA36" s="48">
        <v>233665.86457998492</v>
      </c>
      <c r="AB36" s="48">
        <v>233842.21437255415</v>
      </c>
      <c r="AC36" s="48">
        <v>233842.21437255415</v>
      </c>
      <c r="AD36" s="48">
        <v>233842.21437255415</v>
      </c>
      <c r="AE36" s="48">
        <v>233842.21437255415</v>
      </c>
    </row>
    <row r="37" spans="1:31" ht="14.45" x14ac:dyDescent="0.3">
      <c r="A37" s="5">
        <f>COUNTIFS('Mapping Table'!$B$3:$B$102,'UI '!$D37,'Mapping Table'!$A$3:$A$102,'UI '!$C37)</f>
        <v>1</v>
      </c>
      <c r="B37" s="5">
        <f>SUMIFS('Mapping Table'!$D$3:$D$102,'Mapping Table'!$B$3:$B$102,'UI '!D37,'Mapping Table'!$A$3:$A$102,'UI '!C37)</f>
        <v>13</v>
      </c>
      <c r="C37" s="45" t="s">
        <v>154</v>
      </c>
      <c r="D37" s="46" t="s">
        <v>85</v>
      </c>
      <c r="E37" s="47" t="s">
        <v>57</v>
      </c>
      <c r="F37" s="48">
        <v>348845.65460994409</v>
      </c>
      <c r="G37" s="48">
        <v>348845.65460994409</v>
      </c>
      <c r="H37" s="48">
        <v>348684.23719550256</v>
      </c>
      <c r="I37" s="48">
        <v>342645.84217745234</v>
      </c>
      <c r="J37" s="48">
        <v>336777.12152681447</v>
      </c>
      <c r="K37" s="48">
        <v>336777.12152681447</v>
      </c>
      <c r="L37" s="48">
        <v>339192.47953403456</v>
      </c>
      <c r="M37" s="48">
        <v>339192.47953403456</v>
      </c>
      <c r="N37" s="48">
        <v>339257.04649981117</v>
      </c>
      <c r="O37" s="48">
        <v>341672.40450703126</v>
      </c>
      <c r="P37" s="48">
        <v>344019.89276728639</v>
      </c>
      <c r="Q37" s="48">
        <v>344019.89276728639</v>
      </c>
      <c r="R37" s="48">
        <v>344019.89276728639</v>
      </c>
      <c r="S37" s="48">
        <v>344019.89276728639</v>
      </c>
      <c r="T37" s="48">
        <v>344019.89276728639</v>
      </c>
      <c r="U37" s="48">
        <v>343619.75014605408</v>
      </c>
      <c r="V37" s="48">
        <v>343219.60752482171</v>
      </c>
      <c r="W37" s="48">
        <v>313143.60752482171</v>
      </c>
      <c r="X37" s="48">
        <v>313143.60752482171</v>
      </c>
      <c r="Y37" s="48">
        <v>301965.9075248217</v>
      </c>
      <c r="Z37" s="48">
        <v>301965.9075248217</v>
      </c>
      <c r="AA37" s="48">
        <v>302125.96457331465</v>
      </c>
      <c r="AB37" s="48">
        <v>302286.02162180759</v>
      </c>
      <c r="AC37" s="48">
        <v>302286.02162180759</v>
      </c>
      <c r="AD37" s="48">
        <v>302286.02162180759</v>
      </c>
      <c r="AE37" s="48">
        <v>302286.02162180759</v>
      </c>
    </row>
    <row r="38" spans="1:31" ht="14.45" x14ac:dyDescent="0.3">
      <c r="A38" s="5">
        <f>COUNTIFS('Mapping Table'!$B$3:$B$102,'UI '!$D38,'Mapping Table'!$A$3:$A$102,'UI '!$C38)</f>
        <v>1</v>
      </c>
      <c r="B38" s="5">
        <f>SUMIFS('Mapping Table'!$D$3:$D$102,'Mapping Table'!$B$3:$B$102,'UI '!D38,'Mapping Table'!$A$3:$A$102,'UI '!C38)</f>
        <v>25</v>
      </c>
      <c r="C38" s="45" t="s">
        <v>154</v>
      </c>
      <c r="D38" s="46" t="s">
        <v>73</v>
      </c>
      <c r="E38" s="47" t="s">
        <v>57</v>
      </c>
      <c r="F38" s="48">
        <v>39384.14</v>
      </c>
      <c r="G38" s="48">
        <v>39384.14</v>
      </c>
      <c r="H38" s="48">
        <v>39384.14</v>
      </c>
      <c r="I38" s="48">
        <v>39384.14</v>
      </c>
      <c r="J38" s="48">
        <v>39384.14</v>
      </c>
      <c r="K38" s="48">
        <v>39384.14</v>
      </c>
      <c r="L38" s="48">
        <v>39384.14</v>
      </c>
      <c r="M38" s="48">
        <v>39384.14</v>
      </c>
      <c r="N38" s="48">
        <v>39384.14</v>
      </c>
      <c r="O38" s="48">
        <v>39384.14</v>
      </c>
      <c r="P38" s="48">
        <v>39384.14</v>
      </c>
      <c r="Q38" s="48">
        <v>39384.14</v>
      </c>
      <c r="R38" s="48">
        <v>39384.14</v>
      </c>
      <c r="S38" s="48">
        <v>39384.14</v>
      </c>
      <c r="T38" s="48">
        <v>39384.14</v>
      </c>
      <c r="U38" s="48">
        <v>39384.14</v>
      </c>
      <c r="V38" s="48">
        <v>39384.14</v>
      </c>
      <c r="W38" s="48">
        <v>39384.14</v>
      </c>
      <c r="X38" s="48">
        <v>39384.14</v>
      </c>
      <c r="Y38" s="48">
        <v>39384.14</v>
      </c>
      <c r="Z38" s="48">
        <v>39384.14</v>
      </c>
      <c r="AA38" s="48">
        <v>39384.14</v>
      </c>
      <c r="AB38" s="48">
        <v>39384.14</v>
      </c>
      <c r="AC38" s="48">
        <v>39384.14</v>
      </c>
      <c r="AD38" s="48">
        <v>39384.14</v>
      </c>
      <c r="AE38" s="48">
        <v>39384.14</v>
      </c>
    </row>
    <row r="39" spans="1:31" ht="14.45" x14ac:dyDescent="0.3">
      <c r="A39" s="5">
        <f>COUNTIFS('Mapping Table'!$B$3:$B$102,'UI '!$D39,'Mapping Table'!$A$3:$A$102,'UI '!$C39)</f>
        <v>1</v>
      </c>
      <c r="B39" s="5">
        <f>SUMIFS('Mapping Table'!$D$3:$D$102,'Mapping Table'!$B$3:$B$102,'UI '!D39,'Mapping Table'!$A$3:$A$102,'UI '!C39)</f>
        <v>16</v>
      </c>
      <c r="C39" s="45" t="s">
        <v>154</v>
      </c>
      <c r="D39" s="46" t="s">
        <v>86</v>
      </c>
      <c r="E39" s="47" t="s">
        <v>57</v>
      </c>
      <c r="F39" s="48">
        <v>2068422.3363162717</v>
      </c>
      <c r="G39" s="48">
        <v>2068422.3363162717</v>
      </c>
      <c r="H39" s="48">
        <v>2068422.3363162717</v>
      </c>
      <c r="I39" s="48">
        <v>2068422.3363162717</v>
      </c>
      <c r="J39" s="48">
        <v>2074346.2746539372</v>
      </c>
      <c r="K39" s="48">
        <v>2077308.2438227702</v>
      </c>
      <c r="L39" s="48">
        <v>2077308.2438227702</v>
      </c>
      <c r="M39" s="48">
        <v>2077308.2438227702</v>
      </c>
      <c r="N39" s="48">
        <v>2077308.2438227702</v>
      </c>
      <c r="O39" s="48">
        <v>2077308.2438227702</v>
      </c>
      <c r="P39" s="48">
        <v>2077308.2438227702</v>
      </c>
      <c r="Q39" s="48">
        <v>2040559.5338227702</v>
      </c>
      <c r="R39" s="48">
        <v>2040559.5338227702</v>
      </c>
      <c r="S39" s="48">
        <v>2040559.5338227702</v>
      </c>
      <c r="T39" s="48">
        <v>2040559.5338227702</v>
      </c>
      <c r="U39" s="48">
        <v>1991744.8612160082</v>
      </c>
      <c r="V39" s="48">
        <v>1991744.8612160082</v>
      </c>
      <c r="W39" s="48">
        <v>1991744.8612160082</v>
      </c>
      <c r="X39" s="48">
        <v>1960634.7212160081</v>
      </c>
      <c r="Y39" s="48">
        <v>1960634.7212160081</v>
      </c>
      <c r="Z39" s="48">
        <v>1960634.7212160081</v>
      </c>
      <c r="AA39" s="48">
        <v>1980160.5902587129</v>
      </c>
      <c r="AB39" s="48">
        <v>1980160.5902587129</v>
      </c>
      <c r="AC39" s="48">
        <v>1929344.190258713</v>
      </c>
      <c r="AD39" s="48">
        <v>1929344.190258713</v>
      </c>
      <c r="AE39" s="48">
        <v>1929344.190258713</v>
      </c>
    </row>
    <row r="40" spans="1:31" ht="14.45" x14ac:dyDescent="0.3">
      <c r="A40" s="5">
        <f>COUNTIFS('Mapping Table'!$B$3:$B$102,'UI '!$D40,'Mapping Table'!$A$3:$A$102,'UI '!$C40)</f>
        <v>1</v>
      </c>
      <c r="B40" s="5">
        <f>SUMIFS('Mapping Table'!$D$3:$D$102,'Mapping Table'!$B$3:$B$102,'UI '!D40,'Mapping Table'!$A$3:$A$102,'UI '!C40)</f>
        <v>23</v>
      </c>
      <c r="C40" s="45" t="s">
        <v>154</v>
      </c>
      <c r="D40" s="46" t="s">
        <v>115</v>
      </c>
      <c r="E40" s="47" t="s">
        <v>57</v>
      </c>
      <c r="F40" s="48">
        <v>87869.35</v>
      </c>
      <c r="G40" s="48">
        <v>87869.35</v>
      </c>
      <c r="H40" s="48">
        <v>87869.35</v>
      </c>
      <c r="I40" s="48">
        <v>87869.35</v>
      </c>
      <c r="J40" s="48">
        <v>87869.35</v>
      </c>
      <c r="K40" s="48">
        <v>87869.35</v>
      </c>
      <c r="L40" s="48">
        <v>87869.35</v>
      </c>
      <c r="M40" s="48">
        <v>87869.35</v>
      </c>
      <c r="N40" s="48">
        <v>87869.35</v>
      </c>
      <c r="O40" s="48">
        <v>87869.35</v>
      </c>
      <c r="P40" s="48">
        <v>87869.35</v>
      </c>
      <c r="Q40" s="48">
        <v>87869.35</v>
      </c>
      <c r="R40" s="48">
        <v>87869.35</v>
      </c>
      <c r="S40" s="48">
        <v>87869.35</v>
      </c>
      <c r="T40" s="48">
        <v>87869.35</v>
      </c>
      <c r="U40" s="48">
        <v>87869.35</v>
      </c>
      <c r="V40" s="48">
        <v>87869.35</v>
      </c>
      <c r="W40" s="48">
        <v>82436.37</v>
      </c>
      <c r="X40" s="48">
        <v>78372.200000000012</v>
      </c>
      <c r="Y40" s="48">
        <v>78372.200000000012</v>
      </c>
      <c r="Z40" s="48">
        <v>78372.200000000012</v>
      </c>
      <c r="AA40" s="48">
        <v>78372.200000000012</v>
      </c>
      <c r="AB40" s="48">
        <v>78372.200000000012</v>
      </c>
      <c r="AC40" s="48">
        <v>78372.200000000012</v>
      </c>
      <c r="AD40" s="48">
        <v>78372.200000000012</v>
      </c>
      <c r="AE40" s="48">
        <v>78372.200000000012</v>
      </c>
    </row>
    <row r="41" spans="1:31" thickBot="1" x14ac:dyDescent="0.35">
      <c r="A41" s="5">
        <f>COUNTIFS('Mapping Table'!$B$3:$B$102,'UI '!$D41,'Mapping Table'!$A$3:$A$102,'UI '!$C41)</f>
        <v>1</v>
      </c>
      <c r="B41" s="5">
        <f>SUMIFS('Mapping Table'!$D$3:$D$102,'Mapping Table'!$B$3:$B$102,'UI '!D41,'Mapping Table'!$A$3:$A$102,'UI '!C41)</f>
        <v>24</v>
      </c>
      <c r="C41" s="45" t="s">
        <v>154</v>
      </c>
      <c r="D41" s="46" t="s">
        <v>87</v>
      </c>
      <c r="E41" s="47" t="s">
        <v>57</v>
      </c>
      <c r="F41" s="48">
        <v>86762.78</v>
      </c>
      <c r="G41" s="48">
        <v>86762.78</v>
      </c>
      <c r="H41" s="48">
        <v>86762.78</v>
      </c>
      <c r="I41" s="48">
        <v>86762.78</v>
      </c>
      <c r="J41" s="48">
        <v>49308</v>
      </c>
      <c r="K41" s="48">
        <v>49308</v>
      </c>
      <c r="L41" s="48">
        <v>49308</v>
      </c>
      <c r="M41" s="48">
        <v>49308</v>
      </c>
      <c r="N41" s="48">
        <v>49308</v>
      </c>
      <c r="O41" s="48">
        <v>49308</v>
      </c>
      <c r="P41" s="48">
        <v>49308</v>
      </c>
      <c r="Q41" s="48">
        <v>49308</v>
      </c>
      <c r="R41" s="48">
        <v>49308</v>
      </c>
      <c r="S41" s="48">
        <v>49308</v>
      </c>
      <c r="T41" s="48">
        <v>49308</v>
      </c>
      <c r="U41" s="48">
        <v>49308</v>
      </c>
      <c r="V41" s="48">
        <v>35202.339999999997</v>
      </c>
      <c r="W41" s="48">
        <v>35202.339999999997</v>
      </c>
      <c r="X41" s="48">
        <v>35202.339999999997</v>
      </c>
      <c r="Y41" s="48">
        <v>35202.339999999997</v>
      </c>
      <c r="Z41" s="48">
        <v>35202.339999999997</v>
      </c>
      <c r="AA41" s="48">
        <v>35202.339999999997</v>
      </c>
      <c r="AB41" s="48">
        <v>35202.339999999997</v>
      </c>
      <c r="AC41" s="48">
        <v>35202.339999999997</v>
      </c>
      <c r="AD41" s="48">
        <v>35202.339999999997</v>
      </c>
      <c r="AE41" s="48">
        <v>35202.339999999997</v>
      </c>
    </row>
    <row r="42" spans="1:31" ht="15.75" thickBot="1" x14ac:dyDescent="0.3">
      <c r="A42" s="5">
        <f>COUNTIFS('Mapping Table'!$B$3:$B$102,'UI '!$D42,'Mapping Table'!$A$3:$A$102,'UI '!$C42)</f>
        <v>0</v>
      </c>
      <c r="B42" s="5">
        <f>SUMIFS('Mapping Table'!$D$3:$D$102,'Mapping Table'!$B$3:$B$102,'UI '!D42,'Mapping Table'!$A$3:$A$102,'UI '!C42)</f>
        <v>0</v>
      </c>
      <c r="C42" s="45" t="s">
        <v>154</v>
      </c>
      <c r="D42" s="41"/>
      <c r="E42" s="45" t="s">
        <v>215</v>
      </c>
      <c r="F42" s="49">
        <v>8930650.5248651356</v>
      </c>
      <c r="G42" s="49">
        <v>8915956.7621824816</v>
      </c>
      <c r="H42" s="49">
        <v>8888544.5312539749</v>
      </c>
      <c r="I42" s="49">
        <v>8887974.5636761338</v>
      </c>
      <c r="J42" s="49">
        <v>8853843.6683034208</v>
      </c>
      <c r="K42" s="49">
        <v>8817399.2932580728</v>
      </c>
      <c r="L42" s="49">
        <v>8781931.12387635</v>
      </c>
      <c r="M42" s="49">
        <v>8753465.7318852562</v>
      </c>
      <c r="N42" s="49">
        <v>8743965.6052028332</v>
      </c>
      <c r="O42" s="49">
        <v>8615236.0570723899</v>
      </c>
      <c r="P42" s="49">
        <v>8563147.6907011624</v>
      </c>
      <c r="Q42" s="49">
        <v>8424988.6503868364</v>
      </c>
      <c r="R42" s="49">
        <v>8424988.6503868364</v>
      </c>
      <c r="S42" s="49">
        <v>8431149.8433424141</v>
      </c>
      <c r="T42" s="49">
        <v>8376412.7525725458</v>
      </c>
      <c r="U42" s="49">
        <v>8297707.2219826579</v>
      </c>
      <c r="V42" s="49">
        <v>8214056.2533758711</v>
      </c>
      <c r="W42" s="49">
        <v>8082102.24115483</v>
      </c>
      <c r="X42" s="49">
        <v>8017585.4654051121</v>
      </c>
      <c r="Y42" s="49">
        <v>8006407.7654051119</v>
      </c>
      <c r="Z42" s="49">
        <v>8018390.5057130586</v>
      </c>
      <c r="AA42" s="49">
        <v>7984898.2763108751</v>
      </c>
      <c r="AB42" s="49">
        <v>7954345.208990423</v>
      </c>
      <c r="AC42" s="49">
        <v>7872814.2075405931</v>
      </c>
      <c r="AD42" s="49">
        <v>7866028.9418404801</v>
      </c>
      <c r="AE42" s="49">
        <v>7866028.9418404801</v>
      </c>
    </row>
    <row r="43" spans="1:31" ht="15.75" thickTop="1" x14ac:dyDescent="0.25">
      <c r="A43" s="5">
        <f>COUNTIFS('Mapping Table'!$B$3:$B$102,'UI '!$D43,'Mapping Table'!$A$3:$A$102,'UI '!$C43)</f>
        <v>1</v>
      </c>
      <c r="B43" s="5">
        <f>SUMIFS('Mapping Table'!$D$3:$D$102,'Mapping Table'!$B$3:$B$102,'UI '!D43,'Mapping Table'!$A$3:$A$102,'UI '!C43)</f>
        <v>36</v>
      </c>
      <c r="C43" s="45" t="s">
        <v>156</v>
      </c>
      <c r="D43" s="46" t="s">
        <v>62</v>
      </c>
      <c r="E43" s="47" t="s">
        <v>57</v>
      </c>
      <c r="F43" s="48">
        <v>7996631.1320999265</v>
      </c>
      <c r="G43" s="48">
        <v>8339949.2820999268</v>
      </c>
      <c r="H43" s="48">
        <v>8322444.652099927</v>
      </c>
      <c r="I43" s="48">
        <v>8313508.8620999269</v>
      </c>
      <c r="J43" s="48">
        <v>8305071.0620999271</v>
      </c>
      <c r="K43" s="48">
        <v>8308532.1620999267</v>
      </c>
      <c r="L43" s="48">
        <v>8308532.1620999267</v>
      </c>
      <c r="M43" s="48">
        <v>8292388.9620999265</v>
      </c>
      <c r="N43" s="48">
        <v>8287666.7520999266</v>
      </c>
      <c r="O43" s="48">
        <v>8287666.7520999266</v>
      </c>
      <c r="P43" s="48">
        <v>8287666.7520999266</v>
      </c>
      <c r="Q43" s="48">
        <v>8287666.7520999266</v>
      </c>
      <c r="R43" s="48">
        <v>8287666.7520999266</v>
      </c>
      <c r="S43" s="48">
        <v>8287666.7520999266</v>
      </c>
      <c r="T43" s="48">
        <v>8287666.7520999266</v>
      </c>
      <c r="U43" s="48">
        <v>8287666.7520999266</v>
      </c>
      <c r="V43" s="48">
        <v>8287666.7520999266</v>
      </c>
      <c r="W43" s="48">
        <v>8287666.7520999266</v>
      </c>
      <c r="X43" s="48">
        <v>8287666.7520999266</v>
      </c>
      <c r="Y43" s="48">
        <v>8287666.7520999266</v>
      </c>
      <c r="Z43" s="48">
        <v>8287666.7520999266</v>
      </c>
      <c r="AA43" s="48">
        <v>8287514.8120999271</v>
      </c>
      <c r="AB43" s="48">
        <v>8287514.8120999271</v>
      </c>
      <c r="AC43" s="48">
        <v>8287514.8120999271</v>
      </c>
      <c r="AD43" s="48">
        <v>8287514.8120999271</v>
      </c>
      <c r="AE43" s="48">
        <v>8287514.8120999271</v>
      </c>
    </row>
    <row r="44" spans="1:31" ht="15.75" thickBot="1" x14ac:dyDescent="0.3">
      <c r="A44" s="5">
        <f>COUNTIFS('Mapping Table'!$B$3:$B$102,'UI '!$D44,'Mapping Table'!$A$3:$A$102,'UI '!$C44)</f>
        <v>1</v>
      </c>
      <c r="B44" s="5">
        <f>SUMIFS('Mapping Table'!$D$3:$D$102,'Mapping Table'!$B$3:$B$102,'UI '!D44,'Mapping Table'!$A$3:$A$102,'UI '!C44)</f>
        <v>41</v>
      </c>
      <c r="C44" s="45" t="s">
        <v>156</v>
      </c>
      <c r="D44" s="46" t="s">
        <v>68</v>
      </c>
      <c r="E44" s="47" t="s">
        <v>57</v>
      </c>
      <c r="F44" s="48">
        <v>21907908.591920774</v>
      </c>
      <c r="G44" s="48">
        <v>21907908.591920774</v>
      </c>
      <c r="H44" s="48">
        <v>21907908.591920774</v>
      </c>
      <c r="I44" s="48">
        <v>21907908.591920774</v>
      </c>
      <c r="J44" s="48">
        <v>21907908.591920774</v>
      </c>
      <c r="K44" s="48">
        <v>21907908.591920774</v>
      </c>
      <c r="L44" s="48">
        <v>21907908.591920774</v>
      </c>
      <c r="M44" s="48">
        <v>21907908.591920774</v>
      </c>
      <c r="N44" s="48">
        <v>21907908.591920774</v>
      </c>
      <c r="O44" s="48">
        <v>21907908.591920774</v>
      </c>
      <c r="P44" s="48">
        <v>21907908.591920774</v>
      </c>
      <c r="Q44" s="48">
        <v>21907908.591920774</v>
      </c>
      <c r="R44" s="48">
        <v>21907908.591920774</v>
      </c>
      <c r="S44" s="48">
        <v>21907908.591920774</v>
      </c>
      <c r="T44" s="48">
        <v>21907908.591920774</v>
      </c>
      <c r="U44" s="48">
        <v>21907908.591920774</v>
      </c>
      <c r="V44" s="48">
        <v>21907908.591920774</v>
      </c>
      <c r="W44" s="48">
        <v>19318587.231920775</v>
      </c>
      <c r="X44" s="48">
        <v>19318587.231920775</v>
      </c>
      <c r="Y44" s="48">
        <v>19318587.231920775</v>
      </c>
      <c r="Z44" s="48">
        <v>19318587.231920775</v>
      </c>
      <c r="AA44" s="48">
        <v>19318587.231920775</v>
      </c>
      <c r="AB44" s="48">
        <v>19318587.231920775</v>
      </c>
      <c r="AC44" s="48">
        <v>19318587.231920775</v>
      </c>
      <c r="AD44" s="48">
        <v>19318587.231920775</v>
      </c>
      <c r="AE44" s="48">
        <v>19318587.231920775</v>
      </c>
    </row>
    <row r="45" spans="1:31" ht="15.75" thickBot="1" x14ac:dyDescent="0.3">
      <c r="A45" s="5">
        <f>COUNTIFS('Mapping Table'!$B$3:$B$102,'UI '!$D45,'Mapping Table'!$A$3:$A$102,'UI '!$C45)</f>
        <v>0</v>
      </c>
      <c r="B45" s="5">
        <f>SUMIFS('Mapping Table'!$D$3:$D$102,'Mapping Table'!$B$3:$B$102,'UI '!D45,'Mapping Table'!$A$3:$A$102,'UI '!C45)</f>
        <v>0</v>
      </c>
      <c r="C45" s="45" t="s">
        <v>156</v>
      </c>
      <c r="D45" s="41"/>
      <c r="E45" s="45" t="s">
        <v>220</v>
      </c>
      <c r="F45" s="49">
        <v>29904539.724020701</v>
      </c>
      <c r="G45" s="49">
        <v>30247857.874020703</v>
      </c>
      <c r="H45" s="49">
        <v>30230353.2440207</v>
      </c>
      <c r="I45" s="49">
        <v>30221417.454020701</v>
      </c>
      <c r="J45" s="49">
        <v>30212979.654020701</v>
      </c>
      <c r="K45" s="49">
        <v>30216440.754020702</v>
      </c>
      <c r="L45" s="49">
        <v>30216440.754020702</v>
      </c>
      <c r="M45" s="49">
        <v>30200297.554020703</v>
      </c>
      <c r="N45" s="49">
        <v>30195575.344020702</v>
      </c>
      <c r="O45" s="49">
        <v>30195575.344020702</v>
      </c>
      <c r="P45" s="49">
        <v>30195575.344020702</v>
      </c>
      <c r="Q45" s="49">
        <v>30195575.344020702</v>
      </c>
      <c r="R45" s="49">
        <v>30195575.344020702</v>
      </c>
      <c r="S45" s="49">
        <v>30195575.344020702</v>
      </c>
      <c r="T45" s="49">
        <v>30195575.344020702</v>
      </c>
      <c r="U45" s="49">
        <v>30195575.344020702</v>
      </c>
      <c r="V45" s="49">
        <v>30195575.344020702</v>
      </c>
      <c r="W45" s="49">
        <v>27606253.984020703</v>
      </c>
      <c r="X45" s="49">
        <v>27606253.984020703</v>
      </c>
      <c r="Y45" s="49">
        <v>27606253.984020703</v>
      </c>
      <c r="Z45" s="49">
        <v>27606253.984020703</v>
      </c>
      <c r="AA45" s="49">
        <v>27606102.044020701</v>
      </c>
      <c r="AB45" s="49">
        <v>27606102.044020701</v>
      </c>
      <c r="AC45" s="49">
        <v>27606102.044020701</v>
      </c>
      <c r="AD45" s="49">
        <v>27606102.044020701</v>
      </c>
      <c r="AE45" s="49">
        <v>27606102.044020701</v>
      </c>
    </row>
    <row r="46" spans="1:31" ht="16.5" thickTop="1" thickBot="1" x14ac:dyDescent="0.3">
      <c r="A46" s="5">
        <f>COUNTIFS('Mapping Table'!$B$3:$B$102,'UI '!$D46,'Mapping Table'!$A$3:$A$102,'UI '!$C46)</f>
        <v>1</v>
      </c>
      <c r="B46" s="5">
        <f>SUMIFS('Mapping Table'!$D$3:$D$102,'Mapping Table'!$B$3:$B$102,'UI '!D46,'Mapping Table'!$A$3:$A$102,'UI '!C46)</f>
        <v>32</v>
      </c>
      <c r="C46" s="45" t="s">
        <v>157</v>
      </c>
      <c r="D46" s="46" t="s">
        <v>72</v>
      </c>
      <c r="E46" s="47" t="s">
        <v>57</v>
      </c>
      <c r="F46" s="48">
        <v>2733436.1</v>
      </c>
      <c r="G46" s="48">
        <v>2733436.1</v>
      </c>
      <c r="H46" s="48">
        <v>2659951.0099999998</v>
      </c>
      <c r="I46" s="48">
        <v>2659951.0099999998</v>
      </c>
      <c r="J46" s="48">
        <v>2617452.1799999997</v>
      </c>
      <c r="K46" s="48">
        <v>2617502.3099999996</v>
      </c>
      <c r="L46" s="48">
        <v>2617502.3099999996</v>
      </c>
      <c r="M46" s="48">
        <v>2540999.4899999998</v>
      </c>
      <c r="N46" s="48">
        <v>2492879.2599999998</v>
      </c>
      <c r="O46" s="48">
        <v>2412747.1999999997</v>
      </c>
      <c r="P46" s="48">
        <v>2227182.5099999998</v>
      </c>
      <c r="Q46" s="48">
        <v>2196924.9699999997</v>
      </c>
      <c r="R46" s="48">
        <v>2196924.9699999997</v>
      </c>
      <c r="S46" s="48">
        <v>2085757.5999999996</v>
      </c>
      <c r="T46" s="48">
        <v>2085757.5999999996</v>
      </c>
      <c r="U46" s="48">
        <v>2047884.3599999999</v>
      </c>
      <c r="V46" s="48">
        <v>2047884.3599999999</v>
      </c>
      <c r="W46" s="48">
        <v>1955963.0399999996</v>
      </c>
      <c r="X46" s="48">
        <v>1955963.0399999996</v>
      </c>
      <c r="Y46" s="48">
        <v>1915065.3299999996</v>
      </c>
      <c r="Z46" s="48">
        <v>1742767.9299999997</v>
      </c>
      <c r="AA46" s="48">
        <v>1725520.2999999998</v>
      </c>
      <c r="AB46" s="48">
        <v>1698316.1299999997</v>
      </c>
      <c r="AC46" s="48">
        <v>1480227.6299999997</v>
      </c>
      <c r="AD46" s="48">
        <v>1436543.0599999996</v>
      </c>
      <c r="AE46" s="48">
        <v>1436543.0599999996</v>
      </c>
    </row>
    <row r="47" spans="1:31" ht="15.75" thickBot="1" x14ac:dyDescent="0.3">
      <c r="A47" s="5">
        <f>COUNTIFS('Mapping Table'!$B$3:$B$102,'UI '!$D47,'Mapping Table'!$A$3:$A$102,'UI '!$C47)</f>
        <v>0</v>
      </c>
      <c r="B47" s="5">
        <f>SUMIFS('Mapping Table'!$D$3:$D$102,'Mapping Table'!$B$3:$B$102,'UI '!D47,'Mapping Table'!$A$3:$A$102,'UI '!C47)</f>
        <v>0</v>
      </c>
      <c r="C47" s="45" t="s">
        <v>157</v>
      </c>
      <c r="D47" s="41"/>
      <c r="E47" s="45" t="s">
        <v>219</v>
      </c>
      <c r="F47" s="49">
        <v>2733436.1</v>
      </c>
      <c r="G47" s="49">
        <v>2733436.1</v>
      </c>
      <c r="H47" s="49">
        <v>2659951.0099999998</v>
      </c>
      <c r="I47" s="49">
        <v>2659951.0099999998</v>
      </c>
      <c r="J47" s="49">
        <v>2617452.1799999997</v>
      </c>
      <c r="K47" s="49">
        <v>2617502.3099999996</v>
      </c>
      <c r="L47" s="49">
        <v>2617502.3099999996</v>
      </c>
      <c r="M47" s="49">
        <v>2540999.4899999998</v>
      </c>
      <c r="N47" s="49">
        <v>2492879.2599999998</v>
      </c>
      <c r="O47" s="49">
        <v>2412747.1999999997</v>
      </c>
      <c r="P47" s="49">
        <v>2227182.5099999998</v>
      </c>
      <c r="Q47" s="49">
        <v>2196924.9699999997</v>
      </c>
      <c r="R47" s="49">
        <v>2196924.9699999997</v>
      </c>
      <c r="S47" s="49">
        <v>2085757.5999999996</v>
      </c>
      <c r="T47" s="49">
        <v>2085757.5999999996</v>
      </c>
      <c r="U47" s="49">
        <v>2047884.3599999999</v>
      </c>
      <c r="V47" s="49">
        <v>2047884.3599999999</v>
      </c>
      <c r="W47" s="49">
        <v>1955963.0399999996</v>
      </c>
      <c r="X47" s="49">
        <v>1955963.0399999996</v>
      </c>
      <c r="Y47" s="49">
        <v>1915065.3299999996</v>
      </c>
      <c r="Z47" s="49">
        <v>1742767.9299999997</v>
      </c>
      <c r="AA47" s="49">
        <v>1725520.2999999998</v>
      </c>
      <c r="AB47" s="49">
        <v>1698316.1299999997</v>
      </c>
      <c r="AC47" s="49">
        <v>1480227.6299999997</v>
      </c>
      <c r="AD47" s="49">
        <v>1436543.0599999996</v>
      </c>
      <c r="AE47" s="49">
        <v>1436543.0599999996</v>
      </c>
    </row>
    <row r="48" spans="1:31" ht="16.5" thickTop="1" thickBot="1" x14ac:dyDescent="0.3">
      <c r="A48" s="5">
        <f>COUNTIFS('Mapping Table'!$B$3:$B$102,'UI '!$D48,'Mapping Table'!$A$3:$A$102,'UI '!$C48)</f>
        <v>1</v>
      </c>
      <c r="B48" s="5">
        <f>SUMIFS('Mapping Table'!$D$3:$D$102,'Mapping Table'!$B$3:$B$102,'UI '!D48,'Mapping Table'!$A$3:$A$102,'UI '!C48)</f>
        <v>44</v>
      </c>
      <c r="C48" s="45" t="s">
        <v>158</v>
      </c>
      <c r="D48" s="46" t="s">
        <v>56</v>
      </c>
      <c r="E48" s="47" t="s">
        <v>57</v>
      </c>
      <c r="F48" s="48">
        <v>2441731.5257629855</v>
      </c>
      <c r="G48" s="48">
        <v>2441731.5257629855</v>
      </c>
      <c r="H48" s="48">
        <v>2441731.5257629855</v>
      </c>
      <c r="I48" s="48">
        <v>2441731.5257629855</v>
      </c>
      <c r="J48" s="48">
        <v>2441731.5257629855</v>
      </c>
      <c r="K48" s="48">
        <v>2441731.5257629855</v>
      </c>
      <c r="L48" s="48">
        <v>2441731.5257629855</v>
      </c>
      <c r="M48" s="48">
        <v>2441731.5257629855</v>
      </c>
      <c r="N48" s="48">
        <v>2441731.5257629855</v>
      </c>
      <c r="O48" s="48">
        <v>2441731.5257629855</v>
      </c>
      <c r="P48" s="48">
        <v>2441731.5257629855</v>
      </c>
      <c r="Q48" s="48">
        <v>2441731.5257629855</v>
      </c>
      <c r="R48" s="48">
        <v>2441731.5257629855</v>
      </c>
      <c r="S48" s="48">
        <v>2441731.5257629855</v>
      </c>
      <c r="T48" s="48">
        <v>2441731.5257629855</v>
      </c>
      <c r="U48" s="48">
        <v>2441731.5257629855</v>
      </c>
      <c r="V48" s="48">
        <v>2441731.5257629855</v>
      </c>
      <c r="W48" s="48">
        <v>242583.52576298529</v>
      </c>
      <c r="X48" s="48">
        <v>242583.52576298529</v>
      </c>
      <c r="Y48" s="48">
        <v>18652.445762985299</v>
      </c>
      <c r="Z48" s="48">
        <v>18652.445762985299</v>
      </c>
      <c r="AA48" s="48">
        <v>18652.445762985299</v>
      </c>
      <c r="AB48" s="48">
        <v>18652.445762985299</v>
      </c>
      <c r="AC48" s="48">
        <v>18652.445762985299</v>
      </c>
      <c r="AD48" s="48">
        <v>18652.445762985299</v>
      </c>
      <c r="AE48" s="48">
        <v>18652.445762985299</v>
      </c>
    </row>
    <row r="49" spans="1:31" ht="15.75" thickBot="1" x14ac:dyDescent="0.3">
      <c r="A49" s="5">
        <f>COUNTIFS('Mapping Table'!$B$3:$B$102,'UI '!$D49,'Mapping Table'!$A$3:$A$102,'UI '!$C49)</f>
        <v>0</v>
      </c>
      <c r="B49" s="5">
        <f>SUMIFS('Mapping Table'!$D$3:$D$102,'Mapping Table'!$B$3:$B$102,'UI '!D49,'Mapping Table'!$A$3:$A$102,'UI '!C49)</f>
        <v>0</v>
      </c>
      <c r="C49" s="45" t="s">
        <v>158</v>
      </c>
      <c r="D49" s="41"/>
      <c r="E49" s="45" t="s">
        <v>212</v>
      </c>
      <c r="F49" s="49">
        <v>2441731.5257629855</v>
      </c>
      <c r="G49" s="49">
        <v>2441731.5257629855</v>
      </c>
      <c r="H49" s="49">
        <v>2441731.5257629855</v>
      </c>
      <c r="I49" s="49">
        <v>2441731.5257629855</v>
      </c>
      <c r="J49" s="49">
        <v>2441731.5257629855</v>
      </c>
      <c r="K49" s="49">
        <v>2441731.5257629855</v>
      </c>
      <c r="L49" s="49">
        <v>2441731.5257629855</v>
      </c>
      <c r="M49" s="49">
        <v>2441731.5257629855</v>
      </c>
      <c r="N49" s="49">
        <v>2441731.5257629855</v>
      </c>
      <c r="O49" s="49">
        <v>2441731.5257629855</v>
      </c>
      <c r="P49" s="49">
        <v>2441731.5257629855</v>
      </c>
      <c r="Q49" s="49">
        <v>2441731.5257629855</v>
      </c>
      <c r="R49" s="49">
        <v>2441731.5257629855</v>
      </c>
      <c r="S49" s="49">
        <v>2441731.5257629855</v>
      </c>
      <c r="T49" s="49">
        <v>2441731.5257629855</v>
      </c>
      <c r="U49" s="49">
        <v>2441731.5257629855</v>
      </c>
      <c r="V49" s="49">
        <v>2441731.5257629855</v>
      </c>
      <c r="W49" s="49">
        <v>242583.52576298529</v>
      </c>
      <c r="X49" s="49">
        <v>242583.52576298529</v>
      </c>
      <c r="Y49" s="49">
        <v>18652.445762985299</v>
      </c>
      <c r="Z49" s="49">
        <v>18652.445762985299</v>
      </c>
      <c r="AA49" s="49">
        <v>18652.445762985299</v>
      </c>
      <c r="AB49" s="49">
        <v>18652.445762985299</v>
      </c>
      <c r="AC49" s="49">
        <v>18652.445762985299</v>
      </c>
      <c r="AD49" s="49">
        <v>18652.445762985299</v>
      </c>
      <c r="AE49" s="49">
        <v>18652.445762985299</v>
      </c>
    </row>
    <row r="50" spans="1:31" ht="15.75" thickTop="1" x14ac:dyDescent="0.25">
      <c r="A50" s="5">
        <f>COUNTIFS('Mapping Table'!$B$3:$B$102,'UI '!$D50,'Mapping Table'!$A$3:$A$102,'UI '!$C50)</f>
        <v>1</v>
      </c>
      <c r="B50" s="5">
        <f>SUMIFS('Mapping Table'!$D$3:$D$102,'Mapping Table'!$B$3:$B$102,'UI '!D50,'Mapping Table'!$A$3:$A$102,'UI '!C50)</f>
        <v>44</v>
      </c>
      <c r="C50" s="45" t="s">
        <v>159</v>
      </c>
      <c r="D50" s="46" t="s">
        <v>56</v>
      </c>
      <c r="E50" s="47" t="s">
        <v>57</v>
      </c>
      <c r="F50" s="48">
        <v>298383878.85315764</v>
      </c>
      <c r="G50" s="48">
        <v>296334697.85315764</v>
      </c>
      <c r="H50" s="48">
        <v>292194450.94315749</v>
      </c>
      <c r="I50" s="48">
        <v>292038554.0631575</v>
      </c>
      <c r="J50" s="48">
        <v>291740657.06315744</v>
      </c>
      <c r="K50" s="48">
        <v>290927431.36315739</v>
      </c>
      <c r="L50" s="48">
        <v>286494855.25315756</v>
      </c>
      <c r="M50" s="48">
        <v>286047747.31315762</v>
      </c>
      <c r="N50" s="48">
        <v>285592551.22315764</v>
      </c>
      <c r="O50" s="48">
        <v>274020737.04315758</v>
      </c>
      <c r="P50" s="48">
        <v>272178887.4331575</v>
      </c>
      <c r="Q50" s="48">
        <v>260762340.92315763</v>
      </c>
      <c r="R50" s="48">
        <v>260762340.92315763</v>
      </c>
      <c r="S50" s="48">
        <v>236004378.4531576</v>
      </c>
      <c r="T50" s="48">
        <v>230717325.08315763</v>
      </c>
      <c r="U50" s="48">
        <v>230165457.07315764</v>
      </c>
      <c r="V50" s="48">
        <v>229893769.99315763</v>
      </c>
      <c r="W50" s="48">
        <v>227309097.80315766</v>
      </c>
      <c r="X50" s="48">
        <v>226050439.92315763</v>
      </c>
      <c r="Y50" s="48">
        <v>222927497.0531576</v>
      </c>
      <c r="Z50" s="48">
        <v>219876211.4531576</v>
      </c>
      <c r="AA50" s="48">
        <v>218089137.07315767</v>
      </c>
      <c r="AB50" s="48">
        <v>217426110.62315768</v>
      </c>
      <c r="AC50" s="48">
        <v>214747798.50315771</v>
      </c>
      <c r="AD50" s="48">
        <v>211005726.70315763</v>
      </c>
      <c r="AE50" s="48">
        <v>211005726.70315763</v>
      </c>
    </row>
    <row r="51" spans="1:31" ht="15.75" thickBot="1" x14ac:dyDescent="0.3">
      <c r="A51" s="5">
        <f>COUNTIFS('Mapping Table'!$B$3:$B$102,'UI '!$D51,'Mapping Table'!$A$3:$A$102,'UI '!$C51)</f>
        <v>0</v>
      </c>
      <c r="B51" s="5">
        <f>SUMIFS('Mapping Table'!$D$3:$D$102,'Mapping Table'!$B$3:$B$102,'UI '!D51,'Mapping Table'!$A$3:$A$102,'UI '!C51)</f>
        <v>0</v>
      </c>
      <c r="C51" s="45" t="s">
        <v>159</v>
      </c>
      <c r="D51" s="46" t="s">
        <v>73</v>
      </c>
      <c r="E51" s="47" t="s">
        <v>57</v>
      </c>
      <c r="F51" s="48">
        <v>22196.879999999997</v>
      </c>
      <c r="G51" s="48">
        <v>22196.879999999997</v>
      </c>
      <c r="H51" s="48">
        <v>22196.879999999997</v>
      </c>
      <c r="I51" s="48">
        <v>22196.879999999997</v>
      </c>
      <c r="J51" s="48">
        <v>22196.879999999997</v>
      </c>
      <c r="K51" s="48">
        <v>22196.879999999997</v>
      </c>
      <c r="L51" s="48">
        <v>22196.879999999997</v>
      </c>
      <c r="M51" s="48">
        <v>22196.879999999997</v>
      </c>
      <c r="N51" s="48">
        <v>22196.879999999997</v>
      </c>
      <c r="O51" s="48">
        <v>22196.879999999997</v>
      </c>
      <c r="P51" s="48">
        <v>22196.879999999997</v>
      </c>
      <c r="Q51" s="48">
        <v>22196.879999999997</v>
      </c>
      <c r="R51" s="48">
        <v>22196.879999999997</v>
      </c>
      <c r="S51" s="48">
        <v>22196.879999999997</v>
      </c>
      <c r="T51" s="48">
        <v>22196.879999999997</v>
      </c>
      <c r="U51" s="48">
        <v>22196.879999999997</v>
      </c>
      <c r="V51" s="48">
        <v>22196.879999999997</v>
      </c>
      <c r="W51" s="48">
        <v>22196.879999999997</v>
      </c>
      <c r="X51" s="48">
        <v>22196.879999999997</v>
      </c>
      <c r="Y51" s="48">
        <v>22196.879999999997</v>
      </c>
      <c r="Z51" s="48">
        <v>22196.879999999997</v>
      </c>
      <c r="AA51" s="48">
        <v>22196.879999999997</v>
      </c>
      <c r="AB51" s="48">
        <v>22196.879999999997</v>
      </c>
      <c r="AC51" s="48">
        <v>22196.879999999997</v>
      </c>
      <c r="AD51" s="48">
        <v>22196.879999999997</v>
      </c>
      <c r="AE51" s="48">
        <v>22196.879999999997</v>
      </c>
    </row>
    <row r="52" spans="1:31" ht="15.75" thickBot="1" x14ac:dyDescent="0.3">
      <c r="A52" s="5">
        <f>COUNTIFS('Mapping Table'!$B$3:$B$102,'UI '!$D52,'Mapping Table'!$A$3:$A$102,'UI '!$C52)</f>
        <v>0</v>
      </c>
      <c r="B52" s="5">
        <f>SUMIFS('Mapping Table'!$D$3:$D$102,'Mapping Table'!$B$3:$B$102,'UI '!D52,'Mapping Table'!$A$3:$A$102,'UI '!C52)</f>
        <v>0</v>
      </c>
      <c r="C52" s="45" t="s">
        <v>159</v>
      </c>
      <c r="D52" s="41"/>
      <c r="E52" s="45" t="s">
        <v>213</v>
      </c>
      <c r="F52" s="49">
        <v>298404893.29929584</v>
      </c>
      <c r="G52" s="49">
        <v>296355712.29929584</v>
      </c>
      <c r="H52" s="49">
        <v>292215465.3892957</v>
      </c>
      <c r="I52" s="49">
        <v>292059568.5092957</v>
      </c>
      <c r="J52" s="49">
        <v>291761671.50929564</v>
      </c>
      <c r="K52" s="49">
        <v>290948445.80929559</v>
      </c>
      <c r="L52" s="49">
        <v>286515869.69929576</v>
      </c>
      <c r="M52" s="49">
        <v>286068761.75929582</v>
      </c>
      <c r="N52" s="49">
        <v>285613565.66929585</v>
      </c>
      <c r="O52" s="49">
        <v>274041751.48929578</v>
      </c>
      <c r="P52" s="49">
        <v>272199901.87929571</v>
      </c>
      <c r="Q52" s="49">
        <v>260783355.36929584</v>
      </c>
      <c r="R52" s="49">
        <v>260783355.36929584</v>
      </c>
      <c r="S52" s="49">
        <v>236025392.89929581</v>
      </c>
      <c r="T52" s="49">
        <v>230738339.52929583</v>
      </c>
      <c r="U52" s="49">
        <v>230186471.51929584</v>
      </c>
      <c r="V52" s="49">
        <v>229914784.43929583</v>
      </c>
      <c r="W52" s="49">
        <v>227330112.24929586</v>
      </c>
      <c r="X52" s="49">
        <v>226071454.36929584</v>
      </c>
      <c r="Y52" s="49">
        <v>222948511.4992958</v>
      </c>
      <c r="Z52" s="49">
        <v>219897225.89929581</v>
      </c>
      <c r="AA52" s="49">
        <v>218110151.51929587</v>
      </c>
      <c r="AB52" s="49">
        <v>217447125.06929588</v>
      </c>
      <c r="AC52" s="49">
        <v>214768812.94929591</v>
      </c>
      <c r="AD52" s="49">
        <v>211026741.14929584</v>
      </c>
      <c r="AE52" s="49">
        <v>211026741.14929584</v>
      </c>
    </row>
    <row r="53" spans="1:31" ht="16.5" thickTop="1" thickBot="1" x14ac:dyDescent="0.3">
      <c r="A53" s="5">
        <f>COUNTIFS('Mapping Table'!$B$3:$B$102,'UI '!$D53,'Mapping Table'!$A$3:$A$102,'UI '!$C53)</f>
        <v>1</v>
      </c>
      <c r="B53" s="5">
        <f>SUMIFS('Mapping Table'!$D$3:$D$102,'Mapping Table'!$B$3:$B$102,'UI '!D53,'Mapping Table'!$A$3:$A$102,'UI '!C53)</f>
        <v>44</v>
      </c>
      <c r="C53" s="45" t="s">
        <v>160</v>
      </c>
      <c r="D53" s="46" t="s">
        <v>56</v>
      </c>
      <c r="E53" s="47" t="s">
        <v>57</v>
      </c>
      <c r="F53" s="48">
        <v>536411.47499030014</v>
      </c>
      <c r="G53" s="48">
        <v>536411.47499030014</v>
      </c>
      <c r="H53" s="48">
        <v>536411.47499030014</v>
      </c>
      <c r="I53" s="48">
        <v>536411.47499030014</v>
      </c>
      <c r="J53" s="48">
        <v>536411.47499030014</v>
      </c>
      <c r="K53" s="48">
        <v>536411.47499030014</v>
      </c>
      <c r="L53" s="48">
        <v>536411.47499030014</v>
      </c>
      <c r="M53" s="48">
        <v>536411.47499030014</v>
      </c>
      <c r="N53" s="48">
        <v>536411.47499030014</v>
      </c>
      <c r="O53" s="48">
        <v>536411.47499030014</v>
      </c>
      <c r="P53" s="48">
        <v>536411.47499030014</v>
      </c>
      <c r="Q53" s="48">
        <v>536411.47499030014</v>
      </c>
      <c r="R53" s="48">
        <v>536411.47499030014</v>
      </c>
      <c r="S53" s="48">
        <v>536411.47499030014</v>
      </c>
      <c r="T53" s="48">
        <v>536411.47499030014</v>
      </c>
      <c r="U53" s="48">
        <v>536411.47499030014</v>
      </c>
      <c r="V53" s="48">
        <v>536411.47499030014</v>
      </c>
      <c r="W53" s="48">
        <v>536411.47499030014</v>
      </c>
      <c r="X53" s="48">
        <v>536411.47499030014</v>
      </c>
      <c r="Y53" s="48">
        <v>536411.47499030014</v>
      </c>
      <c r="Z53" s="48">
        <v>536411.47499030014</v>
      </c>
      <c r="AA53" s="48">
        <v>536411.47499030014</v>
      </c>
      <c r="AB53" s="48">
        <v>536411.47499030014</v>
      </c>
      <c r="AC53" s="48">
        <v>536411.47499030014</v>
      </c>
      <c r="AD53" s="48">
        <v>536411.47499030014</v>
      </c>
      <c r="AE53" s="48">
        <v>536411.47499030014</v>
      </c>
    </row>
    <row r="54" spans="1:31" ht="15.75" thickBot="1" x14ac:dyDescent="0.3">
      <c r="A54" s="5">
        <f>COUNTIFS('Mapping Table'!$B$3:$B$102,'UI '!$D54,'Mapping Table'!$A$3:$A$102,'UI '!$C54)</f>
        <v>0</v>
      </c>
      <c r="B54" s="5">
        <f>SUMIFS('Mapping Table'!$D$3:$D$102,'Mapping Table'!$B$3:$B$102,'UI '!D54,'Mapping Table'!$A$3:$A$102,'UI '!C54)</f>
        <v>0</v>
      </c>
      <c r="C54" s="45" t="s">
        <v>160</v>
      </c>
      <c r="D54" s="41"/>
      <c r="E54" s="45" t="s">
        <v>214</v>
      </c>
      <c r="F54" s="49">
        <v>536411.47499030014</v>
      </c>
      <c r="G54" s="49">
        <v>536411.47499030014</v>
      </c>
      <c r="H54" s="49">
        <v>536411.47499030014</v>
      </c>
      <c r="I54" s="49">
        <v>536411.47499030014</v>
      </c>
      <c r="J54" s="49">
        <v>536411.47499030014</v>
      </c>
      <c r="K54" s="49">
        <v>536411.47499030014</v>
      </c>
      <c r="L54" s="49">
        <v>536411.47499030014</v>
      </c>
      <c r="M54" s="49">
        <v>536411.47499030014</v>
      </c>
      <c r="N54" s="49">
        <v>536411.47499030014</v>
      </c>
      <c r="O54" s="49">
        <v>536411.47499030014</v>
      </c>
      <c r="P54" s="49">
        <v>536411.47499030014</v>
      </c>
      <c r="Q54" s="49">
        <v>536411.47499030014</v>
      </c>
      <c r="R54" s="49">
        <v>536411.47499030014</v>
      </c>
      <c r="S54" s="49">
        <v>536411.47499030014</v>
      </c>
      <c r="T54" s="49">
        <v>536411.47499030014</v>
      </c>
      <c r="U54" s="49">
        <v>536411.47499030014</v>
      </c>
      <c r="V54" s="49">
        <v>536411.47499030014</v>
      </c>
      <c r="W54" s="49">
        <v>536411.47499030014</v>
      </c>
      <c r="X54" s="49">
        <v>536411.47499030014</v>
      </c>
      <c r="Y54" s="49">
        <v>536411.47499030014</v>
      </c>
      <c r="Z54" s="49">
        <v>536411.47499030014</v>
      </c>
      <c r="AA54" s="49">
        <v>536411.47499030014</v>
      </c>
      <c r="AB54" s="49">
        <v>536411.47499030014</v>
      </c>
      <c r="AC54" s="49">
        <v>536411.47499030014</v>
      </c>
      <c r="AD54" s="49">
        <v>536411.47499030014</v>
      </c>
      <c r="AE54" s="49">
        <v>536411.47499030014</v>
      </c>
    </row>
    <row r="55" spans="1:31" ht="16.5" thickTop="1" thickBot="1" x14ac:dyDescent="0.3">
      <c r="A55" s="5">
        <f>COUNTIFS('Mapping Table'!$B$3:$B$102,'UI '!$D55,'Mapping Table'!$A$3:$A$102,'UI '!$C55)</f>
        <v>0</v>
      </c>
      <c r="B55" s="5">
        <f>SUMIFS('Mapping Table'!$D$3:$D$102,'Mapping Table'!$B$3:$B$102,'UI '!D55,'Mapping Table'!$A$3:$A$102,'UI '!C55)</f>
        <v>0</v>
      </c>
      <c r="C55" s="23"/>
      <c r="D55" s="36"/>
      <c r="E55" s="3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5.75" thickTop="1" x14ac:dyDescent="0.25">
      <c r="A56" s="5">
        <f>COUNTIFS('Mapping Table'!$B$3:$B$102,'UI '!$D56,'Mapping Table'!$A$3:$A$102,'UI '!$C56)</f>
        <v>0</v>
      </c>
      <c r="B56" s="5">
        <f>SUMIFS('Mapping Table'!$D$3:$D$102,'Mapping Table'!$B$3:$B$102,'UI '!D56,'Mapping Table'!$A$3:$A$102,'UI '!C56)</f>
        <v>0</v>
      </c>
      <c r="C56" s="35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x14ac:dyDescent="0.25">
      <c r="A57" s="5">
        <f>COUNTIFS('Mapping Table'!$B$3:$B$102,'UI '!$D57,'Mapping Table'!$A$3:$A$102,'UI '!$C57)</f>
        <v>0</v>
      </c>
      <c r="B57" s="5">
        <f>SUMIFS('Mapping Table'!$D$3:$D$102,'Mapping Table'!$B$3:$B$102,'UI '!D57,'Mapping Table'!$A$3:$A$102,'UI '!C57)</f>
        <v>0</v>
      </c>
      <c r="C57" s="35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x14ac:dyDescent="0.25">
      <c r="A58" s="5">
        <f>COUNTIFS('Mapping Table'!$B$3:$B$102,'UI '!$D58,'Mapping Table'!$A$3:$A$102,'UI '!$C58)</f>
        <v>0</v>
      </c>
      <c r="B58" s="5">
        <f>SUMIFS('Mapping Table'!$D$3:$D$102,'Mapping Table'!$B$3:$B$102,'UI '!D58,'Mapping Table'!$A$3:$A$102,'UI '!C58)</f>
        <v>0</v>
      </c>
      <c r="C58" s="35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x14ac:dyDescent="0.25">
      <c r="A59" s="5">
        <f>COUNTIFS('Mapping Table'!$B$3:$B$102,'UI '!$D59,'Mapping Table'!$A$3:$A$102,'UI '!$C59)</f>
        <v>0</v>
      </c>
      <c r="B59" s="5">
        <f>SUMIFS('Mapping Table'!$D$3:$D$102,'Mapping Table'!$B$3:$B$102,'UI '!D59,'Mapping Table'!$A$3:$A$102,'UI '!C59)</f>
        <v>0</v>
      </c>
      <c r="C59" s="35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5.75" thickBot="1" x14ac:dyDescent="0.3">
      <c r="A60" s="5">
        <f>COUNTIFS('Mapping Table'!$B$3:$B$102,'UI '!$D60,'Mapping Table'!$A$3:$A$102,'UI '!$C60)</f>
        <v>0</v>
      </c>
      <c r="B60" s="5">
        <f>SUMIFS('Mapping Table'!$D$3:$D$102,'Mapping Table'!$B$3:$B$102,'UI '!D60,'Mapping Table'!$A$3:$A$102,'UI '!C60)</f>
        <v>0</v>
      </c>
      <c r="C60" s="35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5.75" thickBot="1" x14ac:dyDescent="0.3">
      <c r="A61" s="5">
        <f>COUNTIFS('Mapping Table'!$B$3:$B$102,'UI '!$D61,'Mapping Table'!$A$3:$A$102,'UI '!$C61)</f>
        <v>0</v>
      </c>
      <c r="B61" s="5">
        <f>SUMIFS('Mapping Table'!$D$3:$D$102,'Mapping Table'!$B$3:$B$102,'UI '!D61,'Mapping Table'!$A$3:$A$102,'UI '!C61)</f>
        <v>0</v>
      </c>
      <c r="C61" s="23"/>
      <c r="D61" s="36"/>
      <c r="E61" s="36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5.75" thickTop="1" x14ac:dyDescent="0.25">
      <c r="A62" s="5">
        <f>COUNTIFS('Mapping Table'!$B$3:$B$102,'UI '!$D62,'Mapping Table'!$A$3:$A$102,'UI '!$C62)</f>
        <v>0</v>
      </c>
      <c r="B62" s="5">
        <f>SUMIFS('Mapping Table'!$D$3:$D$102,'Mapping Table'!$B$3:$B$102,'UI '!D62,'Mapping Table'!$A$3:$A$102,'UI '!C62)</f>
        <v>0</v>
      </c>
      <c r="C62" s="35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5.75" thickBot="1" x14ac:dyDescent="0.3">
      <c r="A63" s="5">
        <f>COUNTIFS('Mapping Table'!$B$3:$B$102,'UI '!$D63,'Mapping Table'!$A$3:$A$102,'UI '!$C63)</f>
        <v>0</v>
      </c>
      <c r="B63" s="5">
        <f>SUMIFS('Mapping Table'!$D$3:$D$102,'Mapping Table'!$B$3:$B$102,'UI '!D63,'Mapping Table'!$A$3:$A$102,'UI '!C63)</f>
        <v>0</v>
      </c>
      <c r="C63" s="35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5.75" thickBot="1" x14ac:dyDescent="0.3">
      <c r="A64" s="5">
        <f>COUNTIFS('Mapping Table'!$B$3:$B$102,'UI '!$D64,'Mapping Table'!$A$3:$A$102,'UI '!$C64)</f>
        <v>0</v>
      </c>
      <c r="B64" s="5">
        <f>SUMIFS('Mapping Table'!$D$3:$D$102,'Mapping Table'!$B$3:$B$102,'UI '!D64,'Mapping Table'!$A$3:$A$102,'UI '!C64)</f>
        <v>0</v>
      </c>
      <c r="C64" s="23"/>
      <c r="D64" s="36"/>
      <c r="E64" s="3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5.75" thickTop="1" x14ac:dyDescent="0.25">
      <c r="A65" s="5">
        <f>COUNTIFS('Mapping Table'!$B$3:$B$102,'UI '!$D65,'Mapping Table'!$A$3:$A$102,'UI '!$C65)</f>
        <v>0</v>
      </c>
      <c r="B65" s="5">
        <f>SUMIFS('Mapping Table'!$D$3:$D$102,'Mapping Table'!$B$3:$B$102,'UI '!D65,'Mapping Table'!$A$3:$A$102,'UI '!C65)</f>
        <v>0</v>
      </c>
      <c r="C65" s="35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5.75" thickBot="1" x14ac:dyDescent="0.3">
      <c r="A66" s="5">
        <f>COUNTIFS('Mapping Table'!$B$3:$B$102,'UI '!$D66,'Mapping Table'!$A$3:$A$102,'UI '!$C66)</f>
        <v>0</v>
      </c>
      <c r="B66" s="5">
        <f>SUMIFS('Mapping Table'!$D$3:$D$102,'Mapping Table'!$B$3:$B$102,'UI '!D66,'Mapping Table'!$A$3:$A$102,'UI '!C66)</f>
        <v>0</v>
      </c>
      <c r="C66" s="35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5.75" thickBot="1" x14ac:dyDescent="0.3">
      <c r="A67" s="5">
        <f>COUNTIFS('Mapping Table'!$B$3:$B$102,'UI '!$D67,'Mapping Table'!$A$3:$A$102,'UI '!$C67)</f>
        <v>0</v>
      </c>
      <c r="B67" s="5">
        <f>SUMIFS('Mapping Table'!$D$3:$D$102,'Mapping Table'!$B$3:$B$102,'UI '!D67,'Mapping Table'!$A$3:$A$102,'UI '!C67)</f>
        <v>0</v>
      </c>
      <c r="C67" s="23"/>
      <c r="D67" s="36"/>
      <c r="E67" s="36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5.75" thickTop="1" x14ac:dyDescent="0.25">
      <c r="A68" s="5">
        <f>COUNTIFS('Mapping Table'!$B$3:$B$102,'UI '!$D68,'Mapping Table'!$A$3:$A$102,'UI '!$C68)</f>
        <v>0</v>
      </c>
      <c r="B68" s="5">
        <f>SUMIFS('Mapping Table'!$D$3:$D$102,'Mapping Table'!$B$3:$B$102,'UI '!D68,'Mapping Table'!$A$3:$A$102,'UI '!C68)</f>
        <v>0</v>
      </c>
      <c r="C68" s="35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5.75" thickBot="1" x14ac:dyDescent="0.3">
      <c r="A69" s="5">
        <f>COUNTIFS('Mapping Table'!$B$3:$B$102,'UI '!$D69,'Mapping Table'!$A$3:$A$102,'UI '!$C69)</f>
        <v>0</v>
      </c>
      <c r="B69" s="5">
        <f>SUMIFS('Mapping Table'!$D$3:$D$102,'Mapping Table'!$B$3:$B$102,'UI '!D69,'Mapping Table'!$A$3:$A$102,'UI '!C69)</f>
        <v>0</v>
      </c>
      <c r="C69" s="35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5.75" thickBot="1" x14ac:dyDescent="0.3">
      <c r="A70" s="5">
        <f>COUNTIFS('Mapping Table'!$B$3:$B$102,'UI '!$D70,'Mapping Table'!$A$3:$A$102,'UI '!$C70)</f>
        <v>0</v>
      </c>
      <c r="B70" s="5">
        <f>SUMIFS('Mapping Table'!$D$3:$D$102,'Mapping Table'!$B$3:$B$102,'UI '!D70,'Mapping Table'!$A$3:$A$102,'UI '!C70)</f>
        <v>0</v>
      </c>
      <c r="C70" s="23"/>
      <c r="D70" s="36"/>
      <c r="E70" s="36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5.75" thickTop="1" x14ac:dyDescent="0.25">
      <c r="A71" s="5">
        <f>COUNTIFS('Mapping Table'!$B$3:$B$102,'UI '!$D71,'Mapping Table'!$A$3:$A$102,'UI '!$C71)</f>
        <v>0</v>
      </c>
      <c r="B71" s="5">
        <f>SUMIFS('Mapping Table'!$D$3:$D$102,'Mapping Table'!$B$3:$B$102,'UI '!D71,'Mapping Table'!$A$3:$A$102,'UI '!C71)</f>
        <v>0</v>
      </c>
      <c r="C71" s="35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x14ac:dyDescent="0.25">
      <c r="A72" s="5">
        <f>COUNTIFS('Mapping Table'!$B$3:$B$102,'UI '!$D72,'Mapping Table'!$A$3:$A$102,'UI '!$C72)</f>
        <v>0</v>
      </c>
      <c r="B72" s="5">
        <f>SUMIFS('Mapping Table'!$D$3:$D$102,'Mapping Table'!$B$3:$B$102,'UI '!D72,'Mapping Table'!$A$3:$A$102,'UI '!C72)</f>
        <v>0</v>
      </c>
      <c r="C72" s="35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x14ac:dyDescent="0.25">
      <c r="A73" s="5">
        <f>COUNTIFS('Mapping Table'!$B$3:$B$102,'UI '!$D73,'Mapping Table'!$A$3:$A$102,'UI '!$C73)</f>
        <v>0</v>
      </c>
      <c r="B73" s="5">
        <f>SUMIFS('Mapping Table'!$D$3:$D$102,'Mapping Table'!$B$3:$B$102,'UI '!D73,'Mapping Table'!$A$3:$A$102,'UI '!C73)</f>
        <v>0</v>
      </c>
      <c r="C73" s="35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5.75" thickBot="1" x14ac:dyDescent="0.3">
      <c r="A74" s="5">
        <f>COUNTIFS('Mapping Table'!$B$3:$B$102,'UI '!$D74,'Mapping Table'!$A$3:$A$102,'UI '!$C74)</f>
        <v>0</v>
      </c>
      <c r="B74" s="5">
        <f>SUMIFS('Mapping Table'!$D$3:$D$102,'Mapping Table'!$B$3:$B$102,'UI '!D74,'Mapping Table'!$A$3:$A$102,'UI '!C74)</f>
        <v>0</v>
      </c>
      <c r="C74" s="35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5.75" thickBot="1" x14ac:dyDescent="0.3">
      <c r="A75" s="5">
        <f>COUNTIFS('Mapping Table'!$B$3:$B$102,'UI '!$D75,'Mapping Table'!$A$3:$A$102,'UI '!$C75)</f>
        <v>0</v>
      </c>
      <c r="B75" s="5">
        <f>SUMIFS('Mapping Table'!$D$3:$D$102,'Mapping Table'!$B$3:$B$102,'UI '!D75,'Mapping Table'!$A$3:$A$102,'UI '!C75)</f>
        <v>0</v>
      </c>
      <c r="C75" s="23"/>
      <c r="D75" s="36"/>
      <c r="E75" s="36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5.75" thickTop="1" x14ac:dyDescent="0.25">
      <c r="A76" s="5">
        <f>COUNTIFS('Mapping Table'!$B$3:$B$102,'UI '!$D76,'Mapping Table'!$A$3:$A$102,'UI '!$C76)</f>
        <v>0</v>
      </c>
      <c r="B76" s="5">
        <f>SUMIFS('Mapping Table'!$D$3:$D$102,'Mapping Table'!$B$3:$B$102,'UI '!D76,'Mapping Table'!$A$3:$A$102,'UI '!C76)</f>
        <v>0</v>
      </c>
      <c r="C76" s="35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5.75" thickBot="1" x14ac:dyDescent="0.3">
      <c r="A77" s="5">
        <f>COUNTIFS('Mapping Table'!$B$3:$B$102,'UI '!$D77,'Mapping Table'!$A$3:$A$102,'UI '!$C77)</f>
        <v>0</v>
      </c>
      <c r="B77" s="5">
        <f>SUMIFS('Mapping Table'!$D$3:$D$102,'Mapping Table'!$B$3:$B$102,'UI '!D77,'Mapping Table'!$A$3:$A$102,'UI '!C77)</f>
        <v>0</v>
      </c>
      <c r="C77" s="35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5.75" thickBot="1" x14ac:dyDescent="0.3">
      <c r="A78" s="5">
        <f>COUNTIFS('Mapping Table'!$B$3:$B$102,'UI '!$D78,'Mapping Table'!$A$3:$A$102,'UI '!$C78)</f>
        <v>0</v>
      </c>
      <c r="B78" s="5">
        <f>SUMIFS('Mapping Table'!$D$3:$D$102,'Mapping Table'!$B$3:$B$102,'UI '!D78,'Mapping Table'!$A$3:$A$102,'UI '!C78)</f>
        <v>0</v>
      </c>
      <c r="C78" s="23"/>
      <c r="D78" s="36"/>
      <c r="E78" s="36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5.75" thickTop="1" x14ac:dyDescent="0.25">
      <c r="A79" s="5">
        <f>COUNTIFS('Mapping Table'!$B$3:$B$102,'UI '!$D79,'Mapping Table'!$A$3:$A$102,'UI '!$C79)</f>
        <v>0</v>
      </c>
      <c r="B79" s="5">
        <f>SUMIFS('Mapping Table'!$D$3:$D$102,'Mapping Table'!$B$3:$B$102,'UI '!D79,'Mapping Table'!$A$3:$A$102,'UI '!C79)</f>
        <v>0</v>
      </c>
      <c r="C79" s="35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x14ac:dyDescent="0.25">
      <c r="A80" s="5">
        <f>COUNTIFS('Mapping Table'!$B$3:$B$102,'UI '!$D80,'Mapping Table'!$A$3:$A$102,'UI '!$C80)</f>
        <v>0</v>
      </c>
      <c r="B80" s="5">
        <f>SUMIFS('Mapping Table'!$D$3:$D$102,'Mapping Table'!$B$3:$B$102,'UI '!D80,'Mapping Table'!$A$3:$A$102,'UI '!C80)</f>
        <v>0</v>
      </c>
      <c r="C80" s="35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x14ac:dyDescent="0.25">
      <c r="A81" s="5">
        <f>COUNTIFS('Mapping Table'!$B$3:$B$102,'UI '!$D81,'Mapping Table'!$A$3:$A$102,'UI '!$C81)</f>
        <v>0</v>
      </c>
      <c r="B81" s="5">
        <f>SUMIFS('Mapping Table'!$D$3:$D$102,'Mapping Table'!$B$3:$B$102,'UI '!D81,'Mapping Table'!$A$3:$A$102,'UI '!C81)</f>
        <v>0</v>
      </c>
      <c r="C81" s="35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5.75" thickBot="1" x14ac:dyDescent="0.3">
      <c r="A82" s="5">
        <f>COUNTIFS('Mapping Table'!$B$3:$B$102,'UI '!$D82,'Mapping Table'!$A$3:$A$102,'UI '!$C82)</f>
        <v>0</v>
      </c>
      <c r="B82" s="5">
        <f>SUMIFS('Mapping Table'!$D$3:$D$102,'Mapping Table'!$B$3:$B$102,'UI '!D82,'Mapping Table'!$A$3:$A$102,'UI '!C82)</f>
        <v>0</v>
      </c>
      <c r="C82" s="35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5.75" thickBot="1" x14ac:dyDescent="0.3">
      <c r="A83" s="5">
        <f>COUNTIFS('Mapping Table'!$B$3:$B$102,'UI '!$D83,'Mapping Table'!$A$3:$A$102,'UI '!$C83)</f>
        <v>0</v>
      </c>
      <c r="B83" s="5">
        <f>SUMIFS('Mapping Table'!$D$3:$D$102,'Mapping Table'!$B$3:$B$102,'UI '!D83,'Mapping Table'!$A$3:$A$102,'UI '!C83)</f>
        <v>0</v>
      </c>
      <c r="C83" s="23"/>
      <c r="D83" s="36"/>
      <c r="E83" s="36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5.75" thickTop="1" x14ac:dyDescent="0.25">
      <c r="A84" s="5">
        <f>COUNTIFS('Mapping Table'!$B$3:$B$102,'UI '!$D84,'Mapping Table'!$A$3:$A$102,'UI '!$C84)</f>
        <v>0</v>
      </c>
      <c r="B84" s="5">
        <f>SUMIFS('Mapping Table'!$D$3:$D$102,'Mapping Table'!$B$3:$B$102,'UI '!D84,'Mapping Table'!$A$3:$A$102,'UI '!C84)</f>
        <v>0</v>
      </c>
      <c r="C84" s="35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x14ac:dyDescent="0.25">
      <c r="A85" s="5">
        <f>COUNTIFS('Mapping Table'!$B$3:$B$102,'UI '!$D85,'Mapping Table'!$A$3:$A$102,'UI '!$C85)</f>
        <v>0</v>
      </c>
      <c r="B85" s="5">
        <f>SUMIFS('Mapping Table'!$D$3:$D$102,'Mapping Table'!$B$3:$B$102,'UI '!D85,'Mapping Table'!$A$3:$A$102,'UI '!C85)</f>
        <v>0</v>
      </c>
      <c r="C85" s="35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x14ac:dyDescent="0.25">
      <c r="A86" s="5">
        <f>COUNTIFS('Mapping Table'!$B$3:$B$102,'UI '!$D86,'Mapping Table'!$A$3:$A$102,'UI '!$C86)</f>
        <v>0</v>
      </c>
      <c r="B86" s="5">
        <f>SUMIFS('Mapping Table'!$D$3:$D$102,'Mapping Table'!$B$3:$B$102,'UI '!D86,'Mapping Table'!$A$3:$A$102,'UI '!C86)</f>
        <v>0</v>
      </c>
      <c r="C86" s="35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5.75" thickBot="1" x14ac:dyDescent="0.3">
      <c r="A87" s="5">
        <f>COUNTIFS('Mapping Table'!$B$3:$B$102,'UI '!$D87,'Mapping Table'!$A$3:$A$102,'UI '!$C87)</f>
        <v>0</v>
      </c>
      <c r="B87" s="5">
        <f>SUMIFS('Mapping Table'!$D$3:$D$102,'Mapping Table'!$B$3:$B$102,'UI '!D87,'Mapping Table'!$A$3:$A$102,'UI '!C87)</f>
        <v>0</v>
      </c>
      <c r="C87" s="35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5.75" thickBot="1" x14ac:dyDescent="0.3">
      <c r="A88" s="5">
        <f>COUNTIFS('Mapping Table'!$B$3:$B$102,'UI '!$D88,'Mapping Table'!$A$3:$A$102,'UI '!$C88)</f>
        <v>0</v>
      </c>
      <c r="B88" s="5">
        <f>SUMIFS('Mapping Table'!$D$3:$D$102,'Mapping Table'!$B$3:$B$102,'UI '!D88,'Mapping Table'!$A$3:$A$102,'UI '!C88)</f>
        <v>0</v>
      </c>
      <c r="C88" s="23"/>
      <c r="D88" s="36"/>
      <c r="E88" s="36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5.75" thickTop="1" x14ac:dyDescent="0.25">
      <c r="A89" s="5">
        <f>COUNTIFS('Mapping Table'!$B$3:$B$102,'UI '!$D89,'Mapping Table'!$A$3:$A$102,'UI '!$C89)</f>
        <v>0</v>
      </c>
      <c r="B89" s="5">
        <f>SUMIFS('Mapping Table'!$D$3:$D$102,'Mapping Table'!$B$3:$B$102,'UI '!D89,'Mapping Table'!$A$3:$A$102,'UI '!C89)</f>
        <v>0</v>
      </c>
      <c r="C89" s="35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x14ac:dyDescent="0.25">
      <c r="A90" s="5">
        <f>COUNTIFS('Mapping Table'!$B$3:$B$102,'UI '!$D90,'Mapping Table'!$A$3:$A$102,'UI '!$C90)</f>
        <v>0</v>
      </c>
      <c r="B90" s="5">
        <f>SUMIFS('Mapping Table'!$D$3:$D$102,'Mapping Table'!$B$3:$B$102,'UI '!D90,'Mapping Table'!$A$3:$A$102,'UI '!C90)</f>
        <v>0</v>
      </c>
      <c r="C90" s="35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x14ac:dyDescent="0.25">
      <c r="A91" s="5">
        <f>COUNTIFS('Mapping Table'!$B$3:$B$102,'UI '!$D91,'Mapping Table'!$A$3:$A$102,'UI '!$C91)</f>
        <v>0</v>
      </c>
      <c r="B91" s="5">
        <f>SUMIFS('Mapping Table'!$D$3:$D$102,'Mapping Table'!$B$3:$B$102,'UI '!D91,'Mapping Table'!$A$3:$A$102,'UI '!C91)</f>
        <v>0</v>
      </c>
      <c r="C91" s="35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5.75" thickBot="1" x14ac:dyDescent="0.3">
      <c r="A92" s="5">
        <f>COUNTIFS('Mapping Table'!$B$3:$B$102,'UI '!$D92,'Mapping Table'!$A$3:$A$102,'UI '!$C92)</f>
        <v>0</v>
      </c>
      <c r="B92" s="5">
        <f>SUMIFS('Mapping Table'!$D$3:$D$102,'Mapping Table'!$B$3:$B$102,'UI '!D92,'Mapping Table'!$A$3:$A$102,'UI '!C92)</f>
        <v>0</v>
      </c>
      <c r="C92" s="35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5.75" thickBot="1" x14ac:dyDescent="0.3">
      <c r="A93" s="5">
        <f>COUNTIFS('Mapping Table'!$B$3:$B$102,'UI '!$D93,'Mapping Table'!$A$3:$A$102,'UI '!$C93)</f>
        <v>0</v>
      </c>
      <c r="B93" s="5">
        <f>SUMIFS('Mapping Table'!$D$3:$D$102,'Mapping Table'!$B$3:$B$102,'UI '!D93,'Mapping Table'!$A$3:$A$102,'UI '!C93)</f>
        <v>0</v>
      </c>
      <c r="C93" s="23"/>
      <c r="D93" s="36"/>
      <c r="E93" s="36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5.75" thickTop="1" x14ac:dyDescent="0.25">
      <c r="A94" s="5">
        <f>COUNTIFS('Mapping Table'!$B$3:$B$102,'UI '!$D94,'Mapping Table'!$A$3:$A$102,'UI '!$C94)</f>
        <v>0</v>
      </c>
      <c r="B94" s="5">
        <f>SUMIFS('Mapping Table'!$D$3:$D$102,'Mapping Table'!$B$3:$B$102,'UI '!D94,'Mapping Table'!$A$3:$A$102,'UI '!C94)</f>
        <v>0</v>
      </c>
      <c r="C94" s="35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5.75" thickBot="1" x14ac:dyDescent="0.3">
      <c r="A95" s="5">
        <f>COUNTIFS('Mapping Table'!$B$3:$B$102,'UI '!$D95,'Mapping Table'!$A$3:$A$102,'UI '!$C95)</f>
        <v>0</v>
      </c>
      <c r="B95" s="5">
        <f>SUMIFS('Mapping Table'!$D$3:$D$102,'Mapping Table'!$B$3:$B$102,'UI '!D95,'Mapping Table'!$A$3:$A$102,'UI '!C95)</f>
        <v>0</v>
      </c>
      <c r="C95" s="35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5.75" thickBot="1" x14ac:dyDescent="0.3">
      <c r="A96" s="5">
        <f>COUNTIFS('Mapping Table'!$B$3:$B$102,'UI '!$D96,'Mapping Table'!$A$3:$A$102,'UI '!$C96)</f>
        <v>0</v>
      </c>
      <c r="B96" s="5">
        <f>SUMIFS('Mapping Table'!$D$3:$D$102,'Mapping Table'!$B$3:$B$102,'UI '!D96,'Mapping Table'!$A$3:$A$102,'UI '!C96)</f>
        <v>0</v>
      </c>
      <c r="C96" s="23"/>
      <c r="D96" s="36"/>
      <c r="E96" s="36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5.75" thickTop="1" x14ac:dyDescent="0.25">
      <c r="A97" s="5">
        <f>COUNTIFS('Mapping Table'!$B$3:$B$102,'UI '!$D97,'Mapping Table'!$A$3:$A$102,'UI '!$C97)</f>
        <v>0</v>
      </c>
      <c r="B97" s="5">
        <f>SUMIFS('Mapping Table'!$D$3:$D$102,'Mapping Table'!$B$3:$B$102,'UI '!D97,'Mapping Table'!$A$3:$A$102,'UI '!C97)</f>
        <v>0</v>
      </c>
      <c r="C97" s="35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5.75" thickBot="1" x14ac:dyDescent="0.3">
      <c r="A98" s="5">
        <f>COUNTIFS('Mapping Table'!$B$3:$B$102,'UI '!$D98,'Mapping Table'!$A$3:$A$102,'UI '!$C98)</f>
        <v>0</v>
      </c>
      <c r="B98" s="5">
        <f>SUMIFS('Mapping Table'!$D$3:$D$102,'Mapping Table'!$B$3:$B$102,'UI '!D98,'Mapping Table'!$A$3:$A$102,'UI '!C98)</f>
        <v>0</v>
      </c>
      <c r="C98" s="35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5.75" thickBot="1" x14ac:dyDescent="0.3">
      <c r="A99" s="5">
        <f>COUNTIFS('Mapping Table'!$B$3:$B$102,'UI '!$D99,'Mapping Table'!$A$3:$A$102,'UI '!$C99)</f>
        <v>0</v>
      </c>
      <c r="B99" s="5">
        <f>SUMIFS('Mapping Table'!$D$3:$D$102,'Mapping Table'!$B$3:$B$102,'UI '!D99,'Mapping Table'!$A$3:$A$102,'UI '!C99)</f>
        <v>0</v>
      </c>
      <c r="C99" s="23"/>
      <c r="D99" s="36"/>
      <c r="E99" s="36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5.75" thickTop="1" x14ac:dyDescent="0.25">
      <c r="A100" s="5">
        <f>COUNTIFS('Mapping Table'!$B$3:$B$102,'UI '!$D100,'Mapping Table'!$A$3:$A$102,'UI '!$C100)</f>
        <v>0</v>
      </c>
      <c r="B100" s="5">
        <f>SUMIFS('Mapping Table'!$D$3:$D$102,'Mapping Table'!$B$3:$B$102,'UI '!D100,'Mapping Table'!$A$3:$A$102,'UI '!C100)</f>
        <v>0</v>
      </c>
      <c r="C100" s="35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5.75" thickBot="1" x14ac:dyDescent="0.3">
      <c r="A101" s="5">
        <f>COUNTIFS('Mapping Table'!$B$3:$B$102,'UI '!$D101,'Mapping Table'!$A$3:$A$102,'UI '!$C101)</f>
        <v>0</v>
      </c>
      <c r="B101" s="5">
        <f>SUMIFS('Mapping Table'!$D$3:$D$102,'Mapping Table'!$B$3:$B$102,'UI '!D101,'Mapping Table'!$A$3:$A$102,'UI '!C101)</f>
        <v>0</v>
      </c>
      <c r="C101" s="35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5.75" thickBot="1" x14ac:dyDescent="0.3">
      <c r="A102" s="5">
        <f>COUNTIFS('Mapping Table'!$B$3:$B$102,'UI '!$D102,'Mapping Table'!$A$3:$A$102,'UI '!$C102)</f>
        <v>0</v>
      </c>
      <c r="B102" s="5">
        <f>SUMIFS('Mapping Table'!$D$3:$D$102,'Mapping Table'!$B$3:$B$102,'UI '!D102,'Mapping Table'!$A$3:$A$102,'UI '!C102)</f>
        <v>0</v>
      </c>
      <c r="C102" s="23"/>
      <c r="D102" s="36"/>
      <c r="E102" s="36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5.75" thickTop="1" x14ac:dyDescent="0.25">
      <c r="A103" s="5">
        <f>COUNTIFS('Mapping Table'!$B$3:$B$102,'UI '!$D103,'Mapping Table'!$A$3:$A$102,'UI '!$C103)</f>
        <v>0</v>
      </c>
      <c r="B103" s="5">
        <f>SUMIFS('Mapping Table'!$D$3:$D$102,'Mapping Table'!$B$3:$B$102,'UI '!D103,'Mapping Table'!$A$3:$A$102,'UI '!C103)</f>
        <v>0</v>
      </c>
      <c r="C103" s="35"/>
      <c r="D103" s="36"/>
      <c r="E103" s="3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5.75" thickBot="1" x14ac:dyDescent="0.3">
      <c r="A104" s="5">
        <f>COUNTIFS('Mapping Table'!$B$3:$B$102,'UI '!$D104,'Mapping Table'!$A$3:$A$102,'UI '!$C104)</f>
        <v>0</v>
      </c>
      <c r="B104" s="5">
        <f>SUMIFS('Mapping Table'!$D$3:$D$102,'Mapping Table'!$B$3:$B$102,'UI '!D104,'Mapping Table'!$A$3:$A$102,'UI '!C104)</f>
        <v>0</v>
      </c>
      <c r="C104" s="35"/>
      <c r="D104" s="36"/>
      <c r="E104" s="3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5.75" thickBot="1" x14ac:dyDescent="0.3">
      <c r="A105" s="5">
        <f>COUNTIFS('Mapping Table'!$B$3:$B$102,'UI '!$D105,'Mapping Table'!$A$3:$A$102,'UI '!$C105)</f>
        <v>0</v>
      </c>
      <c r="B105" s="5">
        <f>SUMIFS('Mapping Table'!$D$3:$D$102,'Mapping Table'!$B$3:$B$102,'UI '!D105,'Mapping Table'!$A$3:$A$102,'UI '!C105)</f>
        <v>0</v>
      </c>
      <c r="C105" s="23"/>
      <c r="D105" s="36"/>
      <c r="E105" s="36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5.75" thickTop="1" x14ac:dyDescent="0.25">
      <c r="A106" s="5">
        <f>COUNTIFS('Mapping Table'!$B$3:$B$102,'UI '!$D106,'Mapping Table'!$A$3:$A$102,'UI '!$C106)</f>
        <v>0</v>
      </c>
      <c r="B106" s="5">
        <f>SUMIFS('Mapping Table'!$D$3:$D$102,'Mapping Table'!$B$3:$B$102,'UI '!D106,'Mapping Table'!$A$3:$A$102,'UI '!C106)</f>
        <v>0</v>
      </c>
      <c r="C106" s="35"/>
      <c r="D106" s="36"/>
      <c r="E106" s="3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5.75" thickBot="1" x14ac:dyDescent="0.3">
      <c r="A107" s="5">
        <f>COUNTIFS('Mapping Table'!$B$3:$B$102,'UI '!$D107,'Mapping Table'!$A$3:$A$102,'UI '!$C107)</f>
        <v>0</v>
      </c>
      <c r="B107" s="5">
        <f>SUMIFS('Mapping Table'!$D$3:$D$102,'Mapping Table'!$B$3:$B$102,'UI '!D107,'Mapping Table'!$A$3:$A$102,'UI '!C107)</f>
        <v>0</v>
      </c>
      <c r="C107" s="35"/>
      <c r="D107" s="36"/>
      <c r="E107" s="3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5.75" thickBot="1" x14ac:dyDescent="0.3">
      <c r="A108" s="5">
        <f>COUNTIFS('Mapping Table'!$B$3:$B$102,'UI '!$D108,'Mapping Table'!$A$3:$A$102,'UI '!$C108)</f>
        <v>0</v>
      </c>
      <c r="B108" s="5">
        <f>SUMIFS('Mapping Table'!$D$3:$D$102,'Mapping Table'!$B$3:$B$102,'UI '!D108,'Mapping Table'!$A$3:$A$102,'UI '!C108)</f>
        <v>0</v>
      </c>
      <c r="C108" s="23"/>
      <c r="D108" s="36"/>
      <c r="E108" s="36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5.75" thickTop="1" x14ac:dyDescent="0.25">
      <c r="A109" s="5">
        <f>COUNTIFS('Mapping Table'!$B$3:$B$102,'UI '!$D109,'Mapping Table'!$A$3:$A$102,'UI '!$C109)</f>
        <v>0</v>
      </c>
      <c r="B109" s="5">
        <f>SUMIFS('Mapping Table'!$D$3:$D$102,'Mapping Table'!$B$3:$B$102,'UI '!D109,'Mapping Table'!$A$3:$A$102,'UI '!C109)</f>
        <v>0</v>
      </c>
      <c r="C109" s="35"/>
      <c r="D109" s="36"/>
      <c r="E109" s="3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5.75" thickBot="1" x14ac:dyDescent="0.3">
      <c r="A110" s="5">
        <f>COUNTIFS('Mapping Table'!$B$3:$B$102,'UI '!$D110,'Mapping Table'!$A$3:$A$102,'UI '!$C110)</f>
        <v>0</v>
      </c>
      <c r="B110" s="5">
        <f>SUMIFS('Mapping Table'!$D$3:$D$102,'Mapping Table'!$B$3:$B$102,'UI '!D110,'Mapping Table'!$A$3:$A$102,'UI '!C110)</f>
        <v>0</v>
      </c>
      <c r="C110" s="35"/>
      <c r="D110" s="36"/>
      <c r="E110" s="3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5.75" thickBot="1" x14ac:dyDescent="0.3">
      <c r="A111" s="5">
        <f>COUNTIFS('Mapping Table'!$B$3:$B$102,'UI '!$D111,'Mapping Table'!$A$3:$A$102,'UI '!$C111)</f>
        <v>0</v>
      </c>
      <c r="B111" s="5">
        <f>SUMIFS('Mapping Table'!$D$3:$D$102,'Mapping Table'!$B$3:$B$102,'UI '!D111,'Mapping Table'!$A$3:$A$102,'UI '!C111)</f>
        <v>0</v>
      </c>
      <c r="C111" s="23"/>
      <c r="D111" s="36"/>
      <c r="E111" s="36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5.75" thickTop="1" x14ac:dyDescent="0.25">
      <c r="A112" s="5">
        <f>COUNTIFS('Mapping Table'!$B$3:$B$102,'UI '!$D112,'Mapping Table'!$A$3:$A$102,'UI '!$C112)</f>
        <v>0</v>
      </c>
      <c r="B112" s="5">
        <f>SUMIFS('Mapping Table'!$D$3:$D$102,'Mapping Table'!$B$3:$B$102,'UI '!D112,'Mapping Table'!$A$3:$A$102,'UI '!C112)</f>
        <v>0</v>
      </c>
      <c r="C112" s="35"/>
      <c r="D112" s="36"/>
      <c r="E112" s="3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5.75" thickBot="1" x14ac:dyDescent="0.3">
      <c r="A113" s="5">
        <f>COUNTIFS('Mapping Table'!$B$3:$B$102,'UI '!$D113,'Mapping Table'!$A$3:$A$102,'UI '!$C113)</f>
        <v>0</v>
      </c>
      <c r="B113" s="5">
        <f>SUMIFS('Mapping Table'!$D$3:$D$102,'Mapping Table'!$B$3:$B$102,'UI '!D113,'Mapping Table'!$A$3:$A$102,'UI '!C113)</f>
        <v>0</v>
      </c>
      <c r="C113" s="35"/>
      <c r="D113" s="36"/>
      <c r="E113" s="3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5.75" thickBot="1" x14ac:dyDescent="0.3">
      <c r="A114" s="5">
        <f>COUNTIFS('Mapping Table'!$B$3:$B$102,'UI '!$D114,'Mapping Table'!$A$3:$A$102,'UI '!$C114)</f>
        <v>0</v>
      </c>
      <c r="B114" s="5">
        <f>SUMIFS('Mapping Table'!$D$3:$D$102,'Mapping Table'!$B$3:$B$102,'UI '!D114,'Mapping Table'!$A$3:$A$102,'UI '!C114)</f>
        <v>0</v>
      </c>
      <c r="C114" s="23"/>
      <c r="D114" s="36"/>
      <c r="E114" s="36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5.75" thickTop="1" x14ac:dyDescent="0.25">
      <c r="A115" s="5">
        <f>COUNTIFS('Mapping Table'!$B$3:$B$102,'UI '!$D115,'Mapping Table'!$A$3:$A$102,'UI '!$C115)</f>
        <v>0</v>
      </c>
      <c r="B115" s="5">
        <f>SUMIFS('Mapping Table'!$D$3:$D$102,'Mapping Table'!$B$3:$B$102,'UI '!D115,'Mapping Table'!$A$3:$A$102,'UI '!C115)</f>
        <v>0</v>
      </c>
      <c r="C115" s="35"/>
      <c r="D115" s="36"/>
      <c r="E115" s="3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5.75" thickBot="1" x14ac:dyDescent="0.3">
      <c r="A116" s="5">
        <f>COUNTIFS('Mapping Table'!$B$3:$B$102,'UI '!$D116,'Mapping Table'!$A$3:$A$102,'UI '!$C116)</f>
        <v>0</v>
      </c>
      <c r="B116" s="5">
        <f>SUMIFS('Mapping Table'!$D$3:$D$102,'Mapping Table'!$B$3:$B$102,'UI '!D116,'Mapping Table'!$A$3:$A$102,'UI '!C116)</f>
        <v>0</v>
      </c>
      <c r="C116" s="35"/>
      <c r="D116" s="36"/>
      <c r="E116" s="3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5.75" thickBot="1" x14ac:dyDescent="0.3">
      <c r="A117" s="5">
        <f>COUNTIFS('Mapping Table'!$B$3:$B$102,'UI '!$D117,'Mapping Table'!$A$3:$A$102,'UI '!$C117)</f>
        <v>0</v>
      </c>
      <c r="B117" s="5">
        <f>SUMIFS('Mapping Table'!$D$3:$D$102,'Mapping Table'!$B$3:$B$102,'UI '!D117,'Mapping Table'!$A$3:$A$102,'UI '!C117)</f>
        <v>0</v>
      </c>
      <c r="C117" s="23"/>
      <c r="D117" s="36"/>
      <c r="E117" s="36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6.5" thickTop="1" thickBot="1" x14ac:dyDescent="0.3">
      <c r="A118" s="5">
        <f>COUNTIFS('Mapping Table'!$B$3:$B$102,'UI '!$D118,'Mapping Table'!$A$3:$A$102,'UI '!$C118)</f>
        <v>0</v>
      </c>
      <c r="B118" s="5">
        <f>SUMIFS('Mapping Table'!$D$3:$D$102,'Mapping Table'!$B$3:$B$102,'UI '!D118,'Mapping Table'!$A$3:$A$102,'UI '!C118)</f>
        <v>0</v>
      </c>
      <c r="C118" s="23"/>
      <c r="D118" s="23"/>
      <c r="E118" s="35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5.75" thickTop="1" x14ac:dyDescent="0.25">
      <c r="A119" s="5">
        <f>COUNTIFS('Mapping Table'!$B$3:$B$102,'UI '!$D119,'Mapping Table'!$A$3:$A$102,'UI '!$C119)</f>
        <v>0</v>
      </c>
      <c r="B119" s="5">
        <f>SUMIFS('Mapping Table'!$D$3:$D$102,'Mapping Table'!$B$3:$B$102,'UI '!D119,'Mapping Table'!$A$3:$A$102,'UI '!C119)</f>
        <v>0</v>
      </c>
      <c r="C119" s="28"/>
      <c r="D119" s="29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x14ac:dyDescent="0.25">
      <c r="A120" s="5">
        <f>COUNTIFS('Mapping Table'!$B$3:$B$102,'UI '!$D120,'Mapping Table'!$A$3:$A$102,'UI '!$C120)</f>
        <v>0</v>
      </c>
      <c r="B120" s="5">
        <f>SUMIFS('Mapping Table'!$D$3:$D$102,'Mapping Table'!$B$3:$B$102,'UI '!D120,'Mapping Table'!$A$3:$A$102,'UI '!C120)</f>
        <v>0</v>
      </c>
      <c r="C120" s="28"/>
      <c r="D120" s="29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x14ac:dyDescent="0.25">
      <c r="A121" s="5">
        <f>COUNTIFS('Mapping Table'!$B$3:$B$102,'UI '!$D121,'Mapping Table'!$A$3:$A$102,'UI '!$C121)</f>
        <v>0</v>
      </c>
      <c r="B121" s="5">
        <f>SUMIFS('Mapping Table'!$D$3:$D$102,'Mapping Table'!$B$3:$B$102,'UI '!D121,'Mapping Table'!$A$3:$A$102,'UI '!C121)</f>
        <v>0</v>
      </c>
      <c r="C121" s="28"/>
      <c r="D121" s="29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x14ac:dyDescent="0.25">
      <c r="A122" s="5">
        <f>COUNTIFS('Mapping Table'!$B$3:$B$102,'UI '!$D122,'Mapping Table'!$A$3:$A$102,'UI '!$C122)</f>
        <v>0</v>
      </c>
      <c r="B122" s="5">
        <f>SUMIFS('Mapping Table'!$D$3:$D$102,'Mapping Table'!$B$3:$B$102,'UI '!D122,'Mapping Table'!$A$3:$A$102,'UI '!C122)</f>
        <v>0</v>
      </c>
      <c r="C122" s="28"/>
      <c r="D122" s="29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x14ac:dyDescent="0.25">
      <c r="A123" s="5">
        <f>COUNTIFS('Mapping Table'!$B$3:$B$102,'UI '!$D123,'Mapping Table'!$A$3:$A$102,'UI '!$C123)</f>
        <v>0</v>
      </c>
      <c r="B123" s="5">
        <f>SUMIFS('Mapping Table'!$D$3:$D$102,'Mapping Table'!$B$3:$B$102,'UI '!D123,'Mapping Table'!$A$3:$A$102,'UI '!C123)</f>
        <v>0</v>
      </c>
      <c r="C123" s="28"/>
      <c r="D123" s="29"/>
      <c r="E123" s="3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x14ac:dyDescent="0.25">
      <c r="A124" s="5">
        <f>COUNTIFS('Mapping Table'!$B$3:$B$102,'UI '!$D124,'Mapping Table'!$A$3:$A$102,'UI '!$C124)</f>
        <v>0</v>
      </c>
      <c r="B124" s="5">
        <f>SUMIFS('Mapping Table'!$D$3:$D$102,'Mapping Table'!$B$3:$B$102,'UI '!D124,'Mapping Table'!$A$3:$A$102,'UI '!C124)</f>
        <v>0</v>
      </c>
      <c r="C124" s="28"/>
      <c r="D124" s="29"/>
      <c r="E124" s="3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x14ac:dyDescent="0.25">
      <c r="A125" s="5">
        <f>COUNTIFS('Mapping Table'!$B$3:$B$102,'UI '!$D125,'Mapping Table'!$A$3:$A$102,'UI '!$C125)</f>
        <v>0</v>
      </c>
      <c r="B125" s="5">
        <f>SUMIFS('Mapping Table'!$D$3:$D$102,'Mapping Table'!$B$3:$B$102,'UI '!D125,'Mapping Table'!$A$3:$A$102,'UI '!C125)</f>
        <v>0</v>
      </c>
      <c r="C125" s="28"/>
      <c r="D125" s="29"/>
      <c r="E125" s="3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x14ac:dyDescent="0.25">
      <c r="A126" s="5">
        <f>COUNTIFS('Mapping Table'!$B$3:$B$102,'UI '!$D126,'Mapping Table'!$A$3:$A$102,'UI '!$C126)</f>
        <v>0</v>
      </c>
      <c r="B126" s="5">
        <f>SUMIFS('Mapping Table'!$D$3:$D$102,'Mapping Table'!$B$3:$B$102,'UI '!D126,'Mapping Table'!$A$3:$A$102,'UI '!C126)</f>
        <v>0</v>
      </c>
      <c r="C126" s="28"/>
      <c r="D126" s="29"/>
      <c r="E126" s="3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x14ac:dyDescent="0.25">
      <c r="A127" s="5">
        <f>COUNTIFS('Mapping Table'!$B$3:$B$102,'UI '!$D127,'Mapping Table'!$A$3:$A$102,'UI '!$C127)</f>
        <v>0</v>
      </c>
      <c r="B127" s="5">
        <f>SUMIFS('Mapping Table'!$D$3:$D$102,'Mapping Table'!$B$3:$B$102,'UI '!D127,'Mapping Table'!$A$3:$A$102,'UI '!C127)</f>
        <v>0</v>
      </c>
      <c r="C127" s="28"/>
      <c r="D127" s="29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x14ac:dyDescent="0.25">
      <c r="A128" s="5">
        <f>COUNTIFS('Mapping Table'!$B$3:$B$102,'UI '!$D128,'Mapping Table'!$A$3:$A$102,'UI '!$C128)</f>
        <v>0</v>
      </c>
      <c r="B128" s="5">
        <f>SUMIFS('Mapping Table'!$D$3:$D$102,'Mapping Table'!$B$3:$B$102,'UI '!D128,'Mapping Table'!$A$3:$A$102,'UI '!C128)</f>
        <v>0</v>
      </c>
      <c r="C128" s="28"/>
      <c r="D128" s="29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x14ac:dyDescent="0.25">
      <c r="A129" s="5">
        <f>COUNTIFS('Mapping Table'!$B$3:$B$102,'UI '!$D129,'Mapping Table'!$A$3:$A$102,'UI '!$C129)</f>
        <v>0</v>
      </c>
      <c r="B129" s="5">
        <f>SUMIFS('Mapping Table'!$D$3:$D$102,'Mapping Table'!$B$3:$B$102,'UI '!D129,'Mapping Table'!$A$3:$A$102,'UI '!C129)</f>
        <v>0</v>
      </c>
      <c r="C129" s="28"/>
      <c r="D129" s="29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x14ac:dyDescent="0.25">
      <c r="A130" s="5">
        <f>COUNTIFS('Mapping Table'!$B$3:$B$102,'UI '!$D130,'Mapping Table'!$A$3:$A$102,'UI '!$C130)</f>
        <v>0</v>
      </c>
      <c r="B130" s="5">
        <f>SUMIFS('Mapping Table'!$D$3:$D$102,'Mapping Table'!$B$3:$B$102,'UI '!D130,'Mapping Table'!$A$3:$A$102,'UI '!C130)</f>
        <v>0</v>
      </c>
      <c r="C130" s="28"/>
      <c r="D130" s="29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x14ac:dyDescent="0.25">
      <c r="A131" s="5">
        <f>COUNTIFS('Mapping Table'!$B$3:$B$102,'UI '!$D131,'Mapping Table'!$A$3:$A$102,'UI '!$C131)</f>
        <v>0</v>
      </c>
      <c r="B131" s="5">
        <f>SUMIFS('Mapping Table'!$D$3:$D$102,'Mapping Table'!$B$3:$B$102,'UI '!D131,'Mapping Table'!$A$3:$A$102,'UI '!C131)</f>
        <v>0</v>
      </c>
      <c r="C131" s="28"/>
      <c r="D131" s="29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x14ac:dyDescent="0.25">
      <c r="A132" s="5">
        <f>COUNTIFS('Mapping Table'!$B$3:$B$102,'UI '!$D132,'Mapping Table'!$A$3:$A$102,'UI '!$C132)</f>
        <v>0</v>
      </c>
      <c r="B132" s="5">
        <f>SUMIFS('Mapping Table'!$D$3:$D$102,'Mapping Table'!$B$3:$B$102,'UI '!D132,'Mapping Table'!$A$3:$A$102,'UI '!C132)</f>
        <v>0</v>
      </c>
      <c r="C132" s="28"/>
      <c r="D132" s="29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x14ac:dyDescent="0.25">
      <c r="A133" s="5">
        <f>COUNTIFS('Mapping Table'!$B$3:$B$102,'UI '!$D133,'Mapping Table'!$A$3:$A$102,'UI '!$C133)</f>
        <v>0</v>
      </c>
      <c r="B133" s="5">
        <f>SUMIFS('Mapping Table'!$D$3:$D$102,'Mapping Table'!$B$3:$B$102,'UI '!D133,'Mapping Table'!$A$3:$A$102,'UI '!C133)</f>
        <v>0</v>
      </c>
      <c r="C133" s="28"/>
      <c r="D133" s="29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x14ac:dyDescent="0.25">
      <c r="A134" s="5">
        <f>COUNTIFS('Mapping Table'!$B$3:$B$102,'UI '!$D134,'Mapping Table'!$A$3:$A$102,'UI '!$C134)</f>
        <v>0</v>
      </c>
      <c r="B134" s="5">
        <f>SUMIFS('Mapping Table'!$D$3:$D$102,'Mapping Table'!$B$3:$B$102,'UI '!D134,'Mapping Table'!$A$3:$A$102,'UI '!C134)</f>
        <v>0</v>
      </c>
      <c r="C134" s="28"/>
      <c r="D134" s="29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x14ac:dyDescent="0.25">
      <c r="A135" s="5">
        <f>COUNTIFS('Mapping Table'!$B$3:$B$102,'UI '!$D135,'Mapping Table'!$A$3:$A$102,'UI '!$C135)</f>
        <v>0</v>
      </c>
      <c r="B135" s="5">
        <f>SUMIFS('Mapping Table'!$D$3:$D$102,'Mapping Table'!$B$3:$B$102,'UI '!D135,'Mapping Table'!$A$3:$A$102,'UI '!C135)</f>
        <v>0</v>
      </c>
      <c r="C135" s="28"/>
      <c r="D135" s="29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x14ac:dyDescent="0.25">
      <c r="A136" s="5">
        <f>COUNTIFS('Mapping Table'!$B$3:$B$102,'UI '!$D136,'Mapping Table'!$A$3:$A$102,'UI '!$C136)</f>
        <v>0</v>
      </c>
      <c r="B136" s="5">
        <f>SUMIFS('Mapping Table'!$D$3:$D$102,'Mapping Table'!$B$3:$B$102,'UI '!D136,'Mapping Table'!$A$3:$A$102,'UI '!C136)</f>
        <v>0</v>
      </c>
      <c r="C136" s="28"/>
      <c r="D136" s="29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x14ac:dyDescent="0.25">
      <c r="A137" s="5">
        <f>COUNTIFS('Mapping Table'!$B$3:$B$102,'UI '!$D137,'Mapping Table'!$A$3:$A$102,'UI '!$C137)</f>
        <v>0</v>
      </c>
      <c r="B137" s="5">
        <f>SUMIFS('Mapping Table'!$D$3:$D$102,'Mapping Table'!$B$3:$B$102,'UI '!D137,'Mapping Table'!$A$3:$A$102,'UI '!C137)</f>
        <v>0</v>
      </c>
      <c r="C137" s="28"/>
      <c r="D137" s="29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x14ac:dyDescent="0.25">
      <c r="A138" s="5">
        <f>COUNTIFS('Mapping Table'!$B$3:$B$102,'UI '!$D138,'Mapping Table'!$A$3:$A$102,'UI '!$C138)</f>
        <v>0</v>
      </c>
      <c r="B138" s="5">
        <f>SUMIFS('Mapping Table'!$D$3:$D$102,'Mapping Table'!$B$3:$B$102,'UI '!D138,'Mapping Table'!$A$3:$A$102,'UI '!C138)</f>
        <v>0</v>
      </c>
      <c r="C138" s="28"/>
      <c r="D138" s="29"/>
      <c r="E138" s="30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x14ac:dyDescent="0.25">
      <c r="A139" s="5">
        <f>COUNTIFS('Mapping Table'!$B$3:$B$102,'UI '!$D139,'Mapping Table'!$A$3:$A$102,'UI '!$C139)</f>
        <v>0</v>
      </c>
      <c r="B139" s="5">
        <f>SUMIFS('Mapping Table'!$D$3:$D$102,'Mapping Table'!$B$3:$B$102,'UI '!D139,'Mapping Table'!$A$3:$A$102,'UI '!C139)</f>
        <v>0</v>
      </c>
      <c r="C139" s="28"/>
      <c r="D139" s="29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x14ac:dyDescent="0.25">
      <c r="A140" s="5">
        <f>COUNTIFS('Mapping Table'!$B$3:$B$102,'UI '!$D140,'Mapping Table'!$A$3:$A$102,'UI '!$C140)</f>
        <v>0</v>
      </c>
      <c r="B140" s="5">
        <f>SUMIFS('Mapping Table'!$D$3:$D$102,'Mapping Table'!$B$3:$B$102,'UI '!D140,'Mapping Table'!$A$3:$A$102,'UI '!C140)</f>
        <v>0</v>
      </c>
      <c r="C140" s="28"/>
      <c r="D140" s="29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x14ac:dyDescent="0.25">
      <c r="A141" s="5">
        <f>COUNTIFS('Mapping Table'!$B$3:$B$102,'UI '!$D141,'Mapping Table'!$A$3:$A$102,'UI '!$C141)</f>
        <v>0</v>
      </c>
      <c r="B141" s="5">
        <f>SUMIFS('Mapping Table'!$D$3:$D$102,'Mapping Table'!$B$3:$B$102,'UI '!D141,'Mapping Table'!$A$3:$A$102,'UI '!C141)</f>
        <v>0</v>
      </c>
      <c r="C141" s="28"/>
      <c r="D141" s="29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x14ac:dyDescent="0.25">
      <c r="A142" s="5">
        <f>COUNTIFS('Mapping Table'!$B$3:$B$102,'UI '!$D142,'Mapping Table'!$A$3:$A$102,'UI '!$C142)</f>
        <v>0</v>
      </c>
      <c r="B142" s="5">
        <f>SUMIFS('Mapping Table'!$D$3:$D$102,'Mapping Table'!$B$3:$B$102,'UI '!D142,'Mapping Table'!$A$3:$A$102,'UI '!C142)</f>
        <v>0</v>
      </c>
      <c r="C142" s="28"/>
      <c r="D142" s="29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x14ac:dyDescent="0.25">
      <c r="A143" s="5">
        <f>COUNTIFS('Mapping Table'!$B$3:$B$102,'UI '!$D143,'Mapping Table'!$A$3:$A$102,'UI '!$C143)</f>
        <v>0</v>
      </c>
      <c r="B143" s="5">
        <f>SUMIFS('Mapping Table'!$D$3:$D$102,'Mapping Table'!$B$3:$B$102,'UI '!D143,'Mapping Table'!$A$3:$A$102,'UI '!C143)</f>
        <v>0</v>
      </c>
      <c r="C143" s="28"/>
      <c r="D143" s="29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x14ac:dyDescent="0.25">
      <c r="A144" s="5">
        <f>COUNTIFS('Mapping Table'!$B$3:$B$102,'UI '!$D144,'Mapping Table'!$A$3:$A$102,'UI '!$C144)</f>
        <v>0</v>
      </c>
      <c r="B144" s="5">
        <f>SUMIFS('Mapping Table'!$D$3:$D$102,'Mapping Table'!$B$3:$B$102,'UI '!D144,'Mapping Table'!$A$3:$A$102,'UI '!C144)</f>
        <v>0</v>
      </c>
      <c r="C144" s="28"/>
      <c r="D144" s="29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x14ac:dyDescent="0.25">
      <c r="A145" s="5">
        <f>COUNTIFS('Mapping Table'!$B$3:$B$102,'UI '!$D145,'Mapping Table'!$A$3:$A$102,'UI '!$C145)</f>
        <v>0</v>
      </c>
      <c r="B145" s="5">
        <f>SUMIFS('Mapping Table'!$D$3:$D$102,'Mapping Table'!$B$3:$B$102,'UI '!D145,'Mapping Table'!$A$3:$A$102,'UI '!C145)</f>
        <v>0</v>
      </c>
      <c r="C145" s="28"/>
      <c r="D145" s="29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x14ac:dyDescent="0.25">
      <c r="A146" s="5">
        <f>COUNTIFS('Mapping Table'!$B$3:$B$102,'UI '!$D146,'Mapping Table'!$A$3:$A$102,'UI '!$C146)</f>
        <v>0</v>
      </c>
      <c r="B146" s="5">
        <f>SUMIFS('Mapping Table'!$D$3:$D$102,'Mapping Table'!$B$3:$B$102,'UI '!D146,'Mapping Table'!$A$3:$A$102,'UI '!C146)</f>
        <v>0</v>
      </c>
      <c r="C146" s="28"/>
      <c r="D146" s="29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x14ac:dyDescent="0.25">
      <c r="A147" s="5">
        <f>COUNTIFS('Mapping Table'!$B$3:$B$102,'UI '!$D147,'Mapping Table'!$A$3:$A$102,'UI '!$C147)</f>
        <v>0</v>
      </c>
      <c r="B147" s="5">
        <f>SUMIFS('Mapping Table'!$D$3:$D$102,'Mapping Table'!$B$3:$B$102,'UI '!D147,'Mapping Table'!$A$3:$A$102,'UI '!C147)</f>
        <v>0</v>
      </c>
      <c r="C147" s="28"/>
      <c r="D147" s="29"/>
      <c r="E147" s="3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x14ac:dyDescent="0.25">
      <c r="A148" s="5">
        <f>COUNTIFS('Mapping Table'!$B$3:$B$102,'UI '!$D148,'Mapping Table'!$A$3:$A$102,'UI '!$C148)</f>
        <v>0</v>
      </c>
      <c r="B148" s="5">
        <f>SUMIFS('Mapping Table'!$D$3:$D$102,'Mapping Table'!$B$3:$B$102,'UI '!D148,'Mapping Table'!$A$3:$A$102,'UI '!C148)</f>
        <v>0</v>
      </c>
      <c r="C148" s="28"/>
      <c r="D148" s="29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x14ac:dyDescent="0.25">
      <c r="A149" s="5">
        <f>COUNTIFS('Mapping Table'!$B$3:$B$102,'UI '!$D149,'Mapping Table'!$A$3:$A$102,'UI '!$C149)</f>
        <v>0</v>
      </c>
      <c r="B149" s="5">
        <f>SUMIFS('Mapping Table'!$D$3:$D$102,'Mapping Table'!$B$3:$B$102,'UI '!D149,'Mapping Table'!$A$3:$A$102,'UI '!C149)</f>
        <v>0</v>
      </c>
      <c r="C149" s="28"/>
      <c r="D149" s="29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x14ac:dyDescent="0.25">
      <c r="A150" s="5">
        <f>COUNTIFS('Mapping Table'!$B$3:$B$102,'UI '!$D150,'Mapping Table'!$A$3:$A$102,'UI '!$C150)</f>
        <v>0</v>
      </c>
      <c r="B150" s="5">
        <f>SUMIFS('Mapping Table'!$D$3:$D$102,'Mapping Table'!$B$3:$B$102,'UI '!D150,'Mapping Table'!$A$3:$A$102,'UI '!C150)</f>
        <v>0</v>
      </c>
      <c r="C150" s="28"/>
      <c r="D150" s="29"/>
      <c r="E150" s="3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x14ac:dyDescent="0.25">
      <c r="A151" s="5">
        <f>COUNTIFS('Mapping Table'!$B$3:$B$102,'UI '!$D151,'Mapping Table'!$A$3:$A$102,'UI '!$C151)</f>
        <v>0</v>
      </c>
      <c r="B151" s="5">
        <f>SUMIFS('Mapping Table'!$D$3:$D$102,'Mapping Table'!$B$3:$B$102,'UI '!D151,'Mapping Table'!$A$3:$A$102,'UI '!C151)</f>
        <v>0</v>
      </c>
      <c r="C151" s="28"/>
      <c r="D151" s="29"/>
      <c r="E151" s="30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x14ac:dyDescent="0.25">
      <c r="A152" s="5">
        <f>COUNTIFS('Mapping Table'!$B$3:$B$102,'UI '!$D152,'Mapping Table'!$A$3:$A$102,'UI '!$C152)</f>
        <v>0</v>
      </c>
      <c r="B152" s="5">
        <f>SUMIFS('Mapping Table'!$D$3:$D$102,'Mapping Table'!$B$3:$B$102,'UI '!D152,'Mapping Table'!$A$3:$A$102,'UI '!C152)</f>
        <v>0</v>
      </c>
      <c r="C152" s="28"/>
      <c r="D152" s="29"/>
      <c r="E152" s="30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x14ac:dyDescent="0.25">
      <c r="A153" s="5">
        <f>COUNTIFS('Mapping Table'!$B$3:$B$102,'UI '!$D153,'Mapping Table'!$A$3:$A$102,'UI '!$C153)</f>
        <v>0</v>
      </c>
      <c r="B153" s="5">
        <f>SUMIFS('Mapping Table'!$D$3:$D$102,'Mapping Table'!$B$3:$B$102,'UI '!D153,'Mapping Table'!$A$3:$A$102,'UI '!C153)</f>
        <v>0</v>
      </c>
      <c r="C153" s="28"/>
      <c r="D153" s="29"/>
      <c r="E153" s="3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x14ac:dyDescent="0.25">
      <c r="A154" s="5">
        <f>COUNTIFS('Mapping Table'!$B$3:$B$102,'UI '!$D154,'Mapping Table'!$A$3:$A$102,'UI '!$C154)</f>
        <v>0</v>
      </c>
      <c r="B154" s="5">
        <f>SUMIFS('Mapping Table'!$D$3:$D$102,'Mapping Table'!$B$3:$B$102,'UI '!D154,'Mapping Table'!$A$3:$A$102,'UI '!C154)</f>
        <v>0</v>
      </c>
      <c r="C154" s="28"/>
      <c r="D154" s="29"/>
      <c r="E154" s="30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x14ac:dyDescent="0.25">
      <c r="A155" s="5">
        <f>COUNTIFS('Mapping Table'!$B$3:$B$102,'UI '!$D155,'Mapping Table'!$A$3:$A$102,'UI '!$C155)</f>
        <v>0</v>
      </c>
      <c r="B155" s="5">
        <f>SUMIFS('Mapping Table'!$D$3:$D$102,'Mapping Table'!$B$3:$B$102,'UI '!D155,'Mapping Table'!$A$3:$A$102,'UI '!C155)</f>
        <v>0</v>
      </c>
      <c r="C155" s="28"/>
      <c r="D155" s="29"/>
      <c r="E155" s="30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x14ac:dyDescent="0.25">
      <c r="A156" s="5">
        <f>COUNTIFS('Mapping Table'!$B$3:$B$102,'UI '!$D156,'Mapping Table'!$A$3:$A$102,'UI '!$C156)</f>
        <v>0</v>
      </c>
      <c r="B156" s="5">
        <f>SUMIFS('Mapping Table'!$D$3:$D$102,'Mapping Table'!$B$3:$B$102,'UI '!D156,'Mapping Table'!$A$3:$A$102,'UI '!C156)</f>
        <v>0</v>
      </c>
      <c r="C156" s="28"/>
      <c r="D156" s="29"/>
      <c r="E156" s="30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x14ac:dyDescent="0.25">
      <c r="A157" s="5">
        <f>COUNTIFS('Mapping Table'!$B$3:$B$102,'UI '!$D157,'Mapping Table'!$A$3:$A$102,'UI '!$C157)</f>
        <v>0</v>
      </c>
      <c r="B157" s="5">
        <f>SUMIFS('Mapping Table'!$D$3:$D$102,'Mapping Table'!$B$3:$B$102,'UI '!D157,'Mapping Table'!$A$3:$A$102,'UI '!C157)</f>
        <v>0</v>
      </c>
      <c r="C157" s="28"/>
      <c r="D157" s="29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x14ac:dyDescent="0.25">
      <c r="A158" s="5">
        <f>COUNTIFS('Mapping Table'!$B$3:$B$102,'UI '!$D158,'Mapping Table'!$A$3:$A$102,'UI '!$C158)</f>
        <v>0</v>
      </c>
      <c r="B158" s="5">
        <f>SUMIFS('Mapping Table'!$D$3:$D$102,'Mapping Table'!$B$3:$B$102,'UI '!D158,'Mapping Table'!$A$3:$A$102,'UI '!C158)</f>
        <v>0</v>
      </c>
      <c r="C158" s="28"/>
      <c r="D158" s="29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x14ac:dyDescent="0.25">
      <c r="A159" s="5">
        <f>COUNTIFS('Mapping Table'!$B$3:$B$102,'UI '!$D159,'Mapping Table'!$A$3:$A$102,'UI '!$C159)</f>
        <v>0</v>
      </c>
      <c r="B159" s="5">
        <f>SUMIFS('Mapping Table'!$D$3:$D$102,'Mapping Table'!$B$3:$B$102,'UI '!D159,'Mapping Table'!$A$3:$A$102,'UI '!C159)</f>
        <v>0</v>
      </c>
      <c r="C159" s="28"/>
      <c r="D159" s="29"/>
      <c r="E159" s="30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x14ac:dyDescent="0.25">
      <c r="A160" s="5">
        <f>COUNTIFS('Mapping Table'!$B$3:$B$102,'UI '!$D160,'Mapping Table'!$A$3:$A$102,'UI '!$C160)</f>
        <v>0</v>
      </c>
      <c r="B160" s="5">
        <f>SUMIFS('Mapping Table'!$D$3:$D$102,'Mapping Table'!$B$3:$B$102,'UI '!D160,'Mapping Table'!$A$3:$A$102,'UI '!C160)</f>
        <v>0</v>
      </c>
      <c r="C160" s="28"/>
      <c r="D160" s="29"/>
      <c r="E160" s="3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x14ac:dyDescent="0.25">
      <c r="A161" s="5">
        <f>COUNTIFS('Mapping Table'!$B$3:$B$102,'UI '!$D161,'Mapping Table'!$A$3:$A$102,'UI '!$C161)</f>
        <v>0</v>
      </c>
      <c r="B161" s="5">
        <f>SUMIFS('Mapping Table'!$D$3:$D$102,'Mapping Table'!$B$3:$B$102,'UI '!D161,'Mapping Table'!$A$3:$A$102,'UI '!C161)</f>
        <v>0</v>
      </c>
      <c r="C161" s="28"/>
      <c r="D161" s="29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x14ac:dyDescent="0.25">
      <c r="A162" s="5">
        <f>COUNTIFS('Mapping Table'!$B$3:$B$102,'UI '!$D162,'Mapping Table'!$A$3:$A$102,'UI '!$C162)</f>
        <v>0</v>
      </c>
      <c r="B162" s="5">
        <f>SUMIFS('Mapping Table'!$D$3:$D$102,'Mapping Table'!$B$3:$B$102,'UI '!D162,'Mapping Table'!$A$3:$A$102,'UI '!C162)</f>
        <v>0</v>
      </c>
      <c r="C162" s="28"/>
      <c r="D162" s="29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x14ac:dyDescent="0.25">
      <c r="A163" s="5">
        <f>COUNTIFS('Mapping Table'!$B$3:$B$102,'UI '!$D163,'Mapping Table'!$A$3:$A$102,'UI '!$C163)</f>
        <v>0</v>
      </c>
      <c r="B163" s="5">
        <f>SUMIFS('Mapping Table'!$D$3:$D$102,'Mapping Table'!$B$3:$B$102,'UI '!D163,'Mapping Table'!$A$3:$A$102,'UI '!C163)</f>
        <v>0</v>
      </c>
      <c r="C163" s="28"/>
      <c r="D163" s="29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x14ac:dyDescent="0.25">
      <c r="A164" s="5">
        <f>COUNTIFS('Mapping Table'!$B$3:$B$102,'UI '!$D164,'Mapping Table'!$A$3:$A$102,'UI '!$C164)</f>
        <v>0</v>
      </c>
      <c r="B164" s="5">
        <f>SUMIFS('Mapping Table'!$D$3:$D$102,'Mapping Table'!$B$3:$B$102,'UI '!D164,'Mapping Table'!$A$3:$A$102,'UI '!C164)</f>
        <v>0</v>
      </c>
      <c r="C164" s="28"/>
      <c r="D164" s="29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x14ac:dyDescent="0.25">
      <c r="A165" s="5">
        <f>COUNTIFS('Mapping Table'!$B$3:$B$102,'UI '!$D165,'Mapping Table'!$A$3:$A$102,'UI '!$C165)</f>
        <v>0</v>
      </c>
      <c r="B165" s="5">
        <f>SUMIFS('Mapping Table'!$D$3:$D$102,'Mapping Table'!$B$3:$B$102,'UI '!D165,'Mapping Table'!$A$3:$A$102,'UI '!C165)</f>
        <v>0</v>
      </c>
      <c r="C165" s="28"/>
      <c r="D165" s="29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x14ac:dyDescent="0.25">
      <c r="A166" s="5">
        <f>COUNTIFS('Mapping Table'!$B$3:$B$102,'UI '!$D166,'Mapping Table'!$A$3:$A$102,'UI '!$C166)</f>
        <v>0</v>
      </c>
      <c r="B166" s="5">
        <f>SUMIFS('Mapping Table'!$D$3:$D$102,'Mapping Table'!$B$3:$B$102,'UI '!D166,'Mapping Table'!$A$3:$A$102,'UI '!C166)</f>
        <v>0</v>
      </c>
      <c r="C166" s="28"/>
      <c r="D166" s="29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x14ac:dyDescent="0.25">
      <c r="A167" s="5">
        <f>COUNTIFS('Mapping Table'!$B$3:$B$102,'UI '!$D167,'Mapping Table'!$A$3:$A$102,'UI '!$C167)</f>
        <v>0</v>
      </c>
      <c r="B167" s="5">
        <f>SUMIFS('Mapping Table'!$D$3:$D$102,'Mapping Table'!$B$3:$B$102,'UI '!D167,'Mapping Table'!$A$3:$A$102,'UI '!C167)</f>
        <v>0</v>
      </c>
      <c r="C167" s="28"/>
      <c r="D167" s="29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x14ac:dyDescent="0.25">
      <c r="A168" s="5">
        <f>COUNTIFS('Mapping Table'!$B$3:$B$102,'UI '!$D168,'Mapping Table'!$A$3:$A$102,'UI '!$C168)</f>
        <v>0</v>
      </c>
      <c r="B168" s="5">
        <f>SUMIFS('Mapping Table'!$D$3:$D$102,'Mapping Table'!$B$3:$B$102,'UI '!D168,'Mapping Table'!$A$3:$A$102,'UI '!C168)</f>
        <v>0</v>
      </c>
      <c r="C168" s="28"/>
      <c r="D168" s="29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x14ac:dyDescent="0.25">
      <c r="A169" s="5">
        <f>COUNTIFS('Mapping Table'!$B$3:$B$102,'UI '!$D169,'Mapping Table'!$A$3:$A$102,'UI '!$C169)</f>
        <v>0</v>
      </c>
      <c r="B169" s="5">
        <f>SUMIFS('Mapping Table'!$D$3:$D$102,'Mapping Table'!$B$3:$B$102,'UI '!D169,'Mapping Table'!$A$3:$A$102,'UI '!C169)</f>
        <v>0</v>
      </c>
      <c r="C169" s="28"/>
      <c r="D169" s="29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x14ac:dyDescent="0.25">
      <c r="A170" s="5">
        <f>COUNTIFS('Mapping Table'!$B$3:$B$102,'UI '!$D170,'Mapping Table'!$A$3:$A$102,'UI '!$C170)</f>
        <v>0</v>
      </c>
      <c r="B170" s="5">
        <f>SUMIFS('Mapping Table'!$D$3:$D$102,'Mapping Table'!$B$3:$B$102,'UI '!D170,'Mapping Table'!$A$3:$A$102,'UI '!C170)</f>
        <v>0</v>
      </c>
      <c r="C170" s="28"/>
      <c r="D170" s="29"/>
      <c r="E170" s="30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x14ac:dyDescent="0.25">
      <c r="A171" s="5">
        <f>COUNTIFS('Mapping Table'!$B$3:$B$102,'UI '!$D171,'Mapping Table'!$A$3:$A$102,'UI '!$C171)</f>
        <v>0</v>
      </c>
      <c r="B171" s="5">
        <f>SUMIFS('Mapping Table'!$D$3:$D$102,'Mapping Table'!$B$3:$B$102,'UI '!D171,'Mapping Table'!$A$3:$A$102,'UI '!C171)</f>
        <v>0</v>
      </c>
      <c r="C171" s="28"/>
      <c r="D171" s="29"/>
      <c r="E171" s="3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x14ac:dyDescent="0.25">
      <c r="A172" s="5">
        <f>COUNTIFS('Mapping Table'!$B$3:$B$102,'UI '!$D172,'Mapping Table'!$A$3:$A$102,'UI '!$C172)</f>
        <v>0</v>
      </c>
      <c r="B172" s="5">
        <f>SUMIFS('Mapping Table'!$D$3:$D$102,'Mapping Table'!$B$3:$B$102,'UI '!D172,'Mapping Table'!$A$3:$A$102,'UI '!C172)</f>
        <v>0</v>
      </c>
      <c r="C172" s="28"/>
      <c r="D172" s="29"/>
      <c r="E172" s="3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x14ac:dyDescent="0.25">
      <c r="A173" s="5">
        <f>COUNTIFS('Mapping Table'!$B$3:$B$102,'UI '!$D173,'Mapping Table'!$A$3:$A$102,'UI '!$C173)</f>
        <v>0</v>
      </c>
      <c r="B173" s="5">
        <f>SUMIFS('Mapping Table'!$D$3:$D$102,'Mapping Table'!$B$3:$B$102,'UI '!D173,'Mapping Table'!$A$3:$A$102,'UI '!C173)</f>
        <v>0</v>
      </c>
      <c r="C173" s="28"/>
      <c r="D173" s="29"/>
      <c r="E173" s="30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x14ac:dyDescent="0.25">
      <c r="A174" s="5">
        <f>COUNTIFS('Mapping Table'!$B$3:$B$102,'UI '!$D174,'Mapping Table'!$A$3:$A$102,'UI '!$C174)</f>
        <v>0</v>
      </c>
      <c r="B174" s="5">
        <f>SUMIFS('Mapping Table'!$D$3:$D$102,'Mapping Table'!$B$3:$B$102,'UI '!D174,'Mapping Table'!$A$3:$A$102,'UI '!C174)</f>
        <v>0</v>
      </c>
      <c r="C174" s="28"/>
      <c r="D174" s="29"/>
      <c r="E174" s="3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x14ac:dyDescent="0.25">
      <c r="A175" s="5">
        <f>COUNTIFS('Mapping Table'!$B$3:$B$102,'UI '!$D175,'Mapping Table'!$A$3:$A$102,'UI '!$C175)</f>
        <v>0</v>
      </c>
      <c r="B175" s="5">
        <f>SUMIFS('Mapping Table'!$D$3:$D$102,'Mapping Table'!$B$3:$B$102,'UI '!D175,'Mapping Table'!$A$3:$A$102,'UI '!C175)</f>
        <v>0</v>
      </c>
      <c r="C175" s="28"/>
      <c r="D175" s="29"/>
      <c r="E175" s="30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x14ac:dyDescent="0.25">
      <c r="A176" s="5">
        <f>COUNTIFS('Mapping Table'!$B$3:$B$102,'UI '!$D176,'Mapping Table'!$A$3:$A$102,'UI '!$C176)</f>
        <v>0</v>
      </c>
      <c r="B176" s="5">
        <f>SUMIFS('Mapping Table'!$D$3:$D$102,'Mapping Table'!$B$3:$B$102,'UI '!D176,'Mapping Table'!$A$3:$A$102,'UI '!C176)</f>
        <v>0</v>
      </c>
      <c r="C176" s="28"/>
      <c r="D176" s="29"/>
      <c r="E176" s="30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:31" x14ac:dyDescent="0.25">
      <c r="A177" s="5">
        <f>COUNTIFS('Mapping Table'!$B$3:$B$102,'UI '!$D177,'Mapping Table'!$A$3:$A$102,'UI '!$C177)</f>
        <v>0</v>
      </c>
      <c r="B177" s="5">
        <f>SUMIFS('Mapping Table'!$D$3:$D$102,'Mapping Table'!$B$3:$B$102,'UI '!D177,'Mapping Table'!$A$3:$A$102,'UI '!C177)</f>
        <v>0</v>
      </c>
      <c r="C177" s="28"/>
      <c r="D177" s="29"/>
      <c r="E177" s="30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:31" x14ac:dyDescent="0.25">
      <c r="A178" s="5">
        <f>COUNTIFS('Mapping Table'!$B$3:$B$102,'UI '!$D178,'Mapping Table'!$A$3:$A$102,'UI '!$C178)</f>
        <v>0</v>
      </c>
      <c r="B178" s="5">
        <f>SUMIFS('Mapping Table'!$D$3:$D$102,'Mapping Table'!$B$3:$B$102,'UI '!D178,'Mapping Table'!$A$3:$A$102,'UI '!C178)</f>
        <v>0</v>
      </c>
      <c r="C178" s="28"/>
      <c r="D178" s="29"/>
      <c r="E178" s="30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:31" x14ac:dyDescent="0.25">
      <c r="A179" s="5">
        <f>COUNTIFS('Mapping Table'!$B$3:$B$102,'UI '!$D179,'Mapping Table'!$A$3:$A$102,'UI '!$C179)</f>
        <v>0</v>
      </c>
      <c r="B179" s="5">
        <f>SUMIFS('Mapping Table'!$D$3:$D$102,'Mapping Table'!$B$3:$B$102,'UI '!D179,'Mapping Table'!$A$3:$A$102,'UI '!C179)</f>
        <v>0</v>
      </c>
      <c r="C179" s="28"/>
      <c r="D179" s="29"/>
      <c r="E179" s="30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 x14ac:dyDescent="0.25">
      <c r="A180" s="5">
        <f>COUNTIFS('Mapping Table'!$B$3:$B$102,'UI '!$D180,'Mapping Table'!$A$3:$A$102,'UI '!$C180)</f>
        <v>0</v>
      </c>
      <c r="B180" s="5">
        <f>SUMIFS('Mapping Table'!$D$3:$D$102,'Mapping Table'!$B$3:$B$102,'UI '!D180,'Mapping Table'!$A$3:$A$102,'UI '!C180)</f>
        <v>0</v>
      </c>
      <c r="C180" s="28"/>
      <c r="D180" s="29"/>
      <c r="E180" s="30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 x14ac:dyDescent="0.25">
      <c r="A181" s="5">
        <f>COUNTIFS('Mapping Table'!$B$3:$B$102,'UI '!$D181,'Mapping Table'!$A$3:$A$102,'UI '!$C181)</f>
        <v>0</v>
      </c>
      <c r="B181" s="5">
        <f>SUMIFS('Mapping Table'!$D$3:$D$102,'Mapping Table'!$B$3:$B$102,'UI '!D181,'Mapping Table'!$A$3:$A$102,'UI '!C181)</f>
        <v>0</v>
      </c>
      <c r="C181" s="28"/>
      <c r="D181" s="29"/>
      <c r="E181" s="30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 x14ac:dyDescent="0.25">
      <c r="A182" s="5">
        <f>COUNTIFS('Mapping Table'!$B$3:$B$102,'UI '!$D182,'Mapping Table'!$A$3:$A$102,'UI '!$C182)</f>
        <v>0</v>
      </c>
      <c r="B182" s="5">
        <f>SUMIFS('Mapping Table'!$D$3:$D$102,'Mapping Table'!$B$3:$B$102,'UI '!D182,'Mapping Table'!$A$3:$A$102,'UI '!C182)</f>
        <v>0</v>
      </c>
      <c r="C182" s="28"/>
      <c r="D182" s="29"/>
      <c r="E182" s="30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x14ac:dyDescent="0.25">
      <c r="A183" s="5">
        <f>COUNTIFS('Mapping Table'!$B$3:$B$102,'UI '!$D183,'Mapping Table'!$A$3:$A$102,'UI '!$C183)</f>
        <v>0</v>
      </c>
      <c r="B183" s="5">
        <f>SUMIFS('Mapping Table'!$D$3:$D$102,'Mapping Table'!$B$3:$B$102,'UI '!D183,'Mapping Table'!$A$3:$A$102,'UI '!C183)</f>
        <v>0</v>
      </c>
      <c r="C183" s="28"/>
      <c r="D183" s="29"/>
      <c r="E183" s="30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 x14ac:dyDescent="0.25">
      <c r="A184" s="5">
        <f>COUNTIFS('Mapping Table'!$B$3:$B$102,'UI '!$D184,'Mapping Table'!$A$3:$A$102,'UI '!$C184)</f>
        <v>0</v>
      </c>
      <c r="B184" s="5">
        <f>SUMIFS('Mapping Table'!$D$3:$D$102,'Mapping Table'!$B$3:$B$102,'UI '!D184,'Mapping Table'!$A$3:$A$102,'UI '!C184)</f>
        <v>0</v>
      </c>
      <c r="C184" s="28"/>
      <c r="D184" s="29"/>
      <c r="E184" s="30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 x14ac:dyDescent="0.25">
      <c r="A185" s="5">
        <f>COUNTIFS('Mapping Table'!$B$3:$B$102,'UI '!$D185,'Mapping Table'!$A$3:$A$102,'UI '!$C185)</f>
        <v>0</v>
      </c>
      <c r="B185" s="5">
        <f>SUMIFS('Mapping Table'!$D$3:$D$102,'Mapping Table'!$B$3:$B$102,'UI '!D185,'Mapping Table'!$A$3:$A$102,'UI '!C185)</f>
        <v>0</v>
      </c>
      <c r="C185" s="28"/>
      <c r="D185" s="29"/>
      <c r="E185" s="30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 x14ac:dyDescent="0.25">
      <c r="A186" s="5">
        <f>COUNTIFS('Mapping Table'!$B$3:$B$102,'UI '!$D186,'Mapping Table'!$A$3:$A$102,'UI '!$C186)</f>
        <v>0</v>
      </c>
      <c r="B186" s="5">
        <f>SUMIFS('Mapping Table'!$D$3:$D$102,'Mapping Table'!$B$3:$B$102,'UI '!D186,'Mapping Table'!$A$3:$A$102,'UI '!C186)</f>
        <v>0</v>
      </c>
      <c r="C186" s="28"/>
      <c r="D186" s="29"/>
      <c r="E186" s="30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 x14ac:dyDescent="0.25">
      <c r="A187" s="5">
        <f>COUNTIFS('Mapping Table'!$B$3:$B$102,'UI '!$D187,'Mapping Table'!$A$3:$A$102,'UI '!$C187)</f>
        <v>0</v>
      </c>
      <c r="B187" s="5">
        <f>SUMIFS('Mapping Table'!$D$3:$D$102,'Mapping Table'!$B$3:$B$102,'UI '!D187,'Mapping Table'!$A$3:$A$102,'UI '!C187)</f>
        <v>0</v>
      </c>
      <c r="C187" s="28"/>
      <c r="D187" s="29"/>
      <c r="E187" s="30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:31" x14ac:dyDescent="0.25">
      <c r="A188" s="5">
        <f>COUNTIFS('Mapping Table'!$B$3:$B$102,'UI '!$D188,'Mapping Table'!$A$3:$A$102,'UI '!$C188)</f>
        <v>0</v>
      </c>
      <c r="B188" s="5">
        <f>SUMIFS('Mapping Table'!$D$3:$D$102,'Mapping Table'!$B$3:$B$102,'UI '!D188,'Mapping Table'!$A$3:$A$102,'UI '!C188)</f>
        <v>0</v>
      </c>
      <c r="C188" s="28"/>
      <c r="D188" s="29"/>
      <c r="E188" s="30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:31" x14ac:dyDescent="0.25">
      <c r="A189" s="5">
        <f>COUNTIFS('Mapping Table'!$B$3:$B$102,'UI '!$D189,'Mapping Table'!$A$3:$A$102,'UI '!$C189)</f>
        <v>0</v>
      </c>
      <c r="B189" s="5">
        <f>SUMIFS('Mapping Table'!$D$3:$D$102,'Mapping Table'!$B$3:$B$102,'UI '!D189,'Mapping Table'!$A$3:$A$102,'UI '!C189)</f>
        <v>0</v>
      </c>
      <c r="C189" s="28"/>
      <c r="D189" s="29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:31" x14ac:dyDescent="0.25">
      <c r="A190" s="5">
        <f>COUNTIFS('Mapping Table'!$B$3:$B$102,'UI '!$D190,'Mapping Table'!$A$3:$A$102,'UI '!$C190)</f>
        <v>0</v>
      </c>
      <c r="B190" s="5">
        <f>SUMIFS('Mapping Table'!$D$3:$D$102,'Mapping Table'!$B$3:$B$102,'UI '!D190,'Mapping Table'!$A$3:$A$102,'UI '!C190)</f>
        <v>0</v>
      </c>
      <c r="C190" s="28"/>
      <c r="D190" s="29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:31" x14ac:dyDescent="0.25">
      <c r="A191" s="5">
        <f>COUNTIFS('Mapping Table'!$B$3:$B$102,'UI '!$D191,'Mapping Table'!$A$3:$A$102,'UI '!$C191)</f>
        <v>0</v>
      </c>
      <c r="B191" s="5">
        <f>SUMIFS('Mapping Table'!$D$3:$D$102,'Mapping Table'!$B$3:$B$102,'UI '!D191,'Mapping Table'!$A$3:$A$102,'UI '!C191)</f>
        <v>0</v>
      </c>
      <c r="C191" s="28"/>
      <c r="D191" s="29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:31" x14ac:dyDescent="0.25">
      <c r="A192" s="5">
        <f>COUNTIFS('Mapping Table'!$B$3:$B$102,'UI '!$D192,'Mapping Table'!$A$3:$A$102,'UI '!$C192)</f>
        <v>0</v>
      </c>
      <c r="B192" s="5">
        <f>SUMIFS('Mapping Table'!$D$3:$D$102,'Mapping Table'!$B$3:$B$102,'UI '!D192,'Mapping Table'!$A$3:$A$102,'UI '!C192)</f>
        <v>0</v>
      </c>
      <c r="C192" s="28"/>
      <c r="D192" s="29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:31" x14ac:dyDescent="0.25">
      <c r="A193" s="5">
        <f>COUNTIFS('Mapping Table'!$B$3:$B$102,'UI '!$D193,'Mapping Table'!$A$3:$A$102,'UI '!$C193)</f>
        <v>0</v>
      </c>
      <c r="B193" s="5">
        <f>SUMIFS('Mapping Table'!$D$3:$D$102,'Mapping Table'!$B$3:$B$102,'UI '!D193,'Mapping Table'!$A$3:$A$102,'UI '!C193)</f>
        <v>0</v>
      </c>
      <c r="C193" s="28"/>
      <c r="D193" s="29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:31" x14ac:dyDescent="0.25">
      <c r="A194" s="5">
        <f>COUNTIFS('Mapping Table'!$B$3:$B$102,'UI '!$D194,'Mapping Table'!$A$3:$A$102,'UI '!$C194)</f>
        <v>0</v>
      </c>
      <c r="B194" s="5">
        <f>SUMIFS('Mapping Table'!$D$3:$D$102,'Mapping Table'!$B$3:$B$102,'UI '!D194,'Mapping Table'!$A$3:$A$102,'UI '!C194)</f>
        <v>0</v>
      </c>
      <c r="C194" s="28"/>
      <c r="D194" s="29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:31" x14ac:dyDescent="0.25">
      <c r="A195" s="5">
        <f>COUNTIFS('Mapping Table'!$B$3:$B$102,'UI '!$D195,'Mapping Table'!$A$3:$A$102,'UI '!$C195)</f>
        <v>0</v>
      </c>
      <c r="B195" s="5">
        <f>SUMIFS('Mapping Table'!$D$3:$D$102,'Mapping Table'!$B$3:$B$102,'UI '!D195,'Mapping Table'!$A$3:$A$102,'UI '!C195)</f>
        <v>0</v>
      </c>
      <c r="C195" s="28"/>
      <c r="D195" s="29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:31" x14ac:dyDescent="0.25">
      <c r="A196" s="5">
        <f>COUNTIFS('Mapping Table'!$B$3:$B$102,'UI '!$D196,'Mapping Table'!$A$3:$A$102,'UI '!$C196)</f>
        <v>0</v>
      </c>
      <c r="B196" s="5">
        <f>SUMIFS('Mapping Table'!$D$3:$D$102,'Mapping Table'!$B$3:$B$102,'UI '!D196,'Mapping Table'!$A$3:$A$102,'UI '!C196)</f>
        <v>0</v>
      </c>
      <c r="C196" s="28"/>
      <c r="D196" s="29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:31" x14ac:dyDescent="0.25">
      <c r="A197" s="5">
        <f>COUNTIFS('Mapping Table'!$B$3:$B$102,'UI '!$D197,'Mapping Table'!$A$3:$A$102,'UI '!$C197)</f>
        <v>0</v>
      </c>
      <c r="B197" s="5">
        <f>SUMIFS('Mapping Table'!$D$3:$D$102,'Mapping Table'!$B$3:$B$102,'UI '!D197,'Mapping Table'!$A$3:$A$102,'UI '!C197)</f>
        <v>0</v>
      </c>
      <c r="C197" s="28"/>
      <c r="D197" s="29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:31" x14ac:dyDescent="0.25">
      <c r="A198" s="5">
        <f>COUNTIFS('Mapping Table'!$B$3:$B$102,'UI '!$D198,'Mapping Table'!$A$3:$A$102,'UI '!$C198)</f>
        <v>0</v>
      </c>
      <c r="B198" s="5">
        <f>SUMIFS('Mapping Table'!$D$3:$D$102,'Mapping Table'!$B$3:$B$102,'UI '!D198,'Mapping Table'!$A$3:$A$102,'UI '!C198)</f>
        <v>0</v>
      </c>
      <c r="C198" s="28"/>
      <c r="D198" s="29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:31" x14ac:dyDescent="0.25">
      <c r="A199" s="5">
        <f>COUNTIFS('Mapping Table'!$B$3:$B$102,'UI '!$D199,'Mapping Table'!$A$3:$A$102,'UI '!$C199)</f>
        <v>0</v>
      </c>
      <c r="B199" s="5">
        <f>SUMIFS('Mapping Table'!$D$3:$D$102,'Mapping Table'!$B$3:$B$102,'UI '!D199,'Mapping Table'!$A$3:$A$102,'UI '!C199)</f>
        <v>0</v>
      </c>
      <c r="C199" s="28"/>
      <c r="D199" s="29"/>
      <c r="E199" s="30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:31" x14ac:dyDescent="0.25">
      <c r="A200" s="5">
        <f>COUNTIFS('Mapping Table'!$B$3:$B$102,'UI '!$D200,'Mapping Table'!$A$3:$A$102,'UI '!$C200)</f>
        <v>0</v>
      </c>
      <c r="B200" s="5">
        <f>SUMIFS('Mapping Table'!$D$3:$D$102,'Mapping Table'!$B$3:$B$102,'UI '!D200,'Mapping Table'!$A$3:$A$102,'UI '!C200)</f>
        <v>0</v>
      </c>
      <c r="C200" s="28"/>
      <c r="D200" s="29"/>
      <c r="E200" s="3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:31" x14ac:dyDescent="0.25">
      <c r="A201" s="5">
        <f>COUNTIFS('Mapping Table'!$B$3:$B$102,'UI '!$D201,'Mapping Table'!$A$3:$A$102,'UI '!$C201)</f>
        <v>0</v>
      </c>
      <c r="B201" s="5">
        <f>SUMIFS('Mapping Table'!$D$3:$D$102,'Mapping Table'!$B$3:$B$102,'UI '!D201,'Mapping Table'!$A$3:$A$102,'UI '!C201)</f>
        <v>0</v>
      </c>
      <c r="C201" s="28"/>
      <c r="D201" s="29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:31" x14ac:dyDescent="0.25">
      <c r="A202" s="5">
        <f>COUNTIFS('Mapping Table'!$B$3:$B$102,'UI '!$D202,'Mapping Table'!$A$3:$A$102,'UI '!$C202)</f>
        <v>0</v>
      </c>
      <c r="B202" s="5">
        <f>SUMIFS('Mapping Table'!$D$3:$D$102,'Mapping Table'!$B$3:$B$102,'UI '!D202,'Mapping Table'!$A$3:$A$102,'UI '!C202)</f>
        <v>0</v>
      </c>
      <c r="C202" s="28"/>
      <c r="D202" s="29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31" x14ac:dyDescent="0.25">
      <c r="A203" s="5">
        <f>COUNTIFS('Mapping Table'!$B$3:$B$102,'UI '!$D203,'Mapping Table'!$A$3:$A$102,'UI '!$C203)</f>
        <v>0</v>
      </c>
      <c r="B203" s="5">
        <f>SUMIFS('Mapping Table'!$D$3:$D$102,'Mapping Table'!$B$3:$B$102,'UI '!D203,'Mapping Table'!$A$3:$A$102,'UI '!C203)</f>
        <v>0</v>
      </c>
      <c r="C203" s="28"/>
      <c r="D203" s="29"/>
      <c r="E203" s="30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:31" x14ac:dyDescent="0.25">
      <c r="A204" s="5">
        <f>COUNTIFS('Mapping Table'!$B$3:$B$102,'UI '!$D204,'Mapping Table'!$A$3:$A$102,'UI '!$C204)</f>
        <v>0</v>
      </c>
      <c r="B204" s="5">
        <f>SUMIFS('Mapping Table'!$D$3:$D$102,'Mapping Table'!$B$3:$B$102,'UI '!D204,'Mapping Table'!$A$3:$A$102,'UI '!C204)</f>
        <v>0</v>
      </c>
      <c r="C204" s="28"/>
      <c r="D204" s="29"/>
      <c r="E204" s="30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x14ac:dyDescent="0.25">
      <c r="A205" s="5">
        <f>COUNTIFS('Mapping Table'!$B$3:$B$102,'UI '!$D205,'Mapping Table'!$A$3:$A$102,'UI '!$C205)</f>
        <v>0</v>
      </c>
      <c r="B205" s="5">
        <f>SUMIFS('Mapping Table'!$D$3:$D$102,'Mapping Table'!$B$3:$B$102,'UI '!D205,'Mapping Table'!$A$3:$A$102,'UI '!C205)</f>
        <v>0</v>
      </c>
      <c r="C205" s="28"/>
      <c r="D205" s="29"/>
      <c r="E205" s="30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 x14ac:dyDescent="0.25">
      <c r="A206" s="5">
        <f>COUNTIFS('Mapping Table'!$B$3:$B$102,'UI '!$D206,'Mapping Table'!$A$3:$A$102,'UI '!$C206)</f>
        <v>0</v>
      </c>
      <c r="B206" s="5">
        <f>SUMIFS('Mapping Table'!$D$3:$D$102,'Mapping Table'!$B$3:$B$102,'UI '!D206,'Mapping Table'!$A$3:$A$102,'UI '!C206)</f>
        <v>0</v>
      </c>
      <c r="C206" s="28"/>
      <c r="D206" s="29"/>
      <c r="E206" s="30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:31" x14ac:dyDescent="0.25">
      <c r="A207" s="5">
        <f>COUNTIFS('Mapping Table'!$B$3:$B$102,'UI '!$D207,'Mapping Table'!$A$3:$A$102,'UI '!$C207)</f>
        <v>0</v>
      </c>
      <c r="B207" s="5">
        <f>SUMIFS('Mapping Table'!$D$3:$D$102,'Mapping Table'!$B$3:$B$102,'UI '!D207,'Mapping Table'!$A$3:$A$102,'UI '!C207)</f>
        <v>0</v>
      </c>
      <c r="C207" s="28"/>
      <c r="D207" s="29"/>
      <c r="E207" s="30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 x14ac:dyDescent="0.25">
      <c r="A208" s="5">
        <f>COUNTIFS('Mapping Table'!$B$3:$B$102,'UI '!$D208,'Mapping Table'!$A$3:$A$102,'UI '!$C208)</f>
        <v>0</v>
      </c>
      <c r="B208" s="5">
        <f>SUMIFS('Mapping Table'!$D$3:$D$102,'Mapping Table'!$B$3:$B$102,'UI '!D208,'Mapping Table'!$A$3:$A$102,'UI '!C208)</f>
        <v>0</v>
      </c>
      <c r="C208" s="28"/>
      <c r="D208" s="29"/>
      <c r="E208" s="30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 x14ac:dyDescent="0.25">
      <c r="A209" s="5">
        <f>COUNTIFS('Mapping Table'!$B$3:$B$102,'UI '!$D209,'Mapping Table'!$A$3:$A$102,'UI '!$C209)</f>
        <v>0</v>
      </c>
      <c r="B209" s="5">
        <f>SUMIFS('Mapping Table'!$D$3:$D$102,'Mapping Table'!$B$3:$B$102,'UI '!D209,'Mapping Table'!$A$3:$A$102,'UI '!C209)</f>
        <v>0</v>
      </c>
      <c r="C209" s="28"/>
      <c r="D209" s="29"/>
      <c r="E209" s="30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:31" x14ac:dyDescent="0.25">
      <c r="A210" s="5">
        <f>COUNTIFS('Mapping Table'!$B$3:$B$102,'UI '!$D210,'Mapping Table'!$A$3:$A$102,'UI '!$C210)</f>
        <v>0</v>
      </c>
      <c r="B210" s="5">
        <f>SUMIFS('Mapping Table'!$D$3:$D$102,'Mapping Table'!$B$3:$B$102,'UI '!D210,'Mapping Table'!$A$3:$A$102,'UI '!C210)</f>
        <v>0</v>
      </c>
      <c r="C210" s="28"/>
      <c r="D210" s="29"/>
      <c r="E210" s="30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:31" x14ac:dyDescent="0.25">
      <c r="A211" s="5">
        <f>COUNTIFS('Mapping Table'!$B$3:$B$102,'UI '!$D211,'Mapping Table'!$A$3:$A$102,'UI '!$C211)</f>
        <v>0</v>
      </c>
      <c r="B211" s="5">
        <f>SUMIFS('Mapping Table'!$D$3:$D$102,'Mapping Table'!$B$3:$B$102,'UI '!D211,'Mapping Table'!$A$3:$A$102,'UI '!C211)</f>
        <v>0</v>
      </c>
      <c r="C211" s="28"/>
      <c r="D211" s="29"/>
      <c r="E211" s="30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:31" x14ac:dyDescent="0.25">
      <c r="A212" s="5">
        <f>COUNTIFS('Mapping Table'!$B$3:$B$102,'UI '!$D212,'Mapping Table'!$A$3:$A$102,'UI '!$C212)</f>
        <v>0</v>
      </c>
      <c r="B212" s="5">
        <f>SUMIFS('Mapping Table'!$D$3:$D$102,'Mapping Table'!$B$3:$B$102,'UI '!D212,'Mapping Table'!$A$3:$A$102,'UI '!C212)</f>
        <v>0</v>
      </c>
      <c r="C212" s="28"/>
      <c r="D212" s="29"/>
      <c r="E212" s="30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 x14ac:dyDescent="0.25">
      <c r="A213" s="5">
        <f>COUNTIFS('Mapping Table'!$B$3:$B$102,'UI '!$D213,'Mapping Table'!$A$3:$A$102,'UI '!$C213)</f>
        <v>0</v>
      </c>
      <c r="B213" s="5">
        <f>SUMIFS('Mapping Table'!$D$3:$D$102,'Mapping Table'!$B$3:$B$102,'UI '!D213,'Mapping Table'!$A$3:$A$102,'UI '!C213)</f>
        <v>0</v>
      </c>
      <c r="C213" s="28"/>
      <c r="D213" s="29"/>
      <c r="E213" s="30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:31" x14ac:dyDescent="0.25">
      <c r="A214" s="5">
        <f>COUNTIFS('Mapping Table'!$B$3:$B$102,'UI '!$D214,'Mapping Table'!$A$3:$A$102,'UI '!$C214)</f>
        <v>0</v>
      </c>
      <c r="B214" s="5">
        <f>SUMIFS('Mapping Table'!$D$3:$D$102,'Mapping Table'!$B$3:$B$102,'UI '!D214,'Mapping Table'!$A$3:$A$102,'UI '!C214)</f>
        <v>0</v>
      </c>
      <c r="C214" s="28"/>
      <c r="D214" s="29"/>
      <c r="E214" s="30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:31" x14ac:dyDescent="0.25">
      <c r="A215" s="5">
        <f>COUNTIFS('Mapping Table'!$B$3:$B$102,'UI '!$D215,'Mapping Table'!$A$3:$A$102,'UI '!$C215)</f>
        <v>0</v>
      </c>
      <c r="B215" s="5">
        <f>SUMIFS('Mapping Table'!$D$3:$D$102,'Mapping Table'!$B$3:$B$102,'UI '!D215,'Mapping Table'!$A$3:$A$102,'UI '!C215)</f>
        <v>0</v>
      </c>
      <c r="C215" s="28"/>
      <c r="D215" s="29"/>
      <c r="E215" s="30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31" x14ac:dyDescent="0.25">
      <c r="A216" s="5">
        <f>COUNTIFS('Mapping Table'!$B$3:$B$102,'UI '!$D216,'Mapping Table'!$A$3:$A$102,'UI '!$C216)</f>
        <v>0</v>
      </c>
      <c r="B216" s="5">
        <f>SUMIFS('Mapping Table'!$D$3:$D$102,'Mapping Table'!$B$3:$B$102,'UI '!D216,'Mapping Table'!$A$3:$A$102,'UI '!C216)</f>
        <v>0</v>
      </c>
      <c r="C216" s="28"/>
      <c r="D216" s="29"/>
      <c r="E216" s="30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:31" x14ac:dyDescent="0.25">
      <c r="A217" s="5">
        <f>COUNTIFS('Mapping Table'!$B$3:$B$102,'UI '!$D217,'Mapping Table'!$A$3:$A$102,'UI '!$C217)</f>
        <v>0</v>
      </c>
      <c r="B217" s="5">
        <f>SUMIFS('Mapping Table'!$D$3:$D$102,'Mapping Table'!$B$3:$B$102,'UI '!D217,'Mapping Table'!$A$3:$A$102,'UI '!C217)</f>
        <v>0</v>
      </c>
      <c r="C217" s="28"/>
      <c r="D217" s="29"/>
      <c r="E217" s="30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:31" x14ac:dyDescent="0.25">
      <c r="A218" s="5">
        <f>COUNTIFS('Mapping Table'!$B$3:$B$102,'UI '!$D218,'Mapping Table'!$A$3:$A$102,'UI '!$C218)</f>
        <v>0</v>
      </c>
      <c r="B218" s="5">
        <f>SUMIFS('Mapping Table'!$D$3:$D$102,'Mapping Table'!$B$3:$B$102,'UI '!D218,'Mapping Table'!$A$3:$A$102,'UI '!C218)</f>
        <v>0</v>
      </c>
      <c r="C218" s="28"/>
      <c r="D218" s="29"/>
      <c r="E218" s="30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 x14ac:dyDescent="0.25">
      <c r="A219" s="5">
        <f>COUNTIFS('Mapping Table'!$B$3:$B$102,'UI '!$D219,'Mapping Table'!$A$3:$A$102,'UI '!$C219)</f>
        <v>0</v>
      </c>
      <c r="B219" s="5">
        <f>SUMIFS('Mapping Table'!$D$3:$D$102,'Mapping Table'!$B$3:$B$102,'UI '!D219,'Mapping Table'!$A$3:$A$102,'UI '!C219)</f>
        <v>0</v>
      </c>
      <c r="C219" s="28"/>
      <c r="D219" s="29"/>
      <c r="E219" s="30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:31" x14ac:dyDescent="0.25">
      <c r="A220" s="5">
        <f>COUNTIFS('Mapping Table'!$B$3:$B$102,'UI '!$D220,'Mapping Table'!$A$3:$A$102,'UI '!$C220)</f>
        <v>0</v>
      </c>
      <c r="B220" s="5">
        <f>SUMIFS('Mapping Table'!$D$3:$D$102,'Mapping Table'!$B$3:$B$102,'UI '!D220,'Mapping Table'!$A$3:$A$102,'UI '!C220)</f>
        <v>0</v>
      </c>
      <c r="C220" s="28"/>
      <c r="D220" s="29"/>
      <c r="E220" s="30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:31" x14ac:dyDescent="0.25">
      <c r="A221" s="5">
        <f>COUNTIFS('Mapping Table'!$B$3:$B$102,'UI '!$D221,'Mapping Table'!$A$3:$A$102,'UI '!$C221)</f>
        <v>0</v>
      </c>
      <c r="B221" s="5">
        <f>SUMIFS('Mapping Table'!$D$3:$D$102,'Mapping Table'!$B$3:$B$102,'UI '!D221,'Mapping Table'!$A$3:$A$102,'UI '!C221)</f>
        <v>0</v>
      </c>
      <c r="C221" s="28"/>
      <c r="D221" s="29"/>
      <c r="E221" s="30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:31" x14ac:dyDescent="0.25">
      <c r="A222" s="5">
        <f>COUNTIFS('Mapping Table'!$B$3:$B$102,'UI '!$D222,'Mapping Table'!$A$3:$A$102,'UI '!$C222)</f>
        <v>0</v>
      </c>
      <c r="B222" s="5">
        <f>SUMIFS('Mapping Table'!$D$3:$D$102,'Mapping Table'!$B$3:$B$102,'UI '!D222,'Mapping Table'!$A$3:$A$102,'UI '!C222)</f>
        <v>0</v>
      </c>
      <c r="C222" s="28"/>
      <c r="D222" s="29"/>
      <c r="E222" s="30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:31" x14ac:dyDescent="0.25">
      <c r="A223" s="5">
        <f>COUNTIFS('Mapping Table'!$B$3:$B$102,'UI '!$D223,'Mapping Table'!$A$3:$A$102,'UI '!$C223)</f>
        <v>0</v>
      </c>
      <c r="B223" s="5">
        <f>SUMIFS('Mapping Table'!$D$3:$D$102,'Mapping Table'!$B$3:$B$102,'UI '!D223,'Mapping Table'!$A$3:$A$102,'UI '!C223)</f>
        <v>0</v>
      </c>
      <c r="C223" s="28"/>
      <c r="D223" s="29"/>
      <c r="E223" s="30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:31" x14ac:dyDescent="0.25">
      <c r="A224" s="5">
        <f>COUNTIFS('Mapping Table'!$B$3:$B$102,'UI '!$D224,'Mapping Table'!$A$3:$A$102,'UI '!$C224)</f>
        <v>0</v>
      </c>
      <c r="B224" s="5">
        <f>SUMIFS('Mapping Table'!$D$3:$D$102,'Mapping Table'!$B$3:$B$102,'UI '!D224,'Mapping Table'!$A$3:$A$102,'UI '!C224)</f>
        <v>0</v>
      </c>
      <c r="C224" s="28"/>
      <c r="D224" s="29"/>
      <c r="E224" s="30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 x14ac:dyDescent="0.25">
      <c r="A225" s="5">
        <f>COUNTIFS('Mapping Table'!$B$3:$B$102,'UI '!$D225,'Mapping Table'!$A$3:$A$102,'UI '!$C225)</f>
        <v>0</v>
      </c>
      <c r="B225" s="5">
        <f>SUMIFS('Mapping Table'!$D$3:$D$102,'Mapping Table'!$B$3:$B$102,'UI '!D225,'Mapping Table'!$A$3:$A$102,'UI '!C225)</f>
        <v>0</v>
      </c>
      <c r="C225" s="28"/>
      <c r="D225" s="29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:31" x14ac:dyDescent="0.25">
      <c r="A226" s="5">
        <f>COUNTIFS('Mapping Table'!$B$3:$B$102,'UI '!$D226,'Mapping Table'!$A$3:$A$102,'UI '!$C226)</f>
        <v>0</v>
      </c>
      <c r="B226" s="5">
        <f>SUMIFS('Mapping Table'!$D$3:$D$102,'Mapping Table'!$B$3:$B$102,'UI '!D226,'Mapping Table'!$A$3:$A$102,'UI '!C226)</f>
        <v>0</v>
      </c>
      <c r="C226" s="28"/>
      <c r="D226" s="29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x14ac:dyDescent="0.25">
      <c r="A227" s="5">
        <f>COUNTIFS('Mapping Table'!$B$3:$B$102,'UI '!$D227,'Mapping Table'!$A$3:$A$102,'UI '!$C227)</f>
        <v>0</v>
      </c>
      <c r="B227" s="5">
        <f>SUMIFS('Mapping Table'!$D$3:$D$102,'Mapping Table'!$B$3:$B$102,'UI '!D227,'Mapping Table'!$A$3:$A$102,'UI '!C227)</f>
        <v>0</v>
      </c>
      <c r="C227" s="28"/>
      <c r="D227" s="29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:31" x14ac:dyDescent="0.25">
      <c r="A228" s="5">
        <f>COUNTIFS('Mapping Table'!$B$3:$B$102,'UI '!$D228,'Mapping Table'!$A$3:$A$102,'UI '!$C228)</f>
        <v>0</v>
      </c>
      <c r="B228" s="5">
        <f>SUMIFS('Mapping Table'!$D$3:$D$102,'Mapping Table'!$B$3:$B$102,'UI '!D228,'Mapping Table'!$A$3:$A$102,'UI '!C228)</f>
        <v>0</v>
      </c>
      <c r="C228" s="28"/>
      <c r="D228" s="29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 x14ac:dyDescent="0.25">
      <c r="A229" s="5">
        <f>COUNTIFS('Mapping Table'!$B$3:$B$102,'UI '!$D229,'Mapping Table'!$A$3:$A$102,'UI '!$C229)</f>
        <v>0</v>
      </c>
      <c r="B229" s="5">
        <f>SUMIFS('Mapping Table'!$D$3:$D$102,'Mapping Table'!$B$3:$B$102,'UI '!D229,'Mapping Table'!$A$3:$A$102,'UI '!C229)</f>
        <v>0</v>
      </c>
      <c r="C229" s="28"/>
      <c r="D229" s="29"/>
      <c r="E229" s="30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 x14ac:dyDescent="0.25">
      <c r="A230" s="5">
        <f>COUNTIFS('Mapping Table'!$B$3:$B$102,'UI '!$D230,'Mapping Table'!$A$3:$A$102,'UI '!$C230)</f>
        <v>0</v>
      </c>
      <c r="B230" s="5">
        <f>SUMIFS('Mapping Table'!$D$3:$D$102,'Mapping Table'!$B$3:$B$102,'UI '!D230,'Mapping Table'!$A$3:$A$102,'UI '!C230)</f>
        <v>0</v>
      </c>
      <c r="C230" s="28"/>
      <c r="D230" s="29"/>
      <c r="E230" s="30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 x14ac:dyDescent="0.25">
      <c r="A231" s="5">
        <f>COUNTIFS('Mapping Table'!$B$3:$B$102,'UI '!$D231,'Mapping Table'!$A$3:$A$102,'UI '!$C231)</f>
        <v>0</v>
      </c>
      <c r="B231" s="5">
        <f>SUMIFS('Mapping Table'!$D$3:$D$102,'Mapping Table'!$B$3:$B$102,'UI '!D231,'Mapping Table'!$A$3:$A$102,'UI '!C231)</f>
        <v>0</v>
      </c>
      <c r="C231" s="28"/>
      <c r="D231" s="29"/>
      <c r="E231" s="30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 x14ac:dyDescent="0.25">
      <c r="A232" s="5">
        <f>COUNTIFS('Mapping Table'!$B$3:$B$102,'UI '!$D232,'Mapping Table'!$A$3:$A$102,'UI '!$C232)</f>
        <v>0</v>
      </c>
      <c r="B232" s="5">
        <f>SUMIFS('Mapping Table'!$D$3:$D$102,'Mapping Table'!$B$3:$B$102,'UI '!D232,'Mapping Table'!$A$3:$A$102,'UI '!C232)</f>
        <v>0</v>
      </c>
      <c r="C232" s="28"/>
      <c r="D232" s="29"/>
      <c r="E232" s="30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:31" x14ac:dyDescent="0.25">
      <c r="A233" s="5">
        <f>COUNTIFS('Mapping Table'!$B$3:$B$102,'UI '!$D233,'Mapping Table'!$A$3:$A$102,'UI '!$C233)</f>
        <v>0</v>
      </c>
      <c r="B233" s="5">
        <f>SUMIFS('Mapping Table'!$D$3:$D$102,'Mapping Table'!$B$3:$B$102,'UI '!D233,'Mapping Table'!$A$3:$A$102,'UI '!C233)</f>
        <v>0</v>
      </c>
      <c r="C233" s="28"/>
      <c r="D233" s="29"/>
      <c r="E233" s="30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:31" x14ac:dyDescent="0.25">
      <c r="A234" s="5">
        <f>COUNTIFS('Mapping Table'!$B$3:$B$102,'UI '!$D234,'Mapping Table'!$A$3:$A$102,'UI '!$C234)</f>
        <v>0</v>
      </c>
      <c r="B234" s="5">
        <f>SUMIFS('Mapping Table'!$D$3:$D$102,'Mapping Table'!$B$3:$B$102,'UI '!D234,'Mapping Table'!$A$3:$A$102,'UI '!C234)</f>
        <v>0</v>
      </c>
      <c r="C234" s="28"/>
      <c r="D234" s="29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:31" x14ac:dyDescent="0.25">
      <c r="A235" s="5">
        <f>COUNTIFS('Mapping Table'!$B$3:$B$102,'UI '!$D235,'Mapping Table'!$A$3:$A$102,'UI '!$C235)</f>
        <v>0</v>
      </c>
      <c r="B235" s="5">
        <f>SUMIFS('Mapping Table'!$D$3:$D$102,'Mapping Table'!$B$3:$B$102,'UI '!D235,'Mapping Table'!$A$3:$A$102,'UI '!C235)</f>
        <v>0</v>
      </c>
      <c r="C235" s="28"/>
      <c r="D235" s="29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:31" x14ac:dyDescent="0.25">
      <c r="A236" s="5">
        <f>COUNTIFS('Mapping Table'!$B$3:$B$102,'UI '!$D236,'Mapping Table'!$A$3:$A$102,'UI '!$C236)</f>
        <v>0</v>
      </c>
      <c r="B236" s="5">
        <f>SUMIFS('Mapping Table'!$D$3:$D$102,'Mapping Table'!$B$3:$B$102,'UI '!D236,'Mapping Table'!$A$3:$A$102,'UI '!C236)</f>
        <v>0</v>
      </c>
      <c r="C236" s="28"/>
      <c r="D236" s="29"/>
      <c r="E236" s="30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:31" x14ac:dyDescent="0.25">
      <c r="A237" s="5">
        <f>COUNTIFS('Mapping Table'!$B$3:$B$102,'UI '!$D237,'Mapping Table'!$A$3:$A$102,'UI '!$C237)</f>
        <v>0</v>
      </c>
      <c r="B237" s="5">
        <f>SUMIFS('Mapping Table'!$D$3:$D$102,'Mapping Table'!$B$3:$B$102,'UI '!D237,'Mapping Table'!$A$3:$A$102,'UI '!C237)</f>
        <v>0</v>
      </c>
      <c r="C237" s="28"/>
      <c r="D237" s="29"/>
      <c r="E237" s="30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x14ac:dyDescent="0.25">
      <c r="A238" s="5">
        <f>COUNTIFS('Mapping Table'!$B$3:$B$102,'UI '!$D238,'Mapping Table'!$A$3:$A$102,'UI '!$C238)</f>
        <v>0</v>
      </c>
      <c r="B238" s="5">
        <f>SUMIFS('Mapping Table'!$D$3:$D$102,'Mapping Table'!$B$3:$B$102,'UI '!D238,'Mapping Table'!$A$3:$A$102,'UI '!C238)</f>
        <v>0</v>
      </c>
      <c r="C238" s="28"/>
      <c r="D238" s="29"/>
      <c r="E238" s="30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:31" x14ac:dyDescent="0.25">
      <c r="A239" s="5">
        <f>COUNTIFS('Mapping Table'!$B$3:$B$102,'UI '!$D239,'Mapping Table'!$A$3:$A$102,'UI '!$C239)</f>
        <v>0</v>
      </c>
      <c r="B239" s="5">
        <f>SUMIFS('Mapping Table'!$D$3:$D$102,'Mapping Table'!$B$3:$B$102,'UI '!D239,'Mapping Table'!$A$3:$A$102,'UI '!C239)</f>
        <v>0</v>
      </c>
      <c r="C239" s="28"/>
      <c r="D239" s="29"/>
      <c r="E239" s="30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:31" x14ac:dyDescent="0.25">
      <c r="A240" s="5">
        <f>COUNTIFS('Mapping Table'!$B$3:$B$102,'UI '!$D240,'Mapping Table'!$A$3:$A$102,'UI '!$C240)</f>
        <v>0</v>
      </c>
      <c r="B240" s="5">
        <f>SUMIFS('Mapping Table'!$D$3:$D$102,'Mapping Table'!$B$3:$B$102,'UI '!D240,'Mapping Table'!$A$3:$A$102,'UI '!C240)</f>
        <v>0</v>
      </c>
      <c r="C240" s="28"/>
      <c r="D240" s="29"/>
      <c r="E240" s="30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 x14ac:dyDescent="0.25">
      <c r="A241" s="5">
        <f>COUNTIFS('Mapping Table'!$B$3:$B$102,'UI '!$D241,'Mapping Table'!$A$3:$A$102,'UI '!$C241)</f>
        <v>0</v>
      </c>
      <c r="B241" s="5">
        <f>SUMIFS('Mapping Table'!$D$3:$D$102,'Mapping Table'!$B$3:$B$102,'UI '!D241,'Mapping Table'!$A$3:$A$102,'UI '!C241)</f>
        <v>0</v>
      </c>
      <c r="C241" s="28"/>
      <c r="D241" s="29"/>
      <c r="E241" s="30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 x14ac:dyDescent="0.25">
      <c r="A242" s="5">
        <f>COUNTIFS('Mapping Table'!$B$3:$B$102,'UI '!$D242,'Mapping Table'!$A$3:$A$102,'UI '!$C242)</f>
        <v>0</v>
      </c>
      <c r="B242" s="5">
        <f>SUMIFS('Mapping Table'!$D$3:$D$102,'Mapping Table'!$B$3:$B$102,'UI '!D242,'Mapping Table'!$A$3:$A$102,'UI '!C242)</f>
        <v>0</v>
      </c>
      <c r="C242" s="28"/>
      <c r="D242" s="29"/>
      <c r="E242" s="30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:31" x14ac:dyDescent="0.25">
      <c r="A243" s="5">
        <f>COUNTIFS('Mapping Table'!$B$3:$B$102,'UI '!$D243,'Mapping Table'!$A$3:$A$102,'UI '!$C243)</f>
        <v>0</v>
      </c>
      <c r="B243" s="5">
        <f>SUMIFS('Mapping Table'!$D$3:$D$102,'Mapping Table'!$B$3:$B$102,'UI '!D243,'Mapping Table'!$A$3:$A$102,'UI '!C243)</f>
        <v>0</v>
      </c>
      <c r="C243" s="28"/>
      <c r="D243" s="29"/>
      <c r="E243" s="30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:31" x14ac:dyDescent="0.25">
      <c r="A244" s="5">
        <f>COUNTIFS('Mapping Table'!$B$3:$B$102,'UI '!$D244,'Mapping Table'!$A$3:$A$102,'UI '!$C244)</f>
        <v>0</v>
      </c>
      <c r="B244" s="5">
        <f>SUMIFS('Mapping Table'!$D$3:$D$102,'Mapping Table'!$B$3:$B$102,'UI '!D244,'Mapping Table'!$A$3:$A$102,'UI '!C244)</f>
        <v>0</v>
      </c>
      <c r="C244" s="28"/>
      <c r="D244" s="29"/>
      <c r="E244" s="30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:31" x14ac:dyDescent="0.25">
      <c r="A245" s="5">
        <f>COUNTIFS('Mapping Table'!$B$3:$B$102,'UI '!$D245,'Mapping Table'!$A$3:$A$102,'UI '!$C245)</f>
        <v>0</v>
      </c>
      <c r="B245" s="5">
        <f>SUMIFS('Mapping Table'!$D$3:$D$102,'Mapping Table'!$B$3:$B$102,'UI '!D245,'Mapping Table'!$A$3:$A$102,'UI '!C245)</f>
        <v>0</v>
      </c>
      <c r="C245" s="28"/>
      <c r="D245" s="29"/>
      <c r="E245" s="30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x14ac:dyDescent="0.25">
      <c r="A246" s="5">
        <f>COUNTIFS('Mapping Table'!$B$3:$B$102,'UI '!$D246,'Mapping Table'!$A$3:$A$102,'UI '!$C246)</f>
        <v>0</v>
      </c>
      <c r="B246" s="5">
        <f>SUMIFS('Mapping Table'!$D$3:$D$102,'Mapping Table'!$B$3:$B$102,'UI '!D246,'Mapping Table'!$A$3:$A$102,'UI '!C246)</f>
        <v>0</v>
      </c>
      <c r="C246" s="28"/>
      <c r="D246" s="29"/>
      <c r="E246" s="30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 x14ac:dyDescent="0.25">
      <c r="A247" s="5">
        <f>COUNTIFS('Mapping Table'!$B$3:$B$102,'UI '!$D247,'Mapping Table'!$A$3:$A$102,'UI '!$C247)</f>
        <v>0</v>
      </c>
      <c r="B247" s="5">
        <f>SUMIFS('Mapping Table'!$D$3:$D$102,'Mapping Table'!$B$3:$B$102,'UI '!D247,'Mapping Table'!$A$3:$A$102,'UI '!C247)</f>
        <v>0</v>
      </c>
      <c r="C247" s="28"/>
      <c r="D247" s="29"/>
      <c r="E247" s="30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:31" x14ac:dyDescent="0.25">
      <c r="A248" s="5">
        <f>COUNTIFS('Mapping Table'!$B$3:$B$102,'UI '!$D248,'Mapping Table'!$A$3:$A$102,'UI '!$C248)</f>
        <v>0</v>
      </c>
      <c r="B248" s="5">
        <f>SUMIFS('Mapping Table'!$D$3:$D$102,'Mapping Table'!$B$3:$B$102,'UI '!D248,'Mapping Table'!$A$3:$A$102,'UI '!C248)</f>
        <v>0</v>
      </c>
      <c r="C248" s="28"/>
      <c r="D248" s="29"/>
      <c r="E248" s="30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 x14ac:dyDescent="0.25">
      <c r="A249" s="5">
        <f>COUNTIFS('Mapping Table'!$B$3:$B$102,'UI '!$D249,'Mapping Table'!$A$3:$A$102,'UI '!$C249)</f>
        <v>0</v>
      </c>
      <c r="B249" s="5">
        <f>SUMIFS('Mapping Table'!$D$3:$D$102,'Mapping Table'!$B$3:$B$102,'UI '!D249,'Mapping Table'!$A$3:$A$102,'UI '!C249)</f>
        <v>0</v>
      </c>
      <c r="C249" s="28"/>
      <c r="D249" s="29"/>
      <c r="E249" s="30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:31" x14ac:dyDescent="0.25">
      <c r="A250" s="5">
        <f>COUNTIFS('Mapping Table'!$B$3:$B$102,'UI '!$D250,'Mapping Table'!$A$3:$A$102,'UI '!$C250)</f>
        <v>0</v>
      </c>
      <c r="B250" s="5">
        <f>SUMIFS('Mapping Table'!$D$3:$D$102,'Mapping Table'!$B$3:$B$102,'UI '!D250,'Mapping Table'!$A$3:$A$102,'UI '!C250)</f>
        <v>0</v>
      </c>
      <c r="C250" s="28"/>
      <c r="D250" s="29"/>
      <c r="E250" s="30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:31" x14ac:dyDescent="0.25">
      <c r="A251" s="5">
        <f>COUNTIFS('Mapping Table'!$B$3:$B$102,'UI '!$D251,'Mapping Table'!$A$3:$A$102,'UI '!$C251)</f>
        <v>0</v>
      </c>
      <c r="B251" s="5">
        <f>SUMIFS('Mapping Table'!$D$3:$D$102,'Mapping Table'!$B$3:$B$102,'UI '!D251,'Mapping Table'!$A$3:$A$102,'UI '!C251)</f>
        <v>0</v>
      </c>
      <c r="C251" s="28"/>
      <c r="D251" s="29"/>
      <c r="E251" s="30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 x14ac:dyDescent="0.25">
      <c r="A252" s="5">
        <f>COUNTIFS('Mapping Table'!$B$3:$B$102,'UI '!$D252,'Mapping Table'!$A$3:$A$102,'UI '!$C252)</f>
        <v>0</v>
      </c>
      <c r="B252" s="5">
        <f>SUMIFS('Mapping Table'!$D$3:$D$102,'Mapping Table'!$B$3:$B$102,'UI '!D252,'Mapping Table'!$A$3:$A$102,'UI '!C252)</f>
        <v>0</v>
      </c>
      <c r="C252" s="28"/>
      <c r="D252" s="29"/>
      <c r="E252" s="30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:31" x14ac:dyDescent="0.25">
      <c r="A253" s="5">
        <f>COUNTIFS('Mapping Table'!$B$3:$B$102,'UI '!$D253,'Mapping Table'!$A$3:$A$102,'UI '!$C253)</f>
        <v>0</v>
      </c>
      <c r="B253" s="5">
        <f>SUMIFS('Mapping Table'!$D$3:$D$102,'Mapping Table'!$B$3:$B$102,'UI '!D253,'Mapping Table'!$A$3:$A$102,'UI '!C253)</f>
        <v>0</v>
      </c>
      <c r="C253" s="28"/>
      <c r="D253" s="29"/>
      <c r="E253" s="30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:31" x14ac:dyDescent="0.25">
      <c r="A254" s="5">
        <f>COUNTIFS('Mapping Table'!$B$3:$B$102,'UI '!$D254,'Mapping Table'!$A$3:$A$102,'UI '!$C254)</f>
        <v>0</v>
      </c>
      <c r="B254" s="5">
        <f>SUMIFS('Mapping Table'!$D$3:$D$102,'Mapping Table'!$B$3:$B$102,'UI '!D254,'Mapping Table'!$A$3:$A$102,'UI '!C254)</f>
        <v>0</v>
      </c>
      <c r="C254" s="28"/>
      <c r="D254" s="29"/>
      <c r="E254" s="30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:31" x14ac:dyDescent="0.25">
      <c r="A255" s="5">
        <f>COUNTIFS('Mapping Table'!$B$3:$B$102,'UI '!$D255,'Mapping Table'!$A$3:$A$102,'UI '!$C255)</f>
        <v>0</v>
      </c>
      <c r="B255" s="5">
        <f>SUMIFS('Mapping Table'!$D$3:$D$102,'Mapping Table'!$B$3:$B$102,'UI '!D255,'Mapping Table'!$A$3:$A$102,'UI '!C255)</f>
        <v>0</v>
      </c>
      <c r="C255" s="28"/>
      <c r="D255" s="29"/>
      <c r="E255" s="30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:31" x14ac:dyDescent="0.25">
      <c r="A256" s="5">
        <f>COUNTIFS('Mapping Table'!$B$3:$B$102,'UI '!$D256,'Mapping Table'!$A$3:$A$102,'UI '!$C256)</f>
        <v>0</v>
      </c>
      <c r="B256" s="5">
        <f>SUMIFS('Mapping Table'!$D$3:$D$102,'Mapping Table'!$B$3:$B$102,'UI '!D256,'Mapping Table'!$A$3:$A$102,'UI '!C256)</f>
        <v>0</v>
      </c>
      <c r="C256" s="28"/>
      <c r="D256" s="29"/>
      <c r="E256" s="30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:31" x14ac:dyDescent="0.25">
      <c r="A257" s="5">
        <f>COUNTIFS('Mapping Table'!$B$3:$B$102,'UI '!$D257,'Mapping Table'!$A$3:$A$102,'UI '!$C257)</f>
        <v>0</v>
      </c>
      <c r="B257" s="5">
        <f>SUMIFS('Mapping Table'!$D$3:$D$102,'Mapping Table'!$B$3:$B$102,'UI '!D257,'Mapping Table'!$A$3:$A$102,'UI '!C257)</f>
        <v>0</v>
      </c>
      <c r="C257" s="28"/>
      <c r="D257" s="29"/>
      <c r="E257" s="30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:31" x14ac:dyDescent="0.25">
      <c r="A258" s="5">
        <f>COUNTIFS('Mapping Table'!$B$3:$B$102,'UI '!$D258,'Mapping Table'!$A$3:$A$102,'UI '!$C258)</f>
        <v>0</v>
      </c>
      <c r="B258" s="5">
        <f>SUMIFS('Mapping Table'!$D$3:$D$102,'Mapping Table'!$B$3:$B$102,'UI '!D258,'Mapping Table'!$A$3:$A$102,'UI '!C258)</f>
        <v>0</v>
      </c>
      <c r="C258" s="28"/>
      <c r="D258" s="29"/>
      <c r="E258" s="30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:31" x14ac:dyDescent="0.25">
      <c r="A259" s="5">
        <f>COUNTIFS('Mapping Table'!$B$3:$B$102,'UI '!$D259,'Mapping Table'!$A$3:$A$102,'UI '!$C259)</f>
        <v>0</v>
      </c>
      <c r="B259" s="5">
        <f>SUMIFS('Mapping Table'!$D$3:$D$102,'Mapping Table'!$B$3:$B$102,'UI '!D259,'Mapping Table'!$A$3:$A$102,'UI '!C259)</f>
        <v>0</v>
      </c>
      <c r="C259" s="28"/>
      <c r="D259" s="29"/>
      <c r="E259" s="30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:31" x14ac:dyDescent="0.25">
      <c r="A260" s="5">
        <f>COUNTIFS('Mapping Table'!$B$3:$B$102,'UI '!$D260,'Mapping Table'!$A$3:$A$102,'UI '!$C260)</f>
        <v>0</v>
      </c>
      <c r="B260" s="5">
        <f>SUMIFS('Mapping Table'!$D$3:$D$102,'Mapping Table'!$B$3:$B$102,'UI '!D260,'Mapping Table'!$A$3:$A$102,'UI '!C260)</f>
        <v>0</v>
      </c>
      <c r="C260" s="28"/>
      <c r="D260" s="29"/>
      <c r="E260" s="30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:31" x14ac:dyDescent="0.25">
      <c r="A261" s="5">
        <f>COUNTIFS('Mapping Table'!$B$3:$B$102,'UI '!$D261,'Mapping Table'!$A$3:$A$102,'UI '!$C261)</f>
        <v>0</v>
      </c>
      <c r="B261" s="5">
        <f>SUMIFS('Mapping Table'!$D$3:$D$102,'Mapping Table'!$B$3:$B$102,'UI '!D261,'Mapping Table'!$A$3:$A$102,'UI '!C261)</f>
        <v>0</v>
      </c>
      <c r="C261" s="28"/>
      <c r="D261" s="29"/>
      <c r="E261" s="30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:31" x14ac:dyDescent="0.25">
      <c r="A262" s="5">
        <f>COUNTIFS('Mapping Table'!$B$3:$B$102,'UI '!$D262,'Mapping Table'!$A$3:$A$102,'UI '!$C262)</f>
        <v>0</v>
      </c>
      <c r="B262" s="5">
        <f>SUMIFS('Mapping Table'!$D$3:$D$102,'Mapping Table'!$B$3:$B$102,'UI '!D262,'Mapping Table'!$A$3:$A$102,'UI '!C262)</f>
        <v>0</v>
      </c>
      <c r="C262" s="28"/>
      <c r="D262" s="29"/>
      <c r="E262" s="30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:31" x14ac:dyDescent="0.25">
      <c r="A263" s="5">
        <f>COUNTIFS('Mapping Table'!$B$3:$B$102,'UI '!$D263,'Mapping Table'!$A$3:$A$102,'UI '!$C263)</f>
        <v>0</v>
      </c>
      <c r="B263" s="5">
        <f>SUMIFS('Mapping Table'!$D$3:$D$102,'Mapping Table'!$B$3:$B$102,'UI '!D263,'Mapping Table'!$A$3:$A$102,'UI '!C263)</f>
        <v>0</v>
      </c>
      <c r="C263" s="28"/>
      <c r="D263" s="29"/>
      <c r="E263" s="30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:31" x14ac:dyDescent="0.25">
      <c r="A264" s="5">
        <f>COUNTIFS('Mapping Table'!$B$3:$B$102,'UI '!$D264,'Mapping Table'!$A$3:$A$102,'UI '!$C264)</f>
        <v>0</v>
      </c>
      <c r="B264" s="5">
        <f>SUMIFS('Mapping Table'!$D$3:$D$102,'Mapping Table'!$B$3:$B$102,'UI '!D264,'Mapping Table'!$A$3:$A$102,'UI '!C264)</f>
        <v>0</v>
      </c>
      <c r="C264" s="28"/>
      <c r="D264" s="29"/>
      <c r="E264" s="30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:31" x14ac:dyDescent="0.25">
      <c r="A265" s="5">
        <f>COUNTIFS('Mapping Table'!$B$3:$B$102,'UI '!$D265,'Mapping Table'!$A$3:$A$102,'UI '!$C265)</f>
        <v>0</v>
      </c>
      <c r="B265" s="5">
        <f>SUMIFS('Mapping Table'!$D$3:$D$102,'Mapping Table'!$B$3:$B$102,'UI '!D265,'Mapping Table'!$A$3:$A$102,'UI '!C265)</f>
        <v>0</v>
      </c>
      <c r="C265" s="28"/>
      <c r="D265" s="29"/>
      <c r="E265" s="30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:31" x14ac:dyDescent="0.25">
      <c r="A266" s="5">
        <f>COUNTIFS('Mapping Table'!$B$3:$B$102,'UI '!$D266,'Mapping Table'!$A$3:$A$102,'UI '!$C266)</f>
        <v>0</v>
      </c>
      <c r="B266" s="5">
        <f>SUMIFS('Mapping Table'!$D$3:$D$102,'Mapping Table'!$B$3:$B$102,'UI '!D266,'Mapping Table'!$A$3:$A$102,'UI '!C266)</f>
        <v>0</v>
      </c>
      <c r="C266" s="28"/>
      <c r="D266" s="29"/>
      <c r="E266" s="30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:31" x14ac:dyDescent="0.25">
      <c r="A267" s="5">
        <f>COUNTIFS('Mapping Table'!$B$3:$B$102,'UI '!$D267,'Mapping Table'!$A$3:$A$102,'UI '!$C267)</f>
        <v>0</v>
      </c>
      <c r="B267" s="5">
        <f>SUMIFS('Mapping Table'!$D$3:$D$102,'Mapping Table'!$B$3:$B$102,'UI '!D267,'Mapping Table'!$A$3:$A$102,'UI '!C267)</f>
        <v>0</v>
      </c>
      <c r="C267" s="28"/>
      <c r="D267" s="29"/>
      <c r="E267" s="30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 x14ac:dyDescent="0.25">
      <c r="A268" s="5">
        <f>COUNTIFS('Mapping Table'!$B$3:$B$102,'UI '!$D268,'Mapping Table'!$A$3:$A$102,'UI '!$C268)</f>
        <v>0</v>
      </c>
      <c r="B268" s="5">
        <f>SUMIFS('Mapping Table'!$D$3:$D$102,'Mapping Table'!$B$3:$B$102,'UI '!D268,'Mapping Table'!$A$3:$A$102,'UI '!C268)</f>
        <v>0</v>
      </c>
      <c r="C268" s="28"/>
      <c r="D268" s="29"/>
      <c r="E268" s="30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:31" x14ac:dyDescent="0.25">
      <c r="A269" s="5">
        <f>COUNTIFS('Mapping Table'!$B$3:$B$102,'UI '!$D269,'Mapping Table'!$A$3:$A$102,'UI '!$C269)</f>
        <v>0</v>
      </c>
      <c r="B269" s="5">
        <f>SUMIFS('Mapping Table'!$D$3:$D$102,'Mapping Table'!$B$3:$B$102,'UI '!D269,'Mapping Table'!$A$3:$A$102,'UI '!C269)</f>
        <v>0</v>
      </c>
      <c r="C269" s="28"/>
      <c r="D269" s="29"/>
      <c r="E269" s="30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:31" x14ac:dyDescent="0.25">
      <c r="A270" s="5">
        <f>COUNTIFS('Mapping Table'!$B$3:$B$102,'UI '!$D270,'Mapping Table'!$A$3:$A$102,'UI '!$C270)</f>
        <v>0</v>
      </c>
      <c r="B270" s="5">
        <f>SUMIFS('Mapping Table'!$D$3:$D$102,'Mapping Table'!$B$3:$B$102,'UI '!D270,'Mapping Table'!$A$3:$A$102,'UI '!C270)</f>
        <v>0</v>
      </c>
      <c r="C270" s="28"/>
      <c r="D270" s="29"/>
      <c r="E270" s="30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31" x14ac:dyDescent="0.25">
      <c r="A271" s="5">
        <f>COUNTIFS('Mapping Table'!$B$3:$B$102,'UI '!$D271,'Mapping Table'!$A$3:$A$102,'UI '!$C271)</f>
        <v>0</v>
      </c>
      <c r="B271" s="5">
        <f>SUMIFS('Mapping Table'!$D$3:$D$102,'Mapping Table'!$B$3:$B$102,'UI '!D271,'Mapping Table'!$A$3:$A$102,'UI '!C271)</f>
        <v>0</v>
      </c>
      <c r="C271" s="28"/>
      <c r="D271" s="29"/>
      <c r="E271" s="30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:31" x14ac:dyDescent="0.25">
      <c r="A272" s="5">
        <f>COUNTIFS('Mapping Table'!$B$3:$B$102,'UI '!$D272,'Mapping Table'!$A$3:$A$102,'UI '!$C272)</f>
        <v>0</v>
      </c>
      <c r="B272" s="5">
        <f>SUMIFS('Mapping Table'!$D$3:$D$102,'Mapping Table'!$B$3:$B$102,'UI '!D272,'Mapping Table'!$A$3:$A$102,'UI '!C272)</f>
        <v>0</v>
      </c>
      <c r="C272" s="28"/>
      <c r="D272" s="29"/>
      <c r="E272" s="30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:31" x14ac:dyDescent="0.25">
      <c r="A273" s="5">
        <f>COUNTIFS('Mapping Table'!$B$3:$B$102,'UI '!$D273,'Mapping Table'!$A$3:$A$102,'UI '!$C273)</f>
        <v>0</v>
      </c>
      <c r="B273" s="5">
        <f>SUMIFS('Mapping Table'!$D$3:$D$102,'Mapping Table'!$B$3:$B$102,'UI '!D273,'Mapping Table'!$A$3:$A$102,'UI '!C273)</f>
        <v>0</v>
      </c>
      <c r="C273" s="28"/>
      <c r="D273" s="29"/>
      <c r="E273" s="30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:31" x14ac:dyDescent="0.25">
      <c r="A274" s="5">
        <f>COUNTIFS('Mapping Table'!$B$3:$B$102,'UI '!$D274,'Mapping Table'!$A$3:$A$102,'UI '!$C274)</f>
        <v>0</v>
      </c>
      <c r="B274" s="5">
        <f>SUMIFS('Mapping Table'!$D$3:$D$102,'Mapping Table'!$B$3:$B$102,'UI '!D274,'Mapping Table'!$A$3:$A$102,'UI '!C274)</f>
        <v>0</v>
      </c>
      <c r="C274" s="28"/>
      <c r="D274" s="29"/>
      <c r="E274" s="30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:31" x14ac:dyDescent="0.25">
      <c r="A275" s="5">
        <f>COUNTIFS('Mapping Table'!$B$3:$B$102,'UI '!$D275,'Mapping Table'!$A$3:$A$102,'UI '!$C275)</f>
        <v>0</v>
      </c>
      <c r="B275" s="5">
        <f>SUMIFS('Mapping Table'!$D$3:$D$102,'Mapping Table'!$B$3:$B$102,'UI '!D275,'Mapping Table'!$A$3:$A$102,'UI '!C275)</f>
        <v>0</v>
      </c>
      <c r="C275" s="28"/>
      <c r="D275" s="29"/>
      <c r="E275" s="30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:31" x14ac:dyDescent="0.25">
      <c r="A276" s="5">
        <f>COUNTIFS('Mapping Table'!$B$3:$B$102,'UI '!$D276,'Mapping Table'!$A$3:$A$102,'UI '!$C276)</f>
        <v>0</v>
      </c>
      <c r="B276" s="5">
        <f>SUMIFS('Mapping Table'!$D$3:$D$102,'Mapping Table'!$B$3:$B$102,'UI '!D276,'Mapping Table'!$A$3:$A$102,'UI '!C276)</f>
        <v>0</v>
      </c>
      <c r="C276" s="28"/>
      <c r="D276" s="29"/>
      <c r="E276" s="30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:31" x14ac:dyDescent="0.25">
      <c r="A277" s="5">
        <f>COUNTIFS('Mapping Table'!$B$3:$B$102,'UI '!$D277,'Mapping Table'!$A$3:$A$102,'UI '!$C277)</f>
        <v>0</v>
      </c>
      <c r="B277" s="5">
        <f>SUMIFS('Mapping Table'!$D$3:$D$102,'Mapping Table'!$B$3:$B$102,'UI '!D277,'Mapping Table'!$A$3:$A$102,'UI '!C277)</f>
        <v>0</v>
      </c>
      <c r="C277" s="28"/>
      <c r="D277" s="29"/>
      <c r="E277" s="30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:31" x14ac:dyDescent="0.25">
      <c r="A278" s="5">
        <f>COUNTIFS('Mapping Table'!$B$3:$B$102,'UI '!$D278,'Mapping Table'!$A$3:$A$102,'UI '!$C278)</f>
        <v>0</v>
      </c>
      <c r="B278" s="5">
        <f>SUMIFS('Mapping Table'!$D$3:$D$102,'Mapping Table'!$B$3:$B$102,'UI '!D278,'Mapping Table'!$A$3:$A$102,'UI '!C278)</f>
        <v>0</v>
      </c>
      <c r="C278" s="28"/>
      <c r="D278" s="29"/>
      <c r="E278" s="30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:31" x14ac:dyDescent="0.25">
      <c r="A279" s="5">
        <f>COUNTIFS('Mapping Table'!$B$3:$B$102,'UI '!$D279,'Mapping Table'!$A$3:$A$102,'UI '!$C279)</f>
        <v>0</v>
      </c>
      <c r="B279" s="5">
        <f>SUMIFS('Mapping Table'!$D$3:$D$102,'Mapping Table'!$B$3:$B$102,'UI '!D279,'Mapping Table'!$A$3:$A$102,'UI '!C279)</f>
        <v>0</v>
      </c>
      <c r="C279" s="28"/>
      <c r="D279" s="29"/>
      <c r="E279" s="30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:31" x14ac:dyDescent="0.25">
      <c r="A280" s="5">
        <f>COUNTIFS('Mapping Table'!$B$3:$B$102,'UI '!$D280,'Mapping Table'!$A$3:$A$102,'UI '!$C280)</f>
        <v>0</v>
      </c>
      <c r="B280" s="5">
        <f>SUMIFS('Mapping Table'!$D$3:$D$102,'Mapping Table'!$B$3:$B$102,'UI '!D280,'Mapping Table'!$A$3:$A$102,'UI '!C280)</f>
        <v>0</v>
      </c>
      <c r="C280" s="28"/>
      <c r="D280" s="29"/>
      <c r="E280" s="30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:31" x14ac:dyDescent="0.25">
      <c r="A281" s="5">
        <f>COUNTIFS('Mapping Table'!$B$3:$B$102,'UI '!$D281,'Mapping Table'!$A$3:$A$102,'UI '!$C281)</f>
        <v>0</v>
      </c>
      <c r="B281" s="5">
        <f>SUMIFS('Mapping Table'!$D$3:$D$102,'Mapping Table'!$B$3:$B$102,'UI '!D281,'Mapping Table'!$A$3:$A$102,'UI '!C281)</f>
        <v>0</v>
      </c>
      <c r="C281" s="28"/>
      <c r="D281" s="29"/>
      <c r="E281" s="30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:31" x14ac:dyDescent="0.25">
      <c r="A282" s="5">
        <f>COUNTIFS('Mapping Table'!$B$3:$B$102,'UI '!$D282,'Mapping Table'!$A$3:$A$102,'UI '!$C282)</f>
        <v>0</v>
      </c>
      <c r="B282" s="5">
        <f>SUMIFS('Mapping Table'!$D$3:$D$102,'Mapping Table'!$B$3:$B$102,'UI '!D282,'Mapping Table'!$A$3:$A$102,'UI '!C282)</f>
        <v>0</v>
      </c>
      <c r="C282" s="28"/>
      <c r="D282" s="29"/>
      <c r="E282" s="30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:31" x14ac:dyDescent="0.25">
      <c r="A283" s="5">
        <f>COUNTIFS('Mapping Table'!$B$3:$B$102,'UI '!$D283,'Mapping Table'!$A$3:$A$102,'UI '!$C283)</f>
        <v>0</v>
      </c>
      <c r="B283" s="5">
        <f>SUMIFS('Mapping Table'!$D$3:$D$102,'Mapping Table'!$B$3:$B$102,'UI '!D283,'Mapping Table'!$A$3:$A$102,'UI '!C283)</f>
        <v>0</v>
      </c>
      <c r="C283" s="28"/>
      <c r="D283" s="29"/>
      <c r="E283" s="30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:31" x14ac:dyDescent="0.25">
      <c r="A284" s="5">
        <f>COUNTIFS('Mapping Table'!$B$3:$B$102,'UI '!$D284,'Mapping Table'!$A$3:$A$102,'UI '!$C284)</f>
        <v>0</v>
      </c>
      <c r="B284" s="5">
        <f>SUMIFS('Mapping Table'!$D$3:$D$102,'Mapping Table'!$B$3:$B$102,'UI '!D284,'Mapping Table'!$A$3:$A$102,'UI '!C284)</f>
        <v>0</v>
      </c>
      <c r="C284" s="28"/>
      <c r="D284" s="29"/>
      <c r="E284" s="30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:31" x14ac:dyDescent="0.25">
      <c r="A285" s="5">
        <f>COUNTIFS('Mapping Table'!$B$3:$B$102,'UI '!$D285,'Mapping Table'!$A$3:$A$102,'UI '!$C285)</f>
        <v>0</v>
      </c>
      <c r="B285" s="5">
        <f>SUMIFS('Mapping Table'!$D$3:$D$102,'Mapping Table'!$B$3:$B$102,'UI '!D285,'Mapping Table'!$A$3:$A$102,'UI '!C285)</f>
        <v>0</v>
      </c>
      <c r="C285" s="28"/>
      <c r="D285" s="29"/>
      <c r="E285" s="30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 x14ac:dyDescent="0.25">
      <c r="A286" s="5">
        <f>COUNTIFS('Mapping Table'!$B$3:$B$102,'UI '!$D286,'Mapping Table'!$A$3:$A$102,'UI '!$C286)</f>
        <v>0</v>
      </c>
      <c r="B286" s="5">
        <f>SUMIFS('Mapping Table'!$D$3:$D$102,'Mapping Table'!$B$3:$B$102,'UI '!D286,'Mapping Table'!$A$3:$A$102,'UI '!C286)</f>
        <v>0</v>
      </c>
      <c r="C286" s="28"/>
      <c r="D286" s="29"/>
      <c r="E286" s="30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 x14ac:dyDescent="0.25">
      <c r="A287" s="5">
        <f>COUNTIFS('Mapping Table'!$B$3:$B$102,'UI '!$D287,'Mapping Table'!$A$3:$A$102,'UI '!$C287)</f>
        <v>0</v>
      </c>
      <c r="B287" s="5">
        <f>SUMIFS('Mapping Table'!$D$3:$D$102,'Mapping Table'!$B$3:$B$102,'UI '!D287,'Mapping Table'!$A$3:$A$102,'UI '!C287)</f>
        <v>0</v>
      </c>
      <c r="C287" s="28"/>
      <c r="D287" s="29"/>
      <c r="E287" s="30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 x14ac:dyDescent="0.25">
      <c r="A288" s="5">
        <f>COUNTIFS('Mapping Table'!$B$3:$B$102,'UI '!$D288,'Mapping Table'!$A$3:$A$102,'UI '!$C288)</f>
        <v>0</v>
      </c>
      <c r="B288" s="5">
        <f>SUMIFS('Mapping Table'!$D$3:$D$102,'Mapping Table'!$B$3:$B$102,'UI '!D288,'Mapping Table'!$A$3:$A$102,'UI '!C288)</f>
        <v>0</v>
      </c>
      <c r="C288" s="28"/>
      <c r="D288" s="29"/>
      <c r="E288" s="30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 x14ac:dyDescent="0.25">
      <c r="A289" s="5">
        <f>COUNTIFS('Mapping Table'!$B$3:$B$102,'UI '!$D289,'Mapping Table'!$A$3:$A$102,'UI '!$C289)</f>
        <v>0</v>
      </c>
      <c r="B289" s="5">
        <f>SUMIFS('Mapping Table'!$D$3:$D$102,'Mapping Table'!$B$3:$B$102,'UI '!D289,'Mapping Table'!$A$3:$A$102,'UI '!C289)</f>
        <v>0</v>
      </c>
      <c r="C289" s="28"/>
      <c r="D289" s="29"/>
      <c r="E289" s="30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 x14ac:dyDescent="0.25">
      <c r="A290" s="5">
        <f>COUNTIFS('Mapping Table'!$B$3:$B$102,'UI '!$D290,'Mapping Table'!$A$3:$A$102,'UI '!$C290)</f>
        <v>0</v>
      </c>
      <c r="B290" s="5">
        <f>SUMIFS('Mapping Table'!$D$3:$D$102,'Mapping Table'!$B$3:$B$102,'UI '!D290,'Mapping Table'!$A$3:$A$102,'UI '!C290)</f>
        <v>0</v>
      </c>
      <c r="C290" s="28"/>
      <c r="D290" s="29"/>
      <c r="E290" s="30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 x14ac:dyDescent="0.25">
      <c r="A291" s="5">
        <f>COUNTIFS('Mapping Table'!$B$3:$B$102,'UI '!$D291,'Mapping Table'!$A$3:$A$102,'UI '!$C291)</f>
        <v>0</v>
      </c>
      <c r="B291" s="5">
        <f>SUMIFS('Mapping Table'!$D$3:$D$102,'Mapping Table'!$B$3:$B$102,'UI '!D291,'Mapping Table'!$A$3:$A$102,'UI '!C291)</f>
        <v>0</v>
      </c>
      <c r="C291" s="28"/>
      <c r="D291" s="29"/>
      <c r="E291" s="30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:31" x14ac:dyDescent="0.25">
      <c r="A292" s="5">
        <f>COUNTIFS('Mapping Table'!$B$3:$B$102,'UI '!$D292,'Mapping Table'!$A$3:$A$102,'UI '!$C292)</f>
        <v>0</v>
      </c>
      <c r="B292" s="5">
        <f>SUMIFS('Mapping Table'!$D$3:$D$102,'Mapping Table'!$B$3:$B$102,'UI '!D292,'Mapping Table'!$A$3:$A$102,'UI '!C292)</f>
        <v>0</v>
      </c>
      <c r="C292" s="28"/>
      <c r="D292" s="29"/>
      <c r="E292" s="30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:31" x14ac:dyDescent="0.25">
      <c r="A293" s="5">
        <f>COUNTIFS('Mapping Table'!$B$3:$B$102,'UI '!$D293,'Mapping Table'!$A$3:$A$102,'UI '!$C293)</f>
        <v>0</v>
      </c>
      <c r="B293" s="5">
        <f>SUMIFS('Mapping Table'!$D$3:$D$102,'Mapping Table'!$B$3:$B$102,'UI '!D293,'Mapping Table'!$A$3:$A$102,'UI '!C293)</f>
        <v>0</v>
      </c>
      <c r="C293" s="28"/>
      <c r="D293" s="29"/>
      <c r="E293" s="30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:31" x14ac:dyDescent="0.25">
      <c r="A294" s="5">
        <f>COUNTIFS('Mapping Table'!$B$3:$B$102,'UI '!$D294,'Mapping Table'!$A$3:$A$102,'UI '!$C294)</f>
        <v>0</v>
      </c>
      <c r="B294" s="5">
        <f>SUMIFS('Mapping Table'!$D$3:$D$102,'Mapping Table'!$B$3:$B$102,'UI '!D294,'Mapping Table'!$A$3:$A$102,'UI '!C294)</f>
        <v>0</v>
      </c>
      <c r="C294" s="28"/>
      <c r="D294" s="29"/>
      <c r="E294" s="30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 x14ac:dyDescent="0.25">
      <c r="A295" s="5">
        <f>COUNTIFS('Mapping Table'!$B$3:$B$102,'UI '!$D295,'Mapping Table'!$A$3:$A$102,'UI '!$C295)</f>
        <v>0</v>
      </c>
      <c r="B295" s="5">
        <f>SUMIFS('Mapping Table'!$D$3:$D$102,'Mapping Table'!$B$3:$B$102,'UI '!D295,'Mapping Table'!$A$3:$A$102,'UI '!C295)</f>
        <v>0</v>
      </c>
      <c r="C295" s="28"/>
      <c r="D295" s="29"/>
      <c r="E295" s="30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31" x14ac:dyDescent="0.25">
      <c r="A296" s="5">
        <f>COUNTIFS('Mapping Table'!$B$3:$B$102,'UI '!$D296,'Mapping Table'!$A$3:$A$102,'UI '!$C296)</f>
        <v>0</v>
      </c>
      <c r="B296" s="5">
        <f>SUMIFS('Mapping Table'!$D$3:$D$102,'Mapping Table'!$B$3:$B$102,'UI '!D296,'Mapping Table'!$A$3:$A$102,'UI '!C296)</f>
        <v>0</v>
      </c>
      <c r="C296" s="28"/>
      <c r="D296" s="29"/>
      <c r="E296" s="30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:31" x14ac:dyDescent="0.25">
      <c r="A297" s="5">
        <f>COUNTIFS('Mapping Table'!$B$3:$B$102,'UI '!$D297,'Mapping Table'!$A$3:$A$102,'UI '!$C297)</f>
        <v>0</v>
      </c>
      <c r="B297" s="5">
        <f>SUMIFS('Mapping Table'!$D$3:$D$102,'Mapping Table'!$B$3:$B$102,'UI '!D297,'Mapping Table'!$A$3:$A$102,'UI '!C297)</f>
        <v>0</v>
      </c>
      <c r="C297" s="28"/>
      <c r="D297" s="29"/>
      <c r="E297" s="30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:31" x14ac:dyDescent="0.25">
      <c r="A298" s="5">
        <f>COUNTIFS('Mapping Table'!$B$3:$B$102,'UI '!$D298,'Mapping Table'!$A$3:$A$102,'UI '!$C298)</f>
        <v>0</v>
      </c>
      <c r="B298" s="5">
        <f>SUMIFS('Mapping Table'!$D$3:$D$102,'Mapping Table'!$B$3:$B$102,'UI '!D298,'Mapping Table'!$A$3:$A$102,'UI '!C298)</f>
        <v>0</v>
      </c>
      <c r="C298" s="28"/>
      <c r="D298" s="29"/>
      <c r="E298" s="30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:31" x14ac:dyDescent="0.25">
      <c r="A299" s="5">
        <f>COUNTIFS('Mapping Table'!$B$3:$B$102,'UI '!$D299,'Mapping Table'!$A$3:$A$102,'UI '!$C299)</f>
        <v>0</v>
      </c>
      <c r="B299" s="5">
        <f>SUMIFS('Mapping Table'!$D$3:$D$102,'Mapping Table'!$B$3:$B$102,'UI '!D299,'Mapping Table'!$A$3:$A$102,'UI '!C299)</f>
        <v>0</v>
      </c>
      <c r="C299" s="28"/>
      <c r="D299" s="29"/>
      <c r="E299" s="30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:31" x14ac:dyDescent="0.25">
      <c r="A300" s="5">
        <f>COUNTIFS('Mapping Table'!$B$3:$B$102,'UI '!$D300,'Mapping Table'!$A$3:$A$102,'UI '!$C300)</f>
        <v>0</v>
      </c>
      <c r="B300" s="5">
        <f>SUMIFS('Mapping Table'!$D$3:$D$102,'Mapping Table'!$B$3:$B$102,'UI '!D300,'Mapping Table'!$A$3:$A$102,'UI '!C300)</f>
        <v>0</v>
      </c>
      <c r="C300" s="28"/>
      <c r="D300" s="29"/>
      <c r="E300" s="30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:31" x14ac:dyDescent="0.25">
      <c r="A301" s="5">
        <f>COUNTIFS('Mapping Table'!$B$3:$B$102,'UI '!$D301,'Mapping Table'!$A$3:$A$102,'UI '!$C301)</f>
        <v>0</v>
      </c>
      <c r="B301" s="5">
        <f>SUMIFS('Mapping Table'!$D$3:$D$102,'Mapping Table'!$B$3:$B$102,'UI '!D301,'Mapping Table'!$A$3:$A$102,'UI '!C301)</f>
        <v>0</v>
      </c>
      <c r="C301" s="28"/>
      <c r="D301" s="29"/>
      <c r="E301" s="30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 x14ac:dyDescent="0.25">
      <c r="A302" s="5">
        <f>COUNTIFS('Mapping Table'!$B$3:$B$102,'UI '!$D302,'Mapping Table'!$A$3:$A$102,'UI '!$C302)</f>
        <v>0</v>
      </c>
      <c r="B302" s="5">
        <f>SUMIFS('Mapping Table'!$D$3:$D$102,'Mapping Table'!$B$3:$B$102,'UI '!D302,'Mapping Table'!$A$3:$A$102,'UI '!C302)</f>
        <v>0</v>
      </c>
      <c r="C302" s="28"/>
      <c r="D302" s="29"/>
      <c r="E302" s="3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 x14ac:dyDescent="0.25">
      <c r="A303" s="5">
        <f>COUNTIFS('Mapping Table'!$B$3:$B$102,'UI '!$D303,'Mapping Table'!$A$3:$A$102,'UI '!$C303)</f>
        <v>0</v>
      </c>
      <c r="B303" s="5">
        <f>SUMIFS('Mapping Table'!$D$3:$D$102,'Mapping Table'!$B$3:$B$102,'UI '!D303,'Mapping Table'!$A$3:$A$102,'UI '!C303)</f>
        <v>0</v>
      </c>
      <c r="C303" s="28"/>
      <c r="D303" s="29"/>
      <c r="E303" s="3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:31" x14ac:dyDescent="0.25">
      <c r="A304" s="5">
        <f>COUNTIFS('Mapping Table'!$B$3:$B$102,'UI '!$D304,'Mapping Table'!$A$3:$A$102,'UI '!$C304)</f>
        <v>0</v>
      </c>
      <c r="B304" s="5">
        <f>SUMIFS('Mapping Table'!$D$3:$D$102,'Mapping Table'!$B$3:$B$102,'UI '!D304,'Mapping Table'!$A$3:$A$102,'UI '!C304)</f>
        <v>0</v>
      </c>
      <c r="C304" s="28"/>
      <c r="D304" s="29"/>
      <c r="E304" s="3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:31" x14ac:dyDescent="0.25">
      <c r="A305" s="5">
        <f>COUNTIFS('Mapping Table'!$B$3:$B$102,'UI '!$D305,'Mapping Table'!$A$3:$A$102,'UI '!$C305)</f>
        <v>0</v>
      </c>
      <c r="B305" s="5">
        <f>SUMIFS('Mapping Table'!$D$3:$D$102,'Mapping Table'!$B$3:$B$102,'UI '!D305,'Mapping Table'!$A$3:$A$102,'UI '!C305)</f>
        <v>0</v>
      </c>
      <c r="C305" s="28"/>
      <c r="D305" s="29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:31" x14ac:dyDescent="0.25">
      <c r="A306" s="5">
        <f>COUNTIFS('Mapping Table'!$B$3:$B$102,'UI '!$D306,'Mapping Table'!$A$3:$A$102,'UI '!$C306)</f>
        <v>0</v>
      </c>
      <c r="B306" s="5">
        <f>SUMIFS('Mapping Table'!$D$3:$D$102,'Mapping Table'!$B$3:$B$102,'UI '!D306,'Mapping Table'!$A$3:$A$102,'UI '!C306)</f>
        <v>0</v>
      </c>
      <c r="C306" s="28"/>
      <c r="D306" s="29"/>
      <c r="E306" s="30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:31" x14ac:dyDescent="0.25">
      <c r="A307" s="5">
        <f>COUNTIFS('Mapping Table'!$B$3:$B$102,'UI '!$D307,'Mapping Table'!$A$3:$A$102,'UI '!$C307)</f>
        <v>0</v>
      </c>
      <c r="B307" s="5">
        <f>SUMIFS('Mapping Table'!$D$3:$D$102,'Mapping Table'!$B$3:$B$102,'UI '!D307,'Mapping Table'!$A$3:$A$102,'UI '!C307)</f>
        <v>0</v>
      </c>
      <c r="C307" s="28"/>
      <c r="D307" s="29"/>
      <c r="E307" s="30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:31" x14ac:dyDescent="0.25">
      <c r="A308" s="5">
        <f>COUNTIFS('Mapping Table'!$B$3:$B$102,'UI '!$D308,'Mapping Table'!$A$3:$A$102,'UI '!$C308)</f>
        <v>0</v>
      </c>
      <c r="B308" s="5">
        <f>SUMIFS('Mapping Table'!$D$3:$D$102,'Mapping Table'!$B$3:$B$102,'UI '!D308,'Mapping Table'!$A$3:$A$102,'UI '!C308)</f>
        <v>0</v>
      </c>
      <c r="C308" s="28"/>
      <c r="D308" s="29"/>
      <c r="E308" s="30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:31" x14ac:dyDescent="0.25">
      <c r="A309" s="5">
        <f>COUNTIFS('Mapping Table'!$B$3:$B$102,'UI '!$D309,'Mapping Table'!$A$3:$A$102,'UI '!$C309)</f>
        <v>0</v>
      </c>
      <c r="B309" s="5">
        <f>SUMIFS('Mapping Table'!$D$3:$D$102,'Mapping Table'!$B$3:$B$102,'UI '!D309,'Mapping Table'!$A$3:$A$102,'UI '!C309)</f>
        <v>0</v>
      </c>
      <c r="C309" s="28"/>
      <c r="D309" s="29"/>
      <c r="E309" s="30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:31" x14ac:dyDescent="0.25">
      <c r="A310" s="5">
        <f>COUNTIFS('Mapping Table'!$B$3:$B$102,'UI '!$D310,'Mapping Table'!$A$3:$A$102,'UI '!$C310)</f>
        <v>0</v>
      </c>
      <c r="B310" s="5">
        <f>SUMIFS('Mapping Table'!$D$3:$D$102,'Mapping Table'!$B$3:$B$102,'UI '!D310,'Mapping Table'!$A$3:$A$102,'UI '!C310)</f>
        <v>0</v>
      </c>
      <c r="C310" s="28"/>
      <c r="D310" s="29"/>
      <c r="E310" s="30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:31" x14ac:dyDescent="0.25">
      <c r="A311" s="5">
        <f>COUNTIFS('Mapping Table'!$B$3:$B$102,'UI '!$D311,'Mapping Table'!$A$3:$A$102,'UI '!$C311)</f>
        <v>0</v>
      </c>
      <c r="B311" s="5">
        <f>SUMIFS('Mapping Table'!$D$3:$D$102,'Mapping Table'!$B$3:$B$102,'UI '!D311,'Mapping Table'!$A$3:$A$102,'UI '!C311)</f>
        <v>0</v>
      </c>
      <c r="C311" s="28"/>
      <c r="D311" s="29"/>
      <c r="E311" s="30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 x14ac:dyDescent="0.25">
      <c r="A312" s="5">
        <f>COUNTIFS('Mapping Table'!$B$3:$B$102,'UI '!$D312,'Mapping Table'!$A$3:$A$102,'UI '!$C312)</f>
        <v>0</v>
      </c>
      <c r="B312" s="5">
        <f>SUMIFS('Mapping Table'!$D$3:$D$102,'Mapping Table'!$B$3:$B$102,'UI '!D312,'Mapping Table'!$A$3:$A$102,'UI '!C312)</f>
        <v>0</v>
      </c>
      <c r="C312" s="28"/>
      <c r="D312" s="29"/>
      <c r="E312" s="30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 x14ac:dyDescent="0.25">
      <c r="A313" s="5">
        <f>COUNTIFS('Mapping Table'!$B$3:$B$102,'UI '!$D313,'Mapping Table'!$A$3:$A$102,'UI '!$C313)</f>
        <v>0</v>
      </c>
      <c r="B313" s="5">
        <f>SUMIFS('Mapping Table'!$D$3:$D$102,'Mapping Table'!$B$3:$B$102,'UI '!D313,'Mapping Table'!$A$3:$A$102,'UI '!C313)</f>
        <v>0</v>
      </c>
      <c r="C313" s="28"/>
      <c r="D313" s="29"/>
      <c r="E313" s="30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:31" x14ac:dyDescent="0.25">
      <c r="A314" s="5">
        <f>COUNTIFS('Mapping Table'!$B$3:$B$102,'UI '!$D314,'Mapping Table'!$A$3:$A$102,'UI '!$C314)</f>
        <v>0</v>
      </c>
      <c r="B314" s="5">
        <f>SUMIFS('Mapping Table'!$D$3:$D$102,'Mapping Table'!$B$3:$B$102,'UI '!D314,'Mapping Table'!$A$3:$A$102,'UI '!C314)</f>
        <v>0</v>
      </c>
      <c r="C314" s="28"/>
      <c r="D314" s="29"/>
      <c r="E314" s="30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:31" x14ac:dyDescent="0.25">
      <c r="A315" s="5">
        <f>COUNTIFS('Mapping Table'!$B$3:$B$102,'UI '!$D315,'Mapping Table'!$A$3:$A$102,'UI '!$C315)</f>
        <v>0</v>
      </c>
      <c r="B315" s="5">
        <f>SUMIFS('Mapping Table'!$D$3:$D$102,'Mapping Table'!$B$3:$B$102,'UI '!D315,'Mapping Table'!$A$3:$A$102,'UI '!C315)</f>
        <v>0</v>
      </c>
      <c r="C315" s="28"/>
      <c r="D315" s="29"/>
      <c r="E315" s="30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:31" x14ac:dyDescent="0.25">
      <c r="A316" s="5">
        <f>COUNTIFS('Mapping Table'!$B$3:$B$102,'UI '!$D316,'Mapping Table'!$A$3:$A$102,'UI '!$C316)</f>
        <v>0</v>
      </c>
      <c r="B316" s="5">
        <f>SUMIFS('Mapping Table'!$D$3:$D$102,'Mapping Table'!$B$3:$B$102,'UI '!D316,'Mapping Table'!$A$3:$A$102,'UI '!C316)</f>
        <v>0</v>
      </c>
      <c r="C316" s="28"/>
      <c r="D316" s="29"/>
      <c r="E316" s="30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:31" x14ac:dyDescent="0.25">
      <c r="A317" s="5">
        <f>COUNTIFS('Mapping Table'!$B$3:$B$102,'UI '!$D317,'Mapping Table'!$A$3:$A$102,'UI '!$C317)</f>
        <v>0</v>
      </c>
      <c r="B317" s="5">
        <f>SUMIFS('Mapping Table'!$D$3:$D$102,'Mapping Table'!$B$3:$B$102,'UI '!D317,'Mapping Table'!$A$3:$A$102,'UI '!C317)</f>
        <v>0</v>
      </c>
      <c r="C317" s="28"/>
      <c r="D317" s="29"/>
      <c r="E317" s="30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:31" x14ac:dyDescent="0.25">
      <c r="A318" s="5">
        <f>COUNTIFS('Mapping Table'!$B$3:$B$102,'UI '!$D318,'Mapping Table'!$A$3:$A$102,'UI '!$C318)</f>
        <v>0</v>
      </c>
      <c r="B318" s="5">
        <f>SUMIFS('Mapping Table'!$D$3:$D$102,'Mapping Table'!$B$3:$B$102,'UI '!D318,'Mapping Table'!$A$3:$A$102,'UI '!C318)</f>
        <v>0</v>
      </c>
      <c r="C318" s="28"/>
      <c r="D318" s="29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:31" x14ac:dyDescent="0.25">
      <c r="A319" s="5">
        <f>COUNTIFS('Mapping Table'!$B$3:$B$102,'UI '!$D319,'Mapping Table'!$A$3:$A$102,'UI '!$C319)</f>
        <v>0</v>
      </c>
      <c r="B319" s="5">
        <f>SUMIFS('Mapping Table'!$D$3:$D$102,'Mapping Table'!$B$3:$B$102,'UI '!D319,'Mapping Table'!$A$3:$A$102,'UI '!C319)</f>
        <v>0</v>
      </c>
      <c r="C319" s="28"/>
      <c r="D319" s="29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:31" x14ac:dyDescent="0.25">
      <c r="A320" s="5">
        <f>COUNTIFS('Mapping Table'!$B$3:$B$102,'UI '!$D320,'Mapping Table'!$A$3:$A$102,'UI '!$C320)</f>
        <v>0</v>
      </c>
      <c r="B320" s="5">
        <f>SUMIFS('Mapping Table'!$D$3:$D$102,'Mapping Table'!$B$3:$B$102,'UI '!D320,'Mapping Table'!$A$3:$A$102,'UI '!C320)</f>
        <v>0</v>
      </c>
      <c r="C320" s="28"/>
      <c r="D320" s="29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:31" x14ac:dyDescent="0.25">
      <c r="A321" s="5">
        <f>COUNTIFS('Mapping Table'!$B$3:$B$102,'UI '!$D321,'Mapping Table'!$A$3:$A$102,'UI '!$C321)</f>
        <v>0</v>
      </c>
      <c r="B321" s="5">
        <f>SUMIFS('Mapping Table'!$D$3:$D$102,'Mapping Table'!$B$3:$B$102,'UI '!D321,'Mapping Table'!$A$3:$A$102,'UI '!C321)</f>
        <v>0</v>
      </c>
      <c r="C321" s="28"/>
      <c r="D321" s="29"/>
      <c r="E321" s="30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:31" x14ac:dyDescent="0.25">
      <c r="A322" s="5">
        <f>COUNTIFS('Mapping Table'!$B$3:$B$102,'UI '!$D322,'Mapping Table'!$A$3:$A$102,'UI '!$C322)</f>
        <v>0</v>
      </c>
      <c r="B322" s="5">
        <f>SUMIFS('Mapping Table'!$D$3:$D$102,'Mapping Table'!$B$3:$B$102,'UI '!D322,'Mapping Table'!$A$3:$A$102,'UI '!C322)</f>
        <v>0</v>
      </c>
      <c r="C322" s="28"/>
      <c r="D322" s="29"/>
      <c r="E322" s="30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:31" x14ac:dyDescent="0.25">
      <c r="A323" s="5">
        <f>COUNTIFS('Mapping Table'!$B$3:$B$102,'UI '!$D323,'Mapping Table'!$A$3:$A$102,'UI '!$C323)</f>
        <v>0</v>
      </c>
      <c r="B323" s="5">
        <f>SUMIFS('Mapping Table'!$D$3:$D$102,'Mapping Table'!$B$3:$B$102,'UI '!D323,'Mapping Table'!$A$3:$A$102,'UI '!C323)</f>
        <v>0</v>
      </c>
      <c r="C323" s="28"/>
      <c r="D323" s="29"/>
      <c r="E323" s="30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:31" x14ac:dyDescent="0.25">
      <c r="A324" s="5">
        <f>COUNTIFS('Mapping Table'!$B$3:$B$102,'UI '!$D324,'Mapping Table'!$A$3:$A$102,'UI '!$C324)</f>
        <v>0</v>
      </c>
      <c r="B324" s="5">
        <f>SUMIFS('Mapping Table'!$D$3:$D$102,'Mapping Table'!$B$3:$B$102,'UI '!D324,'Mapping Table'!$A$3:$A$102,'UI '!C324)</f>
        <v>0</v>
      </c>
      <c r="C324" s="28"/>
      <c r="D324" s="29"/>
      <c r="E324" s="30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:31" x14ac:dyDescent="0.25">
      <c r="A325" s="5">
        <f>COUNTIFS('Mapping Table'!$B$3:$B$102,'UI '!$D325,'Mapping Table'!$A$3:$A$102,'UI '!$C325)</f>
        <v>0</v>
      </c>
      <c r="B325" s="5">
        <f>SUMIFS('Mapping Table'!$D$3:$D$102,'Mapping Table'!$B$3:$B$102,'UI '!D325,'Mapping Table'!$A$3:$A$102,'UI '!C325)</f>
        <v>0</v>
      </c>
      <c r="C325" s="28"/>
      <c r="D325" s="29"/>
      <c r="E325" s="30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:31" x14ac:dyDescent="0.25">
      <c r="A326" s="5">
        <f>COUNTIFS('Mapping Table'!$B$3:$B$102,'UI '!$D326,'Mapping Table'!$A$3:$A$102,'UI '!$C326)</f>
        <v>0</v>
      </c>
      <c r="B326" s="5">
        <f>SUMIFS('Mapping Table'!$D$3:$D$102,'Mapping Table'!$B$3:$B$102,'UI '!D326,'Mapping Table'!$A$3:$A$102,'UI '!C326)</f>
        <v>0</v>
      </c>
      <c r="C326" s="28"/>
      <c r="D326" s="29"/>
      <c r="E326" s="30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:31" x14ac:dyDescent="0.25">
      <c r="A327" s="5">
        <f>COUNTIFS('Mapping Table'!$B$3:$B$102,'UI '!$D327,'Mapping Table'!$A$3:$A$102,'UI '!$C327)</f>
        <v>0</v>
      </c>
      <c r="B327" s="5">
        <f>SUMIFS('Mapping Table'!$D$3:$D$102,'Mapping Table'!$B$3:$B$102,'UI '!D327,'Mapping Table'!$A$3:$A$102,'UI '!C327)</f>
        <v>0</v>
      </c>
      <c r="C327" s="28"/>
      <c r="D327" s="29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:31" x14ac:dyDescent="0.25">
      <c r="A328" s="5">
        <f>COUNTIFS('Mapping Table'!$B$3:$B$102,'UI '!$D328,'Mapping Table'!$A$3:$A$102,'UI '!$C328)</f>
        <v>0</v>
      </c>
      <c r="B328" s="5">
        <f>SUMIFS('Mapping Table'!$D$3:$D$102,'Mapping Table'!$B$3:$B$102,'UI '!D328,'Mapping Table'!$A$3:$A$102,'UI '!C328)</f>
        <v>0</v>
      </c>
      <c r="C328" s="28"/>
      <c r="D328" s="29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:31" x14ac:dyDescent="0.25">
      <c r="A329" s="5">
        <f>COUNTIFS('Mapping Table'!$B$3:$B$102,'UI '!$D329,'Mapping Table'!$A$3:$A$102,'UI '!$C329)</f>
        <v>0</v>
      </c>
      <c r="B329" s="5">
        <f>SUMIFS('Mapping Table'!$D$3:$D$102,'Mapping Table'!$B$3:$B$102,'UI '!D329,'Mapping Table'!$A$3:$A$102,'UI '!C329)</f>
        <v>0</v>
      </c>
      <c r="C329" s="28"/>
      <c r="D329" s="29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:31" x14ac:dyDescent="0.25">
      <c r="A330" s="5">
        <f>COUNTIFS('Mapping Table'!$B$3:$B$102,'UI '!$D330,'Mapping Table'!$A$3:$A$102,'UI '!$C330)</f>
        <v>0</v>
      </c>
      <c r="B330" s="5">
        <f>SUMIFS('Mapping Table'!$D$3:$D$102,'Mapping Table'!$B$3:$B$102,'UI '!D330,'Mapping Table'!$A$3:$A$102,'UI '!C330)</f>
        <v>0</v>
      </c>
      <c r="C330" s="28"/>
      <c r="D330" s="29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:31" x14ac:dyDescent="0.25">
      <c r="A331" s="5">
        <f>COUNTIFS('Mapping Table'!$B$3:$B$102,'UI '!$D331,'Mapping Table'!$A$3:$A$102,'UI '!$C331)</f>
        <v>0</v>
      </c>
      <c r="B331" s="5">
        <f>SUMIFS('Mapping Table'!$D$3:$D$102,'Mapping Table'!$B$3:$B$102,'UI '!D331,'Mapping Table'!$A$3:$A$102,'UI '!C331)</f>
        <v>0</v>
      </c>
      <c r="C331" s="28"/>
      <c r="D331" s="29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:31" x14ac:dyDescent="0.25">
      <c r="A332" s="5">
        <f>COUNTIFS('Mapping Table'!$B$3:$B$102,'UI '!$D332,'Mapping Table'!$A$3:$A$102,'UI '!$C332)</f>
        <v>0</v>
      </c>
      <c r="B332" s="5">
        <f>SUMIFS('Mapping Table'!$D$3:$D$102,'Mapping Table'!$B$3:$B$102,'UI '!D332,'Mapping Table'!$A$3:$A$102,'UI '!C332)</f>
        <v>0</v>
      </c>
      <c r="C332" s="28"/>
      <c r="D332" s="29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 x14ac:dyDescent="0.25">
      <c r="A333" s="5">
        <f>COUNTIFS('Mapping Table'!$B$3:$B$102,'UI '!$D333,'Mapping Table'!$A$3:$A$102,'UI '!$C333)</f>
        <v>0</v>
      </c>
      <c r="B333" s="5">
        <f>SUMIFS('Mapping Table'!$D$3:$D$102,'Mapping Table'!$B$3:$B$102,'UI '!D333,'Mapping Table'!$A$3:$A$102,'UI '!C333)</f>
        <v>0</v>
      </c>
      <c r="C333" s="28"/>
      <c r="D333" s="29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 x14ac:dyDescent="0.25">
      <c r="A334" s="5">
        <f>COUNTIFS('Mapping Table'!$B$3:$B$102,'UI '!$D334,'Mapping Table'!$A$3:$A$102,'UI '!$C334)</f>
        <v>0</v>
      </c>
      <c r="B334" s="5">
        <f>SUMIFS('Mapping Table'!$D$3:$D$102,'Mapping Table'!$B$3:$B$102,'UI '!D334,'Mapping Table'!$A$3:$A$102,'UI '!C334)</f>
        <v>0</v>
      </c>
      <c r="C334" s="28"/>
      <c r="D334" s="29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:31" x14ac:dyDescent="0.25">
      <c r="A335" s="5">
        <f>COUNTIFS('Mapping Table'!$B$3:$B$102,'UI '!$D335,'Mapping Table'!$A$3:$A$102,'UI '!$C335)</f>
        <v>0</v>
      </c>
      <c r="B335" s="5">
        <f>SUMIFS('Mapping Table'!$D$3:$D$102,'Mapping Table'!$B$3:$B$102,'UI '!D335,'Mapping Table'!$A$3:$A$102,'UI '!C335)</f>
        <v>0</v>
      </c>
      <c r="C335" s="28"/>
      <c r="D335" s="29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:31" x14ac:dyDescent="0.25">
      <c r="A336" s="5">
        <f>COUNTIFS('Mapping Table'!$B$3:$B$102,'UI '!$D336,'Mapping Table'!$A$3:$A$102,'UI '!$C336)</f>
        <v>0</v>
      </c>
      <c r="B336" s="5">
        <f>SUMIFS('Mapping Table'!$D$3:$D$102,'Mapping Table'!$B$3:$B$102,'UI '!D336,'Mapping Table'!$A$3:$A$102,'UI '!C336)</f>
        <v>0</v>
      </c>
      <c r="C336" s="28"/>
      <c r="D336" s="29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 x14ac:dyDescent="0.25">
      <c r="A337" s="5">
        <f>COUNTIFS('Mapping Table'!$B$3:$B$102,'UI '!$D337,'Mapping Table'!$A$3:$A$102,'UI '!$C337)</f>
        <v>0</v>
      </c>
      <c r="B337" s="5">
        <f>SUMIFS('Mapping Table'!$D$3:$D$102,'Mapping Table'!$B$3:$B$102,'UI '!D337,'Mapping Table'!$A$3:$A$102,'UI '!C337)</f>
        <v>0</v>
      </c>
      <c r="C337" s="28"/>
      <c r="D337" s="29"/>
      <c r="E337" s="30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 x14ac:dyDescent="0.25">
      <c r="A338" s="5">
        <f>COUNTIFS('Mapping Table'!$B$3:$B$102,'UI '!$D338,'Mapping Table'!$A$3:$A$102,'UI '!$C338)</f>
        <v>0</v>
      </c>
      <c r="B338" s="5">
        <f>SUMIFS('Mapping Table'!$D$3:$D$102,'Mapping Table'!$B$3:$B$102,'UI '!D338,'Mapping Table'!$A$3:$A$102,'UI '!C338)</f>
        <v>0</v>
      </c>
      <c r="C338" s="28"/>
      <c r="D338" s="29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:31" x14ac:dyDescent="0.25">
      <c r="A339" s="5">
        <f>COUNTIFS('Mapping Table'!$B$3:$B$102,'UI '!$D339,'Mapping Table'!$A$3:$A$102,'UI '!$C339)</f>
        <v>0</v>
      </c>
      <c r="B339" s="5">
        <f>SUMIFS('Mapping Table'!$D$3:$D$102,'Mapping Table'!$B$3:$B$102,'UI '!D339,'Mapping Table'!$A$3:$A$102,'UI '!C339)</f>
        <v>0</v>
      </c>
      <c r="C339" s="28"/>
      <c r="D339" s="29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 x14ac:dyDescent="0.25">
      <c r="A340" s="5">
        <f>COUNTIFS('Mapping Table'!$B$3:$B$102,'UI '!$D340,'Mapping Table'!$A$3:$A$102,'UI '!$C340)</f>
        <v>0</v>
      </c>
      <c r="B340" s="5">
        <f>SUMIFS('Mapping Table'!$D$3:$D$102,'Mapping Table'!$B$3:$B$102,'UI '!D340,'Mapping Table'!$A$3:$A$102,'UI '!C340)</f>
        <v>0</v>
      </c>
      <c r="C340" s="28"/>
      <c r="D340" s="29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 x14ac:dyDescent="0.25">
      <c r="A341" s="5">
        <f>COUNTIFS('Mapping Table'!$B$3:$B$102,'UI '!$D341,'Mapping Table'!$A$3:$A$102,'UI '!$C341)</f>
        <v>0</v>
      </c>
      <c r="B341" s="5">
        <f>SUMIFS('Mapping Table'!$D$3:$D$102,'Mapping Table'!$B$3:$B$102,'UI '!D341,'Mapping Table'!$A$3:$A$102,'UI '!C341)</f>
        <v>0</v>
      </c>
      <c r="C341" s="28"/>
      <c r="D341" s="29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 x14ac:dyDescent="0.25">
      <c r="A342" s="5">
        <f>COUNTIFS('Mapping Table'!$B$3:$B$102,'UI '!$D342,'Mapping Table'!$A$3:$A$102,'UI '!$C342)</f>
        <v>0</v>
      </c>
      <c r="B342" s="5">
        <f>SUMIFS('Mapping Table'!$D$3:$D$102,'Mapping Table'!$B$3:$B$102,'UI '!D342,'Mapping Table'!$A$3:$A$102,'UI '!C342)</f>
        <v>0</v>
      </c>
      <c r="C342" s="28"/>
      <c r="D342" s="29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 x14ac:dyDescent="0.25">
      <c r="A343" s="5">
        <f>COUNTIFS('Mapping Table'!$B$3:$B$102,'UI '!$D343,'Mapping Table'!$A$3:$A$102,'UI '!$C343)</f>
        <v>0</v>
      </c>
      <c r="B343" s="5">
        <f>SUMIFS('Mapping Table'!$D$3:$D$102,'Mapping Table'!$B$3:$B$102,'UI '!D343,'Mapping Table'!$A$3:$A$102,'UI '!C343)</f>
        <v>0</v>
      </c>
      <c r="C343" s="28"/>
      <c r="D343" s="29"/>
      <c r="E343" s="30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:31" x14ac:dyDescent="0.25">
      <c r="A344" s="5">
        <f>COUNTIFS('Mapping Table'!$B$3:$B$102,'UI '!$D344,'Mapping Table'!$A$3:$A$102,'UI '!$C344)</f>
        <v>0</v>
      </c>
      <c r="B344" s="5">
        <f>SUMIFS('Mapping Table'!$D$3:$D$102,'Mapping Table'!$B$3:$B$102,'UI '!D344,'Mapping Table'!$A$3:$A$102,'UI '!C344)</f>
        <v>0</v>
      </c>
      <c r="C344" s="28"/>
      <c r="D344" s="29"/>
      <c r="E344" s="30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:31" x14ac:dyDescent="0.25">
      <c r="A345" s="5">
        <f>COUNTIFS('Mapping Table'!$B$3:$B$102,'UI '!$D345,'Mapping Table'!$A$3:$A$102,'UI '!$C345)</f>
        <v>0</v>
      </c>
      <c r="B345" s="5">
        <f>SUMIFS('Mapping Table'!$D$3:$D$102,'Mapping Table'!$B$3:$B$102,'UI '!D345,'Mapping Table'!$A$3:$A$102,'UI '!C345)</f>
        <v>0</v>
      </c>
      <c r="C345" s="28"/>
      <c r="D345" s="29"/>
      <c r="E345" s="30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:31" x14ac:dyDescent="0.25">
      <c r="A346" s="5">
        <f>COUNTIFS('Mapping Table'!$B$3:$B$102,'UI '!$D346,'Mapping Table'!$A$3:$A$102,'UI '!$C346)</f>
        <v>0</v>
      </c>
      <c r="B346" s="5">
        <f>SUMIFS('Mapping Table'!$D$3:$D$102,'Mapping Table'!$B$3:$B$102,'UI '!D346,'Mapping Table'!$A$3:$A$102,'UI '!C346)</f>
        <v>0</v>
      </c>
      <c r="C346" s="28"/>
      <c r="D346" s="29"/>
      <c r="E346" s="30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:31" x14ac:dyDescent="0.25">
      <c r="A347" s="5">
        <f>COUNTIFS('Mapping Table'!$B$3:$B$102,'UI '!$D347,'Mapping Table'!$A$3:$A$102,'UI '!$C347)</f>
        <v>0</v>
      </c>
      <c r="B347" s="5">
        <f>SUMIFS('Mapping Table'!$D$3:$D$102,'Mapping Table'!$B$3:$B$102,'UI '!D347,'Mapping Table'!$A$3:$A$102,'UI '!C347)</f>
        <v>0</v>
      </c>
      <c r="C347" s="28"/>
      <c r="D347" s="29"/>
      <c r="E347" s="30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:31" x14ac:dyDescent="0.25">
      <c r="A348" s="5">
        <f>COUNTIFS('Mapping Table'!$B$3:$B$102,'UI '!$D348,'Mapping Table'!$A$3:$A$102,'UI '!$C348)</f>
        <v>0</v>
      </c>
      <c r="B348" s="5">
        <f>SUMIFS('Mapping Table'!$D$3:$D$102,'Mapping Table'!$B$3:$B$102,'UI '!D348,'Mapping Table'!$A$3:$A$102,'UI '!C348)</f>
        <v>0</v>
      </c>
      <c r="C348" s="28"/>
      <c r="D348" s="29"/>
      <c r="E348" s="30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 x14ac:dyDescent="0.25">
      <c r="A349" s="5">
        <f>COUNTIFS('Mapping Table'!$B$3:$B$102,'UI '!$D349,'Mapping Table'!$A$3:$A$102,'UI '!$C349)</f>
        <v>0</v>
      </c>
      <c r="B349" s="5">
        <f>SUMIFS('Mapping Table'!$D$3:$D$102,'Mapping Table'!$B$3:$B$102,'UI '!D349,'Mapping Table'!$A$3:$A$102,'UI '!C349)</f>
        <v>0</v>
      </c>
      <c r="C349" s="28"/>
      <c r="D349" s="29"/>
      <c r="E349" s="30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 x14ac:dyDescent="0.25">
      <c r="A350" s="5">
        <f>COUNTIFS('Mapping Table'!$B$3:$B$102,'UI '!$D350,'Mapping Table'!$A$3:$A$102,'UI '!$C350)</f>
        <v>0</v>
      </c>
      <c r="B350" s="5">
        <f>SUMIFS('Mapping Table'!$D$3:$D$102,'Mapping Table'!$B$3:$B$102,'UI '!D350,'Mapping Table'!$A$3:$A$102,'UI '!C350)</f>
        <v>0</v>
      </c>
      <c r="C350" s="28"/>
      <c r="D350" s="29"/>
      <c r="E350" s="30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:31" x14ac:dyDescent="0.25">
      <c r="A351" s="5">
        <f>COUNTIFS('Mapping Table'!$B$3:$B$102,'UI '!$D351,'Mapping Table'!$A$3:$A$102,'UI '!$C351)</f>
        <v>0</v>
      </c>
      <c r="B351" s="5">
        <f>SUMIFS('Mapping Table'!$D$3:$D$102,'Mapping Table'!$B$3:$B$102,'UI '!D351,'Mapping Table'!$A$3:$A$102,'UI '!C351)</f>
        <v>0</v>
      </c>
      <c r="C351" s="28"/>
      <c r="D351" s="29"/>
      <c r="E351" s="30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:31" x14ac:dyDescent="0.25">
      <c r="A352" s="5">
        <f>COUNTIFS('Mapping Table'!$B$3:$B$102,'UI '!$D352,'Mapping Table'!$A$3:$A$102,'UI '!$C352)</f>
        <v>0</v>
      </c>
      <c r="B352" s="5">
        <f>SUMIFS('Mapping Table'!$D$3:$D$102,'Mapping Table'!$B$3:$B$102,'UI '!D352,'Mapping Table'!$A$3:$A$102,'UI '!C352)</f>
        <v>0</v>
      </c>
      <c r="C352" s="28"/>
      <c r="D352" s="29"/>
      <c r="E352" s="30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:31" x14ac:dyDescent="0.25">
      <c r="A353" s="5">
        <f>COUNTIFS('Mapping Table'!$B$3:$B$102,'UI '!$D353,'Mapping Table'!$A$3:$A$102,'UI '!$C353)</f>
        <v>0</v>
      </c>
      <c r="B353" s="5">
        <f>SUMIFS('Mapping Table'!$D$3:$D$102,'Mapping Table'!$B$3:$B$102,'UI '!D353,'Mapping Table'!$A$3:$A$102,'UI '!C353)</f>
        <v>0</v>
      </c>
      <c r="C353" s="28"/>
      <c r="D353" s="29"/>
      <c r="E353" s="30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:31" x14ac:dyDescent="0.25">
      <c r="A354" s="5">
        <f>COUNTIFS('Mapping Table'!$B$3:$B$102,'UI '!$D354,'Mapping Table'!$A$3:$A$102,'UI '!$C354)</f>
        <v>0</v>
      </c>
      <c r="B354" s="5">
        <f>SUMIFS('Mapping Table'!$D$3:$D$102,'Mapping Table'!$B$3:$B$102,'UI '!D354,'Mapping Table'!$A$3:$A$102,'UI '!C354)</f>
        <v>0</v>
      </c>
      <c r="C354" s="28"/>
      <c r="D354" s="29"/>
      <c r="E354" s="30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:31" x14ac:dyDescent="0.25">
      <c r="A355" s="5">
        <f>COUNTIFS('Mapping Table'!$B$3:$B$102,'UI '!$D355,'Mapping Table'!$A$3:$A$102,'UI '!$C355)</f>
        <v>0</v>
      </c>
      <c r="B355" s="5">
        <f>SUMIFS('Mapping Table'!$D$3:$D$102,'Mapping Table'!$B$3:$B$102,'UI '!D355,'Mapping Table'!$A$3:$A$102,'UI '!C355)</f>
        <v>0</v>
      </c>
      <c r="C355" s="28"/>
      <c r="D355" s="29"/>
      <c r="E355" s="30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  <row r="356" spans="1:31" x14ac:dyDescent="0.25">
      <c r="A356" s="5">
        <f>COUNTIFS('Mapping Table'!$B$3:$B$102,'UI '!$D356,'Mapping Table'!$A$3:$A$102,'UI '!$C356)</f>
        <v>0</v>
      </c>
      <c r="B356" s="5">
        <f>SUMIFS('Mapping Table'!$D$3:$D$102,'Mapping Table'!$B$3:$B$102,'UI '!D356,'Mapping Table'!$A$3:$A$102,'UI '!C356)</f>
        <v>0</v>
      </c>
      <c r="C356" s="28"/>
      <c r="D356" s="29"/>
      <c r="E356" s="30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  <row r="357" spans="1:31" x14ac:dyDescent="0.25">
      <c r="A357" s="5">
        <f>COUNTIFS('Mapping Table'!$B$3:$B$102,'UI '!$D357,'Mapping Table'!$A$3:$A$102,'UI '!$C357)</f>
        <v>0</v>
      </c>
      <c r="B357" s="5">
        <f>SUMIFS('Mapping Table'!$D$3:$D$102,'Mapping Table'!$B$3:$B$102,'UI '!D357,'Mapping Table'!$A$3:$A$102,'UI '!C357)</f>
        <v>0</v>
      </c>
      <c r="C357" s="28"/>
      <c r="D357" s="29"/>
      <c r="E357" s="30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</row>
    <row r="358" spans="1:31" x14ac:dyDescent="0.25">
      <c r="A358" s="5">
        <f>COUNTIFS('Mapping Table'!$B$3:$B$102,'UI '!$D358,'Mapping Table'!$A$3:$A$102,'UI '!$C358)</f>
        <v>0</v>
      </c>
      <c r="B358" s="5">
        <f>SUMIFS('Mapping Table'!$D$3:$D$102,'Mapping Table'!$B$3:$B$102,'UI '!D358,'Mapping Table'!$A$3:$A$102,'UI '!C358)</f>
        <v>0</v>
      </c>
      <c r="C358" s="28"/>
      <c r="D358" s="29"/>
      <c r="E358" s="30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  <row r="359" spans="1:31" x14ac:dyDescent="0.25">
      <c r="A359" s="5">
        <f>COUNTIFS('Mapping Table'!$B$3:$B$102,'UI '!$D359,'Mapping Table'!$A$3:$A$102,'UI '!$C359)</f>
        <v>0</v>
      </c>
      <c r="B359" s="5">
        <f>SUMIFS('Mapping Table'!$D$3:$D$102,'Mapping Table'!$B$3:$B$102,'UI '!D359,'Mapping Table'!$A$3:$A$102,'UI '!C359)</f>
        <v>0</v>
      </c>
      <c r="C359" s="28"/>
      <c r="D359" s="29"/>
      <c r="E359" s="30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</row>
    <row r="360" spans="1:31" x14ac:dyDescent="0.25">
      <c r="A360" s="5">
        <f>COUNTIFS('Mapping Table'!$B$3:$B$102,'UI '!$D360,'Mapping Table'!$A$3:$A$102,'UI '!$C360)</f>
        <v>0</v>
      </c>
      <c r="B360" s="5">
        <f>SUMIFS('Mapping Table'!$D$3:$D$102,'Mapping Table'!$B$3:$B$102,'UI '!D360,'Mapping Table'!$A$3:$A$102,'UI '!C360)</f>
        <v>0</v>
      </c>
      <c r="C360" s="28"/>
      <c r="D360" s="29"/>
      <c r="E360" s="30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</row>
    <row r="361" spans="1:31" x14ac:dyDescent="0.25">
      <c r="A361" s="5">
        <f>COUNTIFS('Mapping Table'!$B$3:$B$102,'UI '!$D361,'Mapping Table'!$A$3:$A$102,'UI '!$C361)</f>
        <v>0</v>
      </c>
      <c r="B361" s="5">
        <f>SUMIFS('Mapping Table'!$D$3:$D$102,'Mapping Table'!$B$3:$B$102,'UI '!D361,'Mapping Table'!$A$3:$A$102,'UI '!C361)</f>
        <v>0</v>
      </c>
      <c r="C361" s="28"/>
      <c r="D361" s="29"/>
      <c r="E361" s="30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  <row r="362" spans="1:31" x14ac:dyDescent="0.25">
      <c r="A362" s="5">
        <f>COUNTIFS('Mapping Table'!$B$3:$B$102,'UI '!$D362,'Mapping Table'!$A$3:$A$102,'UI '!$C362)</f>
        <v>0</v>
      </c>
      <c r="B362" s="5">
        <f>SUMIFS('Mapping Table'!$D$3:$D$102,'Mapping Table'!$B$3:$B$102,'UI '!D362,'Mapping Table'!$A$3:$A$102,'UI '!C362)</f>
        <v>0</v>
      </c>
      <c r="C362" s="28"/>
      <c r="D362" s="29"/>
      <c r="E362" s="30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</row>
    <row r="363" spans="1:31" x14ac:dyDescent="0.25">
      <c r="A363" s="5">
        <f>COUNTIFS('Mapping Table'!$B$3:$B$102,'UI '!$D363,'Mapping Table'!$A$3:$A$102,'UI '!$C363)</f>
        <v>0</v>
      </c>
      <c r="B363" s="5">
        <f>SUMIFS('Mapping Table'!$D$3:$D$102,'Mapping Table'!$B$3:$B$102,'UI '!D363,'Mapping Table'!$A$3:$A$102,'UI '!C363)</f>
        <v>0</v>
      </c>
      <c r="C363" s="28"/>
      <c r="D363" s="29"/>
      <c r="E363" s="30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</row>
    <row r="364" spans="1:31" x14ac:dyDescent="0.25">
      <c r="A364" s="5">
        <f>COUNTIFS('Mapping Table'!$B$3:$B$102,'UI '!$D364,'Mapping Table'!$A$3:$A$102,'UI '!$C364)</f>
        <v>0</v>
      </c>
      <c r="B364" s="5">
        <f>SUMIFS('Mapping Table'!$D$3:$D$102,'Mapping Table'!$B$3:$B$102,'UI '!D364,'Mapping Table'!$A$3:$A$102,'UI '!C364)</f>
        <v>0</v>
      </c>
      <c r="C364" s="28"/>
      <c r="D364" s="29"/>
      <c r="E364" s="30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  <row r="365" spans="1:31" x14ac:dyDescent="0.25">
      <c r="A365" s="5">
        <f>COUNTIFS('Mapping Table'!$B$3:$B$102,'UI '!$D365,'Mapping Table'!$A$3:$A$102,'UI '!$C365)</f>
        <v>0</v>
      </c>
      <c r="B365" s="5">
        <f>SUMIFS('Mapping Table'!$D$3:$D$102,'Mapping Table'!$B$3:$B$102,'UI '!D365,'Mapping Table'!$A$3:$A$102,'UI '!C365)</f>
        <v>0</v>
      </c>
      <c r="C365" s="28"/>
      <c r="D365" s="29"/>
      <c r="E365" s="30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</row>
    <row r="366" spans="1:31" x14ac:dyDescent="0.25">
      <c r="A366" s="5">
        <f>COUNTIFS('Mapping Table'!$B$3:$B$102,'UI '!$D366,'Mapping Table'!$A$3:$A$102,'UI '!$C366)</f>
        <v>0</v>
      </c>
      <c r="B366" s="5">
        <f>SUMIFS('Mapping Table'!$D$3:$D$102,'Mapping Table'!$B$3:$B$102,'UI '!D366,'Mapping Table'!$A$3:$A$102,'UI '!C366)</f>
        <v>0</v>
      </c>
      <c r="C366" s="28"/>
      <c r="D366" s="29"/>
      <c r="E366" s="30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</row>
    <row r="367" spans="1:31" x14ac:dyDescent="0.25">
      <c r="A367" s="5">
        <f>COUNTIFS('Mapping Table'!$B$3:$B$102,'UI '!$D367,'Mapping Table'!$A$3:$A$102,'UI '!$C367)</f>
        <v>0</v>
      </c>
      <c r="B367" s="5">
        <f>SUMIFS('Mapping Table'!$D$3:$D$102,'Mapping Table'!$B$3:$B$102,'UI '!D367,'Mapping Table'!$A$3:$A$102,'UI '!C367)</f>
        <v>0</v>
      </c>
      <c r="C367" s="28"/>
      <c r="D367" s="29"/>
      <c r="E367" s="30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  <row r="368" spans="1:31" x14ac:dyDescent="0.25">
      <c r="A368" s="5">
        <f>COUNTIFS('Mapping Table'!$B$3:$B$102,'UI '!$D368,'Mapping Table'!$A$3:$A$102,'UI '!$C368)</f>
        <v>0</v>
      </c>
      <c r="B368" s="5">
        <f>SUMIFS('Mapping Table'!$D$3:$D$102,'Mapping Table'!$B$3:$B$102,'UI '!D368,'Mapping Table'!$A$3:$A$102,'UI '!C368)</f>
        <v>0</v>
      </c>
      <c r="C368" s="28"/>
      <c r="D368" s="29"/>
      <c r="E368" s="30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</row>
    <row r="369" spans="1:31" x14ac:dyDescent="0.25">
      <c r="A369" s="5">
        <f>COUNTIFS('Mapping Table'!$B$3:$B$102,'UI '!$D369,'Mapping Table'!$A$3:$A$102,'UI '!$C369)</f>
        <v>0</v>
      </c>
      <c r="B369" s="5">
        <f>SUMIFS('Mapping Table'!$D$3:$D$102,'Mapping Table'!$B$3:$B$102,'UI '!D369,'Mapping Table'!$A$3:$A$102,'UI '!C369)</f>
        <v>0</v>
      </c>
      <c r="C369" s="28"/>
      <c r="D369" s="29"/>
      <c r="E369" s="30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</row>
    <row r="370" spans="1:31" x14ac:dyDescent="0.25">
      <c r="A370" s="5">
        <f>COUNTIFS('Mapping Table'!$B$3:$B$102,'UI '!$D370,'Mapping Table'!$A$3:$A$102,'UI '!$C370)</f>
        <v>0</v>
      </c>
      <c r="B370" s="5">
        <f>SUMIFS('Mapping Table'!$D$3:$D$102,'Mapping Table'!$B$3:$B$102,'UI '!D370,'Mapping Table'!$A$3:$A$102,'UI '!C370)</f>
        <v>0</v>
      </c>
      <c r="C370" s="28"/>
      <c r="D370" s="29"/>
      <c r="E370" s="30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</row>
    <row r="371" spans="1:31" x14ac:dyDescent="0.25">
      <c r="A371" s="5">
        <f>COUNTIFS('Mapping Table'!$B$3:$B$102,'UI '!$D371,'Mapping Table'!$A$3:$A$102,'UI '!$C371)</f>
        <v>0</v>
      </c>
      <c r="B371" s="5">
        <f>SUMIFS('Mapping Table'!$D$3:$D$102,'Mapping Table'!$B$3:$B$102,'UI '!D371,'Mapping Table'!$A$3:$A$102,'UI '!C371)</f>
        <v>0</v>
      </c>
      <c r="C371" s="28"/>
      <c r="D371" s="29"/>
      <c r="E371" s="30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</row>
    <row r="372" spans="1:31" x14ac:dyDescent="0.25">
      <c r="A372" s="5">
        <f>COUNTIFS('Mapping Table'!$B$3:$B$102,'UI '!$D372,'Mapping Table'!$A$3:$A$102,'UI '!$C372)</f>
        <v>0</v>
      </c>
      <c r="B372" s="5">
        <f>SUMIFS('Mapping Table'!$D$3:$D$102,'Mapping Table'!$B$3:$B$102,'UI '!D372,'Mapping Table'!$A$3:$A$102,'UI '!C372)</f>
        <v>0</v>
      </c>
      <c r="C372" s="28"/>
      <c r="D372" s="29"/>
      <c r="E372" s="30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</row>
    <row r="373" spans="1:31" x14ac:dyDescent="0.25">
      <c r="A373" s="5">
        <f>COUNTIFS('Mapping Table'!$B$3:$B$102,'UI '!$D373,'Mapping Table'!$A$3:$A$102,'UI '!$C373)</f>
        <v>0</v>
      </c>
      <c r="B373" s="5">
        <f>SUMIFS('Mapping Table'!$D$3:$D$102,'Mapping Table'!$B$3:$B$102,'UI '!D373,'Mapping Table'!$A$3:$A$102,'UI '!C373)</f>
        <v>0</v>
      </c>
      <c r="C373" s="28"/>
      <c r="D373" s="29"/>
      <c r="E373" s="30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</row>
    <row r="374" spans="1:31" x14ac:dyDescent="0.25">
      <c r="A374" s="5">
        <f>COUNTIFS('Mapping Table'!$B$3:$B$102,'UI '!$D374,'Mapping Table'!$A$3:$A$102,'UI '!$C374)</f>
        <v>0</v>
      </c>
      <c r="B374" s="5">
        <f>SUMIFS('Mapping Table'!$D$3:$D$102,'Mapping Table'!$B$3:$B$102,'UI '!D374,'Mapping Table'!$A$3:$A$102,'UI '!C374)</f>
        <v>0</v>
      </c>
      <c r="C374" s="28"/>
      <c r="D374" s="29"/>
      <c r="E374" s="30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</row>
    <row r="375" spans="1:31" x14ac:dyDescent="0.25">
      <c r="A375" s="5">
        <f>COUNTIFS('Mapping Table'!$B$3:$B$102,'UI '!$D375,'Mapping Table'!$A$3:$A$102,'UI '!$C375)</f>
        <v>0</v>
      </c>
      <c r="B375" s="5">
        <f>SUMIFS('Mapping Table'!$D$3:$D$102,'Mapping Table'!$B$3:$B$102,'UI '!D375,'Mapping Table'!$A$3:$A$102,'UI '!C375)</f>
        <v>0</v>
      </c>
      <c r="C375" s="28"/>
      <c r="D375" s="29"/>
      <c r="E375" s="30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  <row r="376" spans="1:31" x14ac:dyDescent="0.25">
      <c r="A376" s="5">
        <f>COUNTIFS('Mapping Table'!$B$3:$B$102,'UI '!$D376,'Mapping Table'!$A$3:$A$102,'UI '!$C376)</f>
        <v>0</v>
      </c>
      <c r="B376" s="5">
        <f>SUMIFS('Mapping Table'!$D$3:$D$102,'Mapping Table'!$B$3:$B$102,'UI '!D376,'Mapping Table'!$A$3:$A$102,'UI '!C376)</f>
        <v>0</v>
      </c>
      <c r="C376" s="28"/>
      <c r="D376" s="29"/>
      <c r="E376" s="30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</row>
    <row r="377" spans="1:31" x14ac:dyDescent="0.25">
      <c r="A377" s="5">
        <f>COUNTIFS('Mapping Table'!$B$3:$B$102,'UI '!$D377,'Mapping Table'!$A$3:$A$102,'UI '!$C377)</f>
        <v>0</v>
      </c>
      <c r="B377" s="5">
        <f>SUMIFS('Mapping Table'!$D$3:$D$102,'Mapping Table'!$B$3:$B$102,'UI '!D377,'Mapping Table'!$A$3:$A$102,'UI '!C377)</f>
        <v>0</v>
      </c>
      <c r="C377" s="28"/>
      <c r="D377" s="29"/>
      <c r="E377" s="30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</row>
    <row r="378" spans="1:31" x14ac:dyDescent="0.25">
      <c r="A378" s="5">
        <f>COUNTIFS('Mapping Table'!$B$3:$B$102,'UI '!$D378,'Mapping Table'!$A$3:$A$102,'UI '!$C378)</f>
        <v>0</v>
      </c>
      <c r="B378" s="5">
        <f>SUMIFS('Mapping Table'!$D$3:$D$102,'Mapping Table'!$B$3:$B$102,'UI '!D378,'Mapping Table'!$A$3:$A$102,'UI '!C378)</f>
        <v>0</v>
      </c>
      <c r="C378" s="28"/>
      <c r="D378" s="29"/>
      <c r="E378" s="30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</row>
    <row r="379" spans="1:31" x14ac:dyDescent="0.25">
      <c r="A379" s="5">
        <f>COUNTIFS('Mapping Table'!$B$3:$B$102,'UI '!$D379,'Mapping Table'!$A$3:$A$102,'UI '!$C379)</f>
        <v>0</v>
      </c>
      <c r="B379" s="5">
        <f>SUMIFS('Mapping Table'!$D$3:$D$102,'Mapping Table'!$B$3:$B$102,'UI '!D379,'Mapping Table'!$A$3:$A$102,'UI '!C379)</f>
        <v>0</v>
      </c>
      <c r="C379" s="28"/>
      <c r="D379" s="29"/>
      <c r="E379" s="30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  <row r="380" spans="1:31" x14ac:dyDescent="0.25">
      <c r="A380" s="5">
        <f>COUNTIFS('Mapping Table'!$B$3:$B$102,'UI '!$D380,'Mapping Table'!$A$3:$A$102,'UI '!$C380)</f>
        <v>0</v>
      </c>
      <c r="B380" s="5">
        <f>SUMIFS('Mapping Table'!$D$3:$D$102,'Mapping Table'!$B$3:$B$102,'UI '!D380,'Mapping Table'!$A$3:$A$102,'UI '!C380)</f>
        <v>0</v>
      </c>
      <c r="C380" s="28"/>
      <c r="D380" s="29"/>
      <c r="E380" s="30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</row>
    <row r="381" spans="1:31" x14ac:dyDescent="0.25">
      <c r="A381" s="5">
        <f>COUNTIFS('Mapping Table'!$B$3:$B$102,'UI '!$D381,'Mapping Table'!$A$3:$A$102,'UI '!$C381)</f>
        <v>0</v>
      </c>
      <c r="B381" s="5">
        <f>SUMIFS('Mapping Table'!$D$3:$D$102,'Mapping Table'!$B$3:$B$102,'UI '!D381,'Mapping Table'!$A$3:$A$102,'UI '!C381)</f>
        <v>0</v>
      </c>
      <c r="C381" s="28"/>
      <c r="D381" s="29"/>
      <c r="E381" s="30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</row>
    <row r="382" spans="1:31" x14ac:dyDescent="0.25">
      <c r="A382" s="5">
        <f>COUNTIFS('Mapping Table'!$B$3:$B$102,'UI '!$D382,'Mapping Table'!$A$3:$A$102,'UI '!$C382)</f>
        <v>0</v>
      </c>
      <c r="B382" s="5">
        <f>SUMIFS('Mapping Table'!$D$3:$D$102,'Mapping Table'!$B$3:$B$102,'UI '!D382,'Mapping Table'!$A$3:$A$102,'UI '!C382)</f>
        <v>0</v>
      </c>
      <c r="C382" s="28"/>
      <c r="D382" s="29"/>
      <c r="E382" s="30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</row>
    <row r="383" spans="1:31" x14ac:dyDescent="0.25">
      <c r="A383" s="5">
        <f>COUNTIFS('Mapping Table'!$B$3:$B$102,'UI '!$D383,'Mapping Table'!$A$3:$A$102,'UI '!$C383)</f>
        <v>0</v>
      </c>
      <c r="B383" s="5">
        <f>SUMIFS('Mapping Table'!$D$3:$D$102,'Mapping Table'!$B$3:$B$102,'UI '!D383,'Mapping Table'!$A$3:$A$102,'UI '!C383)</f>
        <v>0</v>
      </c>
      <c r="C383" s="28"/>
      <c r="D383" s="29"/>
      <c r="E383" s="30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</row>
    <row r="384" spans="1:31" x14ac:dyDescent="0.25">
      <c r="A384" s="5">
        <f>COUNTIFS('Mapping Table'!$B$3:$B$102,'UI '!$D384,'Mapping Table'!$A$3:$A$102,'UI '!$C384)</f>
        <v>0</v>
      </c>
      <c r="B384" s="5">
        <f>SUMIFS('Mapping Table'!$D$3:$D$102,'Mapping Table'!$B$3:$B$102,'UI '!D384,'Mapping Table'!$A$3:$A$102,'UI '!C384)</f>
        <v>0</v>
      </c>
      <c r="C384" s="28"/>
      <c r="D384" s="29"/>
      <c r="E384" s="30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</row>
    <row r="385" spans="1:31" x14ac:dyDescent="0.25">
      <c r="A385" s="5">
        <f>COUNTIFS('Mapping Table'!$B$3:$B$102,'UI '!$D385,'Mapping Table'!$A$3:$A$102,'UI '!$C385)</f>
        <v>0</v>
      </c>
      <c r="B385" s="5">
        <f>SUMIFS('Mapping Table'!$D$3:$D$102,'Mapping Table'!$B$3:$B$102,'UI '!D385,'Mapping Table'!$A$3:$A$102,'UI '!C385)</f>
        <v>0</v>
      </c>
      <c r="C385" s="28"/>
      <c r="D385" s="29"/>
      <c r="E385" s="30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</row>
    <row r="386" spans="1:31" x14ac:dyDescent="0.25">
      <c r="A386" s="5">
        <f>COUNTIFS('Mapping Table'!$B$3:$B$102,'UI '!$D386,'Mapping Table'!$A$3:$A$102,'UI '!$C386)</f>
        <v>0</v>
      </c>
      <c r="B386" s="5">
        <f>SUMIFS('Mapping Table'!$D$3:$D$102,'Mapping Table'!$B$3:$B$102,'UI '!D386,'Mapping Table'!$A$3:$A$102,'UI '!C386)</f>
        <v>0</v>
      </c>
      <c r="C386" s="28"/>
      <c r="D386" s="29"/>
      <c r="E386" s="30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</row>
    <row r="387" spans="1:31" x14ac:dyDescent="0.25">
      <c r="A387" s="5">
        <f>COUNTIFS('Mapping Table'!$B$3:$B$102,'UI '!$D387,'Mapping Table'!$A$3:$A$102,'UI '!$C387)</f>
        <v>0</v>
      </c>
      <c r="B387" s="5">
        <f>SUMIFS('Mapping Table'!$D$3:$D$102,'Mapping Table'!$B$3:$B$102,'UI '!D387,'Mapping Table'!$A$3:$A$102,'UI '!C387)</f>
        <v>0</v>
      </c>
      <c r="C387" s="28"/>
      <c r="D387" s="29"/>
      <c r="E387" s="30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</row>
    <row r="388" spans="1:31" x14ac:dyDescent="0.25">
      <c r="A388" s="5">
        <f>COUNTIFS('Mapping Table'!$B$3:$B$102,'UI '!$D388,'Mapping Table'!$A$3:$A$102,'UI '!$C388)</f>
        <v>0</v>
      </c>
      <c r="B388" s="5">
        <f>SUMIFS('Mapping Table'!$D$3:$D$102,'Mapping Table'!$B$3:$B$102,'UI '!D388,'Mapping Table'!$A$3:$A$102,'UI '!C388)</f>
        <v>0</v>
      </c>
      <c r="C388" s="28"/>
      <c r="D388" s="29"/>
      <c r="E388" s="30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</row>
    <row r="389" spans="1:31" x14ac:dyDescent="0.25">
      <c r="A389" s="5">
        <f>COUNTIFS('Mapping Table'!$B$3:$B$102,'UI '!$D389,'Mapping Table'!$A$3:$A$102,'UI '!$C389)</f>
        <v>0</v>
      </c>
      <c r="B389" s="5">
        <f>SUMIFS('Mapping Table'!$D$3:$D$102,'Mapping Table'!$B$3:$B$102,'UI '!D389,'Mapping Table'!$A$3:$A$102,'UI '!C389)</f>
        <v>0</v>
      </c>
      <c r="C389" s="28"/>
      <c r="D389" s="29"/>
      <c r="E389" s="30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</row>
    <row r="390" spans="1:31" x14ac:dyDescent="0.25">
      <c r="A390" s="5">
        <f>COUNTIFS('Mapping Table'!$B$3:$B$102,'UI '!$D390,'Mapping Table'!$A$3:$A$102,'UI '!$C390)</f>
        <v>0</v>
      </c>
      <c r="B390" s="5">
        <f>SUMIFS('Mapping Table'!$D$3:$D$102,'Mapping Table'!$B$3:$B$102,'UI '!D390,'Mapping Table'!$A$3:$A$102,'UI '!C390)</f>
        <v>0</v>
      </c>
      <c r="C390" s="28"/>
      <c r="D390" s="29"/>
      <c r="E390" s="30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</row>
    <row r="391" spans="1:31" x14ac:dyDescent="0.25">
      <c r="A391" s="5">
        <f>COUNTIFS('Mapping Table'!$B$3:$B$102,'UI '!$D391,'Mapping Table'!$A$3:$A$102,'UI '!$C391)</f>
        <v>0</v>
      </c>
      <c r="B391" s="5">
        <f>SUMIFS('Mapping Table'!$D$3:$D$102,'Mapping Table'!$B$3:$B$102,'UI '!D391,'Mapping Table'!$A$3:$A$102,'UI '!C391)</f>
        <v>0</v>
      </c>
      <c r="C391" s="28"/>
      <c r="D391" s="29"/>
      <c r="E391" s="30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</row>
    <row r="392" spans="1:31" x14ac:dyDescent="0.25">
      <c r="A392" s="5">
        <f>COUNTIFS('Mapping Table'!$B$3:$B$102,'UI '!$D392,'Mapping Table'!$A$3:$A$102,'UI '!$C392)</f>
        <v>0</v>
      </c>
      <c r="B392" s="5">
        <f>SUMIFS('Mapping Table'!$D$3:$D$102,'Mapping Table'!$B$3:$B$102,'UI '!D392,'Mapping Table'!$A$3:$A$102,'UI '!C392)</f>
        <v>0</v>
      </c>
      <c r="C392" s="28"/>
      <c r="D392" s="29"/>
      <c r="E392" s="30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</row>
    <row r="393" spans="1:31" x14ac:dyDescent="0.25">
      <c r="A393" s="5">
        <f>COUNTIFS('Mapping Table'!$B$3:$B$102,'UI '!$D393,'Mapping Table'!$A$3:$A$102,'UI '!$C393)</f>
        <v>0</v>
      </c>
      <c r="B393" s="5">
        <f>SUMIFS('Mapping Table'!$D$3:$D$102,'Mapping Table'!$B$3:$B$102,'UI '!D393,'Mapping Table'!$A$3:$A$102,'UI '!C393)</f>
        <v>0</v>
      </c>
      <c r="C393" s="28"/>
      <c r="D393" s="29"/>
      <c r="E393" s="30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</row>
    <row r="394" spans="1:31" x14ac:dyDescent="0.25">
      <c r="A394" s="5">
        <f>COUNTIFS('Mapping Table'!$B$3:$B$102,'UI '!$D394,'Mapping Table'!$A$3:$A$102,'UI '!$C394)</f>
        <v>0</v>
      </c>
      <c r="B394" s="5">
        <f>SUMIFS('Mapping Table'!$D$3:$D$102,'Mapping Table'!$B$3:$B$102,'UI '!D394,'Mapping Table'!$A$3:$A$102,'UI '!C394)</f>
        <v>0</v>
      </c>
      <c r="C394" s="28"/>
      <c r="D394" s="29"/>
      <c r="E394" s="30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</row>
    <row r="395" spans="1:31" x14ac:dyDescent="0.25">
      <c r="A395" s="5">
        <f>COUNTIFS('Mapping Table'!$B$3:$B$102,'UI '!$D395,'Mapping Table'!$A$3:$A$102,'UI '!$C395)</f>
        <v>0</v>
      </c>
      <c r="B395" s="5">
        <f>SUMIFS('Mapping Table'!$D$3:$D$102,'Mapping Table'!$B$3:$B$102,'UI '!D395,'Mapping Table'!$A$3:$A$102,'UI '!C395)</f>
        <v>0</v>
      </c>
      <c r="C395" s="28"/>
      <c r="D395" s="29"/>
      <c r="E395" s="30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</row>
    <row r="396" spans="1:31" x14ac:dyDescent="0.25">
      <c r="A396" s="5">
        <f>COUNTIFS('Mapping Table'!$B$3:$B$102,'UI '!$D396,'Mapping Table'!$A$3:$A$102,'UI '!$C396)</f>
        <v>0</v>
      </c>
      <c r="B396" s="5">
        <f>SUMIFS('Mapping Table'!$D$3:$D$102,'Mapping Table'!$B$3:$B$102,'UI '!D396,'Mapping Table'!$A$3:$A$102,'UI '!C396)</f>
        <v>0</v>
      </c>
      <c r="C396" s="28"/>
      <c r="D396" s="29"/>
      <c r="E396" s="30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</row>
    <row r="397" spans="1:31" x14ac:dyDescent="0.25">
      <c r="A397" s="5">
        <f>COUNTIFS('Mapping Table'!$B$3:$B$102,'UI '!$D397,'Mapping Table'!$A$3:$A$102,'UI '!$C397)</f>
        <v>0</v>
      </c>
      <c r="B397" s="5">
        <f>SUMIFS('Mapping Table'!$D$3:$D$102,'Mapping Table'!$B$3:$B$102,'UI '!D397,'Mapping Table'!$A$3:$A$102,'UI '!C397)</f>
        <v>0</v>
      </c>
      <c r="C397" s="28"/>
      <c r="D397" s="29"/>
      <c r="E397" s="30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</row>
    <row r="398" spans="1:31" x14ac:dyDescent="0.25">
      <c r="A398" s="5">
        <f>COUNTIFS('Mapping Table'!$B$3:$B$102,'UI '!$D398,'Mapping Table'!$A$3:$A$102,'UI '!$C398)</f>
        <v>0</v>
      </c>
      <c r="B398" s="5">
        <f>SUMIFS('Mapping Table'!$D$3:$D$102,'Mapping Table'!$B$3:$B$102,'UI '!D398,'Mapping Table'!$A$3:$A$102,'UI '!C398)</f>
        <v>0</v>
      </c>
      <c r="C398" s="28"/>
      <c r="D398" s="29"/>
      <c r="E398" s="30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</row>
    <row r="399" spans="1:31" x14ac:dyDescent="0.25">
      <c r="A399" s="5">
        <f>COUNTIFS('Mapping Table'!$B$3:$B$102,'UI '!$D399,'Mapping Table'!$A$3:$A$102,'UI '!$C399)</f>
        <v>0</v>
      </c>
      <c r="B399" s="5">
        <f>SUMIFS('Mapping Table'!$D$3:$D$102,'Mapping Table'!$B$3:$B$102,'UI '!D399,'Mapping Table'!$A$3:$A$102,'UI '!C399)</f>
        <v>0</v>
      </c>
      <c r="C399" s="28"/>
      <c r="D399" s="29"/>
      <c r="E399" s="30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</row>
    <row r="400" spans="1:31" x14ac:dyDescent="0.25">
      <c r="A400" s="5">
        <f>COUNTIFS('Mapping Table'!$B$3:$B$102,'UI '!$D400,'Mapping Table'!$A$3:$A$102,'UI '!$C400)</f>
        <v>0</v>
      </c>
      <c r="B400" s="5">
        <f>SUMIFS('Mapping Table'!$D$3:$D$102,'Mapping Table'!$B$3:$B$102,'UI '!D400,'Mapping Table'!$A$3:$A$102,'UI '!C400)</f>
        <v>0</v>
      </c>
      <c r="C400" s="28"/>
      <c r="D400" s="29"/>
      <c r="E400" s="30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</row>
    <row r="401" spans="1:31" x14ac:dyDescent="0.25">
      <c r="A401" s="5">
        <f>COUNTIFS('Mapping Table'!$B$3:$B$102,'UI '!$D401,'Mapping Table'!$A$3:$A$102,'UI '!$C401)</f>
        <v>0</v>
      </c>
      <c r="B401" s="5">
        <f>SUMIFS('Mapping Table'!$D$3:$D$102,'Mapping Table'!$B$3:$B$102,'UI '!D401,'Mapping Table'!$A$3:$A$102,'UI '!C401)</f>
        <v>0</v>
      </c>
      <c r="C401" s="28"/>
      <c r="D401" s="29"/>
      <c r="E401" s="30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</row>
    <row r="402" spans="1:31" x14ac:dyDescent="0.25">
      <c r="A402" s="5">
        <f>COUNTIFS('Mapping Table'!$B$3:$B$102,'UI '!$D402,'Mapping Table'!$A$3:$A$102,'UI '!$C402)</f>
        <v>0</v>
      </c>
      <c r="B402" s="5">
        <f>SUMIFS('Mapping Table'!$D$3:$D$102,'Mapping Table'!$B$3:$B$102,'UI '!D402,'Mapping Table'!$A$3:$A$102,'UI '!C402)</f>
        <v>0</v>
      </c>
      <c r="C402" s="28"/>
      <c r="D402" s="29"/>
      <c r="E402" s="30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</row>
    <row r="403" spans="1:31" x14ac:dyDescent="0.25">
      <c r="A403" s="5">
        <f>COUNTIFS('Mapping Table'!$B$3:$B$102,'UI '!$D403,'Mapping Table'!$A$3:$A$102,'UI '!$C403)</f>
        <v>0</v>
      </c>
      <c r="B403" s="5">
        <f>SUMIFS('Mapping Table'!$D$3:$D$102,'Mapping Table'!$B$3:$B$102,'UI '!D403,'Mapping Table'!$A$3:$A$102,'UI '!C403)</f>
        <v>0</v>
      </c>
      <c r="C403" s="28"/>
      <c r="D403" s="29"/>
      <c r="E403" s="30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</row>
    <row r="404" spans="1:31" x14ac:dyDescent="0.25">
      <c r="A404" s="5">
        <f>COUNTIFS('Mapping Table'!$B$3:$B$102,'UI '!$D404,'Mapping Table'!$A$3:$A$102,'UI '!$C404)</f>
        <v>0</v>
      </c>
      <c r="B404" s="5">
        <f>SUMIFS('Mapping Table'!$D$3:$D$102,'Mapping Table'!$B$3:$B$102,'UI '!D404,'Mapping Table'!$A$3:$A$102,'UI '!C404)</f>
        <v>0</v>
      </c>
      <c r="C404" s="28"/>
      <c r="D404" s="29"/>
      <c r="E404" s="30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</row>
    <row r="405" spans="1:31" x14ac:dyDescent="0.25">
      <c r="A405" s="5">
        <f>COUNTIFS('Mapping Table'!$B$3:$B$102,'UI '!$D405,'Mapping Table'!$A$3:$A$102,'UI '!$C405)</f>
        <v>0</v>
      </c>
      <c r="B405" s="5">
        <f>SUMIFS('Mapping Table'!$D$3:$D$102,'Mapping Table'!$B$3:$B$102,'UI '!D405,'Mapping Table'!$A$3:$A$102,'UI '!C405)</f>
        <v>0</v>
      </c>
      <c r="C405" s="28"/>
      <c r="D405" s="29"/>
      <c r="E405" s="30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</row>
    <row r="406" spans="1:31" x14ac:dyDescent="0.25">
      <c r="A406" s="5">
        <f>COUNTIFS('Mapping Table'!$B$3:$B$102,'UI '!$D406,'Mapping Table'!$A$3:$A$102,'UI '!$C406)</f>
        <v>0</v>
      </c>
      <c r="B406" s="5">
        <f>SUMIFS('Mapping Table'!$D$3:$D$102,'Mapping Table'!$B$3:$B$102,'UI '!D406,'Mapping Table'!$A$3:$A$102,'UI '!C406)</f>
        <v>0</v>
      </c>
      <c r="C406" s="28"/>
      <c r="D406" s="29"/>
      <c r="E406" s="30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</row>
    <row r="407" spans="1:31" x14ac:dyDescent="0.25">
      <c r="A407" s="5">
        <f>COUNTIFS('Mapping Table'!$B$3:$B$102,'UI '!$D407,'Mapping Table'!$A$3:$A$102,'UI '!$C407)</f>
        <v>0</v>
      </c>
      <c r="B407" s="5">
        <f>SUMIFS('Mapping Table'!$D$3:$D$102,'Mapping Table'!$B$3:$B$102,'UI '!D407,'Mapping Table'!$A$3:$A$102,'UI '!C407)</f>
        <v>0</v>
      </c>
      <c r="C407" s="28"/>
      <c r="D407" s="29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</row>
    <row r="408" spans="1:31" x14ac:dyDescent="0.25">
      <c r="A408" s="5">
        <f>COUNTIFS('Mapping Table'!$B$3:$B$102,'UI '!$D408,'Mapping Table'!$A$3:$A$102,'UI '!$C408)</f>
        <v>0</v>
      </c>
      <c r="B408" s="5">
        <f>SUMIFS('Mapping Table'!$D$3:$D$102,'Mapping Table'!$B$3:$B$102,'UI '!D408,'Mapping Table'!$A$3:$A$102,'UI '!C408)</f>
        <v>0</v>
      </c>
      <c r="C408" s="28"/>
      <c r="D408" s="29"/>
      <c r="E408" s="30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</row>
    <row r="409" spans="1:31" x14ac:dyDescent="0.25">
      <c r="A409" s="5">
        <f>COUNTIFS('Mapping Table'!$B$3:$B$102,'UI '!$D409,'Mapping Table'!$A$3:$A$102,'UI '!$C409)</f>
        <v>0</v>
      </c>
      <c r="B409" s="5">
        <f>SUMIFS('Mapping Table'!$D$3:$D$102,'Mapping Table'!$B$3:$B$102,'UI '!D409,'Mapping Table'!$A$3:$A$102,'UI '!C409)</f>
        <v>0</v>
      </c>
      <c r="C409" s="28"/>
      <c r="D409" s="29"/>
      <c r="E409" s="30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</row>
    <row r="410" spans="1:31" x14ac:dyDescent="0.25">
      <c r="A410" s="5">
        <f>COUNTIFS('Mapping Table'!$B$3:$B$102,'UI '!$D410,'Mapping Table'!$A$3:$A$102,'UI '!$C410)</f>
        <v>0</v>
      </c>
      <c r="B410" s="5">
        <f>SUMIFS('Mapping Table'!$D$3:$D$102,'Mapping Table'!$B$3:$B$102,'UI '!D410,'Mapping Table'!$A$3:$A$102,'UI '!C410)</f>
        <v>0</v>
      </c>
      <c r="C410" s="28"/>
      <c r="D410" s="29"/>
      <c r="E410" s="30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</row>
    <row r="411" spans="1:31" x14ac:dyDescent="0.25">
      <c r="A411" s="5">
        <f>COUNTIFS('Mapping Table'!$B$3:$B$102,'UI '!$D411,'Mapping Table'!$A$3:$A$102,'UI '!$C411)</f>
        <v>0</v>
      </c>
      <c r="B411" s="5">
        <f>SUMIFS('Mapping Table'!$D$3:$D$102,'Mapping Table'!$B$3:$B$102,'UI '!D411,'Mapping Table'!$A$3:$A$102,'UI '!C411)</f>
        <v>0</v>
      </c>
      <c r="C411" s="28"/>
      <c r="D411" s="29"/>
      <c r="E411" s="30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</row>
    <row r="412" spans="1:31" x14ac:dyDescent="0.25">
      <c r="A412" s="5">
        <f>COUNTIFS('Mapping Table'!$B$3:$B$102,'UI '!$D412,'Mapping Table'!$A$3:$A$102,'UI '!$C412)</f>
        <v>0</v>
      </c>
      <c r="B412" s="5">
        <f>SUMIFS('Mapping Table'!$D$3:$D$102,'Mapping Table'!$B$3:$B$102,'UI '!D412,'Mapping Table'!$A$3:$A$102,'UI '!C412)</f>
        <v>0</v>
      </c>
      <c r="C412" s="28"/>
      <c r="D412" s="29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</row>
    <row r="413" spans="1:31" x14ac:dyDescent="0.25">
      <c r="A413" s="5">
        <f>COUNTIFS('Mapping Table'!$B$3:$B$102,'UI '!$D413,'Mapping Table'!$A$3:$A$102,'UI '!$C413)</f>
        <v>0</v>
      </c>
      <c r="B413" s="5">
        <f>SUMIFS('Mapping Table'!$D$3:$D$102,'Mapping Table'!$B$3:$B$102,'UI '!D413,'Mapping Table'!$A$3:$A$102,'UI '!C413)</f>
        <v>0</v>
      </c>
      <c r="C413" s="28"/>
      <c r="D413" s="29"/>
      <c r="E413" s="30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</row>
    <row r="414" spans="1:31" x14ac:dyDescent="0.25">
      <c r="A414" s="5">
        <f>COUNTIFS('Mapping Table'!$B$3:$B$102,'UI '!$D414,'Mapping Table'!$A$3:$A$102,'UI '!$C414)</f>
        <v>0</v>
      </c>
      <c r="B414" s="5">
        <f>SUMIFS('Mapping Table'!$D$3:$D$102,'Mapping Table'!$B$3:$B$102,'UI '!D414,'Mapping Table'!$A$3:$A$102,'UI '!C414)</f>
        <v>0</v>
      </c>
      <c r="C414" s="28"/>
      <c r="D414" s="29"/>
      <c r="E414" s="30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</row>
    <row r="415" spans="1:31" x14ac:dyDescent="0.25">
      <c r="A415" s="5">
        <f>COUNTIFS('Mapping Table'!$B$3:$B$102,'UI '!$D415,'Mapping Table'!$A$3:$A$102,'UI '!$C415)</f>
        <v>0</v>
      </c>
      <c r="B415" s="5">
        <f>SUMIFS('Mapping Table'!$D$3:$D$102,'Mapping Table'!$B$3:$B$102,'UI '!D415,'Mapping Table'!$A$3:$A$102,'UI '!C415)</f>
        <v>0</v>
      </c>
      <c r="C415" s="28"/>
      <c r="D415" s="29"/>
      <c r="E415" s="30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</row>
    <row r="416" spans="1:31" x14ac:dyDescent="0.25">
      <c r="A416" s="5">
        <f>COUNTIFS('Mapping Table'!$B$3:$B$102,'UI '!$D416,'Mapping Table'!$A$3:$A$102,'UI '!$C416)</f>
        <v>0</v>
      </c>
      <c r="B416" s="5">
        <f>SUMIFS('Mapping Table'!$D$3:$D$102,'Mapping Table'!$B$3:$B$102,'UI '!D416,'Mapping Table'!$A$3:$A$102,'UI '!C416)</f>
        <v>0</v>
      </c>
      <c r="C416" s="28"/>
      <c r="D416" s="29"/>
      <c r="E416" s="30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</row>
    <row r="417" spans="1:31" x14ac:dyDescent="0.25">
      <c r="A417" s="5">
        <f>COUNTIFS('Mapping Table'!$B$3:$B$102,'UI '!$D417,'Mapping Table'!$A$3:$A$102,'UI '!$C417)</f>
        <v>0</v>
      </c>
      <c r="B417" s="5">
        <f>SUMIFS('Mapping Table'!$D$3:$D$102,'Mapping Table'!$B$3:$B$102,'UI '!D417,'Mapping Table'!$A$3:$A$102,'UI '!C417)</f>
        <v>0</v>
      </c>
      <c r="C417" s="28"/>
      <c r="D417" s="29"/>
      <c r="E417" s="30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</row>
    <row r="418" spans="1:31" x14ac:dyDescent="0.25">
      <c r="A418" s="5">
        <f>COUNTIFS('Mapping Table'!$B$3:$B$102,'UI '!$D418,'Mapping Table'!$A$3:$A$102,'UI '!$C418)</f>
        <v>0</v>
      </c>
      <c r="B418" s="5">
        <f>SUMIFS('Mapping Table'!$D$3:$D$102,'Mapping Table'!$B$3:$B$102,'UI '!D418,'Mapping Table'!$A$3:$A$102,'UI '!C418)</f>
        <v>0</v>
      </c>
      <c r="C418" s="28"/>
      <c r="D418" s="29"/>
      <c r="E418" s="30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</row>
    <row r="419" spans="1:31" x14ac:dyDescent="0.25">
      <c r="A419" s="5">
        <f>COUNTIFS('Mapping Table'!$B$3:$B$102,'UI '!$D419,'Mapping Table'!$A$3:$A$102,'UI '!$C419)</f>
        <v>0</v>
      </c>
      <c r="B419" s="5">
        <f>SUMIFS('Mapping Table'!$D$3:$D$102,'Mapping Table'!$B$3:$B$102,'UI '!D419,'Mapping Table'!$A$3:$A$102,'UI '!C419)</f>
        <v>0</v>
      </c>
      <c r="C419" s="28"/>
      <c r="D419" s="29"/>
      <c r="E419" s="30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</row>
    <row r="420" spans="1:31" x14ac:dyDescent="0.25">
      <c r="A420" s="5">
        <f>COUNTIFS('Mapping Table'!$B$3:$B$102,'UI '!$D420,'Mapping Table'!$A$3:$A$102,'UI '!$C420)</f>
        <v>0</v>
      </c>
      <c r="B420" s="5">
        <f>SUMIFS('Mapping Table'!$D$3:$D$102,'Mapping Table'!$B$3:$B$102,'UI '!D420,'Mapping Table'!$A$3:$A$102,'UI '!C420)</f>
        <v>0</v>
      </c>
      <c r="C420" s="28"/>
      <c r="D420" s="29"/>
      <c r="E420" s="30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</row>
    <row r="421" spans="1:31" x14ac:dyDescent="0.25">
      <c r="A421" s="5">
        <f>COUNTIFS('Mapping Table'!$B$3:$B$102,'UI '!$D421,'Mapping Table'!$A$3:$A$102,'UI '!$C421)</f>
        <v>0</v>
      </c>
      <c r="B421" s="5">
        <f>SUMIFS('Mapping Table'!$D$3:$D$102,'Mapping Table'!$B$3:$B$102,'UI '!D421,'Mapping Table'!$A$3:$A$102,'UI '!C421)</f>
        <v>0</v>
      </c>
      <c r="C421" s="28"/>
      <c r="D421" s="29"/>
      <c r="E421" s="30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</row>
    <row r="422" spans="1:31" x14ac:dyDescent="0.25">
      <c r="A422" s="5">
        <f>COUNTIFS('Mapping Table'!$B$3:$B$102,'UI '!$D422,'Mapping Table'!$A$3:$A$102,'UI '!$C422)</f>
        <v>0</v>
      </c>
      <c r="B422" s="5">
        <f>SUMIFS('Mapping Table'!$D$3:$D$102,'Mapping Table'!$B$3:$B$102,'UI '!D422,'Mapping Table'!$A$3:$A$102,'UI '!C422)</f>
        <v>0</v>
      </c>
      <c r="C422" s="28"/>
      <c r="D422" s="29"/>
      <c r="E422" s="30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</row>
    <row r="423" spans="1:31" x14ac:dyDescent="0.25">
      <c r="A423" s="5">
        <f>COUNTIFS('Mapping Table'!$B$3:$B$102,'UI '!$D423,'Mapping Table'!$A$3:$A$102,'UI '!$C423)</f>
        <v>0</v>
      </c>
      <c r="B423" s="5">
        <f>SUMIFS('Mapping Table'!$D$3:$D$102,'Mapping Table'!$B$3:$B$102,'UI '!D423,'Mapping Table'!$A$3:$A$102,'UI '!C423)</f>
        <v>0</v>
      </c>
      <c r="C423" s="28"/>
      <c r="D423" s="29"/>
      <c r="E423" s="30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</row>
    <row r="424" spans="1:31" x14ac:dyDescent="0.25">
      <c r="A424" s="5">
        <f>COUNTIFS('Mapping Table'!$B$3:$B$102,'UI '!$D424,'Mapping Table'!$A$3:$A$102,'UI '!$C424)</f>
        <v>0</v>
      </c>
      <c r="B424" s="5">
        <f>SUMIFS('Mapping Table'!$D$3:$D$102,'Mapping Table'!$B$3:$B$102,'UI '!D424,'Mapping Table'!$A$3:$A$102,'UI '!C424)</f>
        <v>0</v>
      </c>
      <c r="C424" s="28"/>
      <c r="D424" s="29"/>
      <c r="E424" s="30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</row>
    <row r="425" spans="1:31" x14ac:dyDescent="0.25">
      <c r="A425" s="5">
        <f>COUNTIFS('Mapping Table'!$B$3:$B$102,'UI '!$D425,'Mapping Table'!$A$3:$A$102,'UI '!$C425)</f>
        <v>0</v>
      </c>
      <c r="B425" s="5">
        <f>SUMIFS('Mapping Table'!$D$3:$D$102,'Mapping Table'!$B$3:$B$102,'UI '!D425,'Mapping Table'!$A$3:$A$102,'UI '!C425)</f>
        <v>0</v>
      </c>
      <c r="C425" s="28"/>
      <c r="D425" s="29"/>
      <c r="E425" s="30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</row>
    <row r="426" spans="1:31" x14ac:dyDescent="0.25">
      <c r="A426" s="5">
        <f>COUNTIFS('Mapping Table'!$B$3:$B$102,'UI '!$D426,'Mapping Table'!$A$3:$A$102,'UI '!$C426)</f>
        <v>0</v>
      </c>
      <c r="B426" s="5">
        <f>SUMIFS('Mapping Table'!$D$3:$D$102,'Mapping Table'!$B$3:$B$102,'UI '!D426,'Mapping Table'!$A$3:$A$102,'UI '!C426)</f>
        <v>0</v>
      </c>
      <c r="C426" s="28"/>
      <c r="D426" s="29"/>
      <c r="E426" s="30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</row>
    <row r="427" spans="1:31" x14ac:dyDescent="0.25">
      <c r="A427" s="5">
        <f>COUNTIFS('Mapping Table'!$B$3:$B$102,'UI '!$D427,'Mapping Table'!$A$3:$A$102,'UI '!$C427)</f>
        <v>0</v>
      </c>
      <c r="B427" s="5">
        <f>SUMIFS('Mapping Table'!$D$3:$D$102,'Mapping Table'!$B$3:$B$102,'UI '!D427,'Mapping Table'!$A$3:$A$102,'UI '!C427)</f>
        <v>0</v>
      </c>
      <c r="C427" s="28"/>
      <c r="D427" s="29"/>
      <c r="E427" s="30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</row>
    <row r="428" spans="1:31" x14ac:dyDescent="0.25">
      <c r="A428" s="5">
        <f>COUNTIFS('Mapping Table'!$B$3:$B$102,'UI '!$D428,'Mapping Table'!$A$3:$A$102,'UI '!$C428)</f>
        <v>0</v>
      </c>
      <c r="B428" s="5">
        <f>SUMIFS('Mapping Table'!$D$3:$D$102,'Mapping Table'!$B$3:$B$102,'UI '!D428,'Mapping Table'!$A$3:$A$102,'UI '!C428)</f>
        <v>0</v>
      </c>
      <c r="C428" s="28"/>
      <c r="D428" s="29"/>
      <c r="E428" s="30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</row>
    <row r="429" spans="1:31" x14ac:dyDescent="0.25">
      <c r="A429" s="5">
        <f>COUNTIFS('Mapping Table'!$B$3:$B$102,'UI '!$D429,'Mapping Table'!$A$3:$A$102,'UI '!$C429)</f>
        <v>0</v>
      </c>
      <c r="B429" s="5">
        <f>SUMIFS('Mapping Table'!$D$3:$D$102,'Mapping Table'!$B$3:$B$102,'UI '!D429,'Mapping Table'!$A$3:$A$102,'UI '!C429)</f>
        <v>0</v>
      </c>
      <c r="C429" s="28"/>
      <c r="D429" s="29"/>
      <c r="E429" s="30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</row>
    <row r="430" spans="1:31" x14ac:dyDescent="0.25">
      <c r="A430" s="5">
        <f>COUNTIFS('Mapping Table'!$B$3:$B$102,'UI '!$D430,'Mapping Table'!$A$3:$A$102,'UI '!$C430)</f>
        <v>0</v>
      </c>
      <c r="B430" s="5">
        <f>SUMIFS('Mapping Table'!$D$3:$D$102,'Mapping Table'!$B$3:$B$102,'UI '!D430,'Mapping Table'!$A$3:$A$102,'UI '!C430)</f>
        <v>0</v>
      </c>
      <c r="C430" s="28"/>
      <c r="D430" s="29"/>
      <c r="E430" s="30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</row>
    <row r="431" spans="1:31" x14ac:dyDescent="0.25">
      <c r="A431" s="5">
        <f>COUNTIFS('Mapping Table'!$B$3:$B$102,'UI '!$D431,'Mapping Table'!$A$3:$A$102,'UI '!$C431)</f>
        <v>0</v>
      </c>
      <c r="B431" s="5">
        <f>SUMIFS('Mapping Table'!$D$3:$D$102,'Mapping Table'!$B$3:$B$102,'UI '!D431,'Mapping Table'!$A$3:$A$102,'UI '!C431)</f>
        <v>0</v>
      </c>
      <c r="C431" s="28"/>
      <c r="D431" s="29"/>
      <c r="E431" s="30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</row>
    <row r="432" spans="1:31" x14ac:dyDescent="0.25">
      <c r="A432" s="5">
        <f>COUNTIFS('Mapping Table'!$B$3:$B$102,'UI '!$D432,'Mapping Table'!$A$3:$A$102,'UI '!$C432)</f>
        <v>0</v>
      </c>
      <c r="B432" s="5">
        <f>SUMIFS('Mapping Table'!$D$3:$D$102,'Mapping Table'!$B$3:$B$102,'UI '!D432,'Mapping Table'!$A$3:$A$102,'UI '!C432)</f>
        <v>0</v>
      </c>
      <c r="C432" s="28"/>
      <c r="D432" s="29"/>
      <c r="E432" s="30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</row>
    <row r="433" spans="1:31" x14ac:dyDescent="0.25">
      <c r="A433" s="5">
        <f>COUNTIFS('Mapping Table'!$B$3:$B$102,'UI '!$D433,'Mapping Table'!$A$3:$A$102,'UI '!$C433)</f>
        <v>0</v>
      </c>
      <c r="B433" s="5">
        <f>SUMIFS('Mapping Table'!$D$3:$D$102,'Mapping Table'!$B$3:$B$102,'UI '!D433,'Mapping Table'!$A$3:$A$102,'UI '!C433)</f>
        <v>0</v>
      </c>
      <c r="C433" s="28"/>
      <c r="D433" s="29"/>
      <c r="E433" s="30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</row>
    <row r="434" spans="1:31" x14ac:dyDescent="0.25">
      <c r="A434" s="5">
        <f>COUNTIFS('Mapping Table'!$B$3:$B$102,'UI '!$D434,'Mapping Table'!$A$3:$A$102,'UI '!$C434)</f>
        <v>0</v>
      </c>
      <c r="B434" s="5">
        <f>SUMIFS('Mapping Table'!$D$3:$D$102,'Mapping Table'!$B$3:$B$102,'UI '!D434,'Mapping Table'!$A$3:$A$102,'UI '!C434)</f>
        <v>0</v>
      </c>
      <c r="C434" s="28"/>
      <c r="D434" s="29"/>
      <c r="E434" s="30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</row>
    <row r="435" spans="1:31" x14ac:dyDescent="0.25">
      <c r="A435" s="5">
        <f>COUNTIFS('Mapping Table'!$B$3:$B$102,'UI '!$D435,'Mapping Table'!$A$3:$A$102,'UI '!$C435)</f>
        <v>0</v>
      </c>
      <c r="B435" s="5">
        <f>SUMIFS('Mapping Table'!$D$3:$D$102,'Mapping Table'!$B$3:$B$102,'UI '!D435,'Mapping Table'!$A$3:$A$102,'UI '!C435)</f>
        <v>0</v>
      </c>
      <c r="C435" s="28"/>
      <c r="D435" s="29"/>
      <c r="E435" s="30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</row>
    <row r="436" spans="1:31" x14ac:dyDescent="0.25">
      <c r="A436" s="5">
        <f>COUNTIFS('Mapping Table'!$B$3:$B$102,'UI '!$D436,'Mapping Table'!$A$3:$A$102,'UI '!$C436)</f>
        <v>0</v>
      </c>
      <c r="B436" s="5">
        <f>SUMIFS('Mapping Table'!$D$3:$D$102,'Mapping Table'!$B$3:$B$102,'UI '!D436,'Mapping Table'!$A$3:$A$102,'UI '!C436)</f>
        <v>0</v>
      </c>
      <c r="C436" s="28"/>
      <c r="D436" s="29"/>
      <c r="E436" s="30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</row>
    <row r="437" spans="1:31" x14ac:dyDescent="0.25">
      <c r="A437" s="5">
        <f>COUNTIFS('Mapping Table'!$B$3:$B$102,'UI '!$D437,'Mapping Table'!$A$3:$A$102,'UI '!$C437)</f>
        <v>0</v>
      </c>
      <c r="B437" s="5">
        <f>SUMIFS('Mapping Table'!$D$3:$D$102,'Mapping Table'!$B$3:$B$102,'UI '!D437,'Mapping Table'!$A$3:$A$102,'UI '!C437)</f>
        <v>0</v>
      </c>
      <c r="C437" s="28"/>
      <c r="D437" s="29"/>
      <c r="E437" s="30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</row>
    <row r="438" spans="1:31" x14ac:dyDescent="0.25">
      <c r="A438" s="5">
        <f>COUNTIFS('Mapping Table'!$B$3:$B$102,'UI '!$D438,'Mapping Table'!$A$3:$A$102,'UI '!$C438)</f>
        <v>0</v>
      </c>
      <c r="B438" s="5">
        <f>SUMIFS('Mapping Table'!$D$3:$D$102,'Mapping Table'!$B$3:$B$102,'UI '!D438,'Mapping Table'!$A$3:$A$102,'UI '!C438)</f>
        <v>0</v>
      </c>
      <c r="C438" s="28"/>
      <c r="D438" s="29"/>
      <c r="E438" s="30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</row>
    <row r="439" spans="1:31" x14ac:dyDescent="0.25">
      <c r="A439" s="5">
        <f>COUNTIFS('Mapping Table'!$B$3:$B$102,'UI '!$D439,'Mapping Table'!$A$3:$A$102,'UI '!$C439)</f>
        <v>0</v>
      </c>
      <c r="B439" s="5">
        <f>SUMIFS('Mapping Table'!$D$3:$D$102,'Mapping Table'!$B$3:$B$102,'UI '!D439,'Mapping Table'!$A$3:$A$102,'UI '!C439)</f>
        <v>0</v>
      </c>
      <c r="C439" s="28"/>
      <c r="D439" s="29"/>
      <c r="E439" s="30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</row>
    <row r="440" spans="1:31" x14ac:dyDescent="0.25">
      <c r="A440" s="5">
        <f>COUNTIFS('Mapping Table'!$B$3:$B$102,'UI '!$D440,'Mapping Table'!$A$3:$A$102,'UI '!$C440)</f>
        <v>0</v>
      </c>
      <c r="B440" s="5">
        <f>SUMIFS('Mapping Table'!$D$3:$D$102,'Mapping Table'!$B$3:$B$102,'UI '!D440,'Mapping Table'!$A$3:$A$102,'UI '!C440)</f>
        <v>0</v>
      </c>
      <c r="C440" s="28"/>
      <c r="D440" s="29"/>
      <c r="E440" s="30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</row>
    <row r="441" spans="1:31" x14ac:dyDescent="0.25">
      <c r="A441" s="5">
        <f>COUNTIFS('Mapping Table'!$B$3:$B$102,'UI '!$D441,'Mapping Table'!$A$3:$A$102,'UI '!$C441)</f>
        <v>0</v>
      </c>
      <c r="B441" s="5">
        <f>SUMIFS('Mapping Table'!$D$3:$D$102,'Mapping Table'!$B$3:$B$102,'UI '!D441,'Mapping Table'!$A$3:$A$102,'UI '!C441)</f>
        <v>0</v>
      </c>
      <c r="C441" s="28"/>
      <c r="D441" s="29"/>
      <c r="E441" s="30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</row>
    <row r="442" spans="1:31" x14ac:dyDescent="0.25">
      <c r="A442" s="5">
        <f>COUNTIFS('Mapping Table'!$B$3:$B$102,'UI '!$D442,'Mapping Table'!$A$3:$A$102,'UI '!$C442)</f>
        <v>0</v>
      </c>
      <c r="B442" s="5">
        <f>SUMIFS('Mapping Table'!$D$3:$D$102,'Mapping Table'!$B$3:$B$102,'UI '!D442,'Mapping Table'!$A$3:$A$102,'UI '!C442)</f>
        <v>0</v>
      </c>
      <c r="C442" s="28"/>
      <c r="D442" s="29"/>
      <c r="E442" s="30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</row>
    <row r="443" spans="1:31" x14ac:dyDescent="0.25">
      <c r="A443" s="5">
        <f>COUNTIFS('Mapping Table'!$B$3:$B$102,'UI '!$D443,'Mapping Table'!$A$3:$A$102,'UI '!$C443)</f>
        <v>0</v>
      </c>
      <c r="B443" s="5">
        <f>SUMIFS('Mapping Table'!$D$3:$D$102,'Mapping Table'!$B$3:$B$102,'UI '!D443,'Mapping Table'!$A$3:$A$102,'UI '!C443)</f>
        <v>0</v>
      </c>
      <c r="C443" s="28"/>
      <c r="D443" s="29"/>
      <c r="E443" s="30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</row>
    <row r="444" spans="1:31" x14ac:dyDescent="0.25">
      <c r="A444" s="5">
        <f>COUNTIFS('Mapping Table'!$B$3:$B$102,'UI '!$D444,'Mapping Table'!$A$3:$A$102,'UI '!$C444)</f>
        <v>0</v>
      </c>
      <c r="B444" s="5">
        <f>SUMIFS('Mapping Table'!$D$3:$D$102,'Mapping Table'!$B$3:$B$102,'UI '!D444,'Mapping Table'!$A$3:$A$102,'UI '!C444)</f>
        <v>0</v>
      </c>
      <c r="C444" s="28"/>
      <c r="D444" s="29"/>
      <c r="E444" s="30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</row>
    <row r="445" spans="1:31" x14ac:dyDescent="0.25">
      <c r="A445" s="5">
        <f>COUNTIFS('Mapping Table'!$B$3:$B$102,'UI '!$D445,'Mapping Table'!$A$3:$A$102,'UI '!$C445)</f>
        <v>0</v>
      </c>
      <c r="B445" s="5">
        <f>SUMIFS('Mapping Table'!$D$3:$D$102,'Mapping Table'!$B$3:$B$102,'UI '!D445,'Mapping Table'!$A$3:$A$102,'UI '!C445)</f>
        <v>0</v>
      </c>
      <c r="C445" s="28"/>
      <c r="D445" s="29"/>
      <c r="E445" s="30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</row>
    <row r="446" spans="1:31" x14ac:dyDescent="0.25">
      <c r="A446" s="5">
        <f>COUNTIFS('Mapping Table'!$B$3:$B$102,'UI '!$D446,'Mapping Table'!$A$3:$A$102,'UI '!$C446)</f>
        <v>0</v>
      </c>
      <c r="B446" s="5">
        <f>SUMIFS('Mapping Table'!$D$3:$D$102,'Mapping Table'!$B$3:$B$102,'UI '!D446,'Mapping Table'!$A$3:$A$102,'UI '!C446)</f>
        <v>0</v>
      </c>
      <c r="C446" s="28"/>
      <c r="D446" s="29"/>
      <c r="E446" s="30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</row>
    <row r="447" spans="1:31" x14ac:dyDescent="0.25">
      <c r="A447" s="5">
        <f>COUNTIFS('Mapping Table'!$B$3:$B$102,'UI '!$D447,'Mapping Table'!$A$3:$A$102,'UI '!$C447)</f>
        <v>0</v>
      </c>
      <c r="B447" s="5">
        <f>SUMIFS('Mapping Table'!$D$3:$D$102,'Mapping Table'!$B$3:$B$102,'UI '!D447,'Mapping Table'!$A$3:$A$102,'UI '!C447)</f>
        <v>0</v>
      </c>
      <c r="C447" s="28"/>
      <c r="D447" s="29"/>
      <c r="E447" s="30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</row>
    <row r="448" spans="1:31" x14ac:dyDescent="0.25">
      <c r="A448" s="5">
        <f>COUNTIFS('Mapping Table'!$B$3:$B$102,'UI '!$D448,'Mapping Table'!$A$3:$A$102,'UI '!$C448)</f>
        <v>0</v>
      </c>
      <c r="B448" s="5">
        <f>SUMIFS('Mapping Table'!$D$3:$D$102,'Mapping Table'!$B$3:$B$102,'UI '!D448,'Mapping Table'!$A$3:$A$102,'UI '!C448)</f>
        <v>0</v>
      </c>
      <c r="C448" s="13"/>
      <c r="D448" s="13"/>
      <c r="E448" s="14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 spans="1:31" x14ac:dyDescent="0.25">
      <c r="A449" s="5">
        <f>COUNTIFS('Mapping Table'!$B$3:$B$102,'UI '!$D449,'Mapping Table'!$A$3:$A$102,'UI '!$C449)</f>
        <v>0</v>
      </c>
      <c r="B449" s="5">
        <f>SUMIFS('Mapping Table'!$D$3:$D$102,'Mapping Table'!$B$3:$B$102,'UI '!D449,'Mapping Table'!$A$3:$A$102,'UI '!C449)</f>
        <v>0</v>
      </c>
      <c r="C449" s="13"/>
      <c r="D449" s="13"/>
      <c r="E449" s="14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 spans="1:31" x14ac:dyDescent="0.25">
      <c r="A450" s="5">
        <f>COUNTIFS('Mapping Table'!$B$3:$B$102,'UI '!$D450,'Mapping Table'!$A$3:$A$102,'UI '!$C450)</f>
        <v>0</v>
      </c>
      <c r="B450" s="5">
        <f>SUMIFS('Mapping Table'!$D$3:$D$102,'Mapping Table'!$B$3:$B$102,'UI '!D450,'Mapping Table'!$A$3:$A$102,'UI '!C450)</f>
        <v>0</v>
      </c>
      <c r="C450" s="13"/>
      <c r="D450" s="13"/>
      <c r="E450" s="14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 spans="1:31" x14ac:dyDescent="0.25">
      <c r="A451" s="5">
        <f>COUNTIFS('Mapping Table'!$B$3:$B$102,'UI '!$D451,'Mapping Table'!$A$3:$A$102,'UI '!$C451)</f>
        <v>0</v>
      </c>
      <c r="B451" s="5">
        <f>SUMIFS('Mapping Table'!$D$3:$D$102,'Mapping Table'!$B$3:$B$102,'UI '!D451,'Mapping Table'!$A$3:$A$102,'UI '!C451)</f>
        <v>0</v>
      </c>
      <c r="C451" s="13"/>
      <c r="D451" s="13"/>
      <c r="E451" s="14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 spans="1:31" x14ac:dyDescent="0.25">
      <c r="A452" s="5">
        <f>COUNTIFS('Mapping Table'!$B$3:$B$102,'UI '!$D452,'Mapping Table'!$A$3:$A$102,'UI '!$C452)</f>
        <v>0</v>
      </c>
      <c r="B452" s="5">
        <f>SUMIFS('Mapping Table'!$D$3:$D$102,'Mapping Table'!$B$3:$B$102,'UI '!D452,'Mapping Table'!$A$3:$A$102,'UI '!C452)</f>
        <v>0</v>
      </c>
      <c r="C452" s="13"/>
      <c r="D452" s="13"/>
      <c r="E452" s="14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 spans="1:31" x14ac:dyDescent="0.25">
      <c r="A453" s="5">
        <f>COUNTIFS('Mapping Table'!$B$3:$B$102,'UI '!$D453,'Mapping Table'!$A$3:$A$102,'UI '!$C453)</f>
        <v>0</v>
      </c>
      <c r="B453" s="5">
        <f>SUMIFS('Mapping Table'!$D$3:$D$102,'Mapping Table'!$B$3:$B$102,'UI '!D453,'Mapping Table'!$A$3:$A$102,'UI '!C453)</f>
        <v>0</v>
      </c>
      <c r="C453" s="13"/>
      <c r="D453" s="13"/>
      <c r="E453" s="14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 spans="1:31" x14ac:dyDescent="0.25">
      <c r="A454" s="5">
        <f>COUNTIFS('Mapping Table'!$B$3:$B$102,'UI '!$D454,'Mapping Table'!$A$3:$A$102,'UI '!$C454)</f>
        <v>0</v>
      </c>
      <c r="B454" s="5">
        <f>SUMIFS('Mapping Table'!$D$3:$D$102,'Mapping Table'!$B$3:$B$102,'UI '!D454,'Mapping Table'!$A$3:$A$102,'UI '!C454)</f>
        <v>0</v>
      </c>
      <c r="C454" s="13"/>
      <c r="D454" s="13"/>
      <c r="E454" s="14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 spans="1:31" x14ac:dyDescent="0.25">
      <c r="A455" s="5">
        <f>COUNTIFS('Mapping Table'!$B$3:$B$102,'UI '!$D455,'Mapping Table'!$A$3:$A$102,'UI '!$C455)</f>
        <v>0</v>
      </c>
      <c r="B455" s="5">
        <f>SUMIFS('Mapping Table'!$D$3:$D$102,'Mapping Table'!$B$3:$B$102,'UI '!D455,'Mapping Table'!$A$3:$A$102,'UI '!C455)</f>
        <v>0</v>
      </c>
      <c r="C455" s="13"/>
      <c r="D455" s="13"/>
      <c r="E455" s="14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 spans="1:31" x14ac:dyDescent="0.25">
      <c r="A456" s="5">
        <f>COUNTIFS('Mapping Table'!$B$3:$B$102,'UI '!$D456,'Mapping Table'!$A$3:$A$102,'UI '!$C456)</f>
        <v>0</v>
      </c>
      <c r="B456" s="5">
        <f>SUMIFS('Mapping Table'!$D$3:$D$102,'Mapping Table'!$B$3:$B$102,'UI '!D456,'Mapping Table'!$A$3:$A$102,'UI '!C456)</f>
        <v>0</v>
      </c>
      <c r="C456" s="13"/>
      <c r="D456" s="13"/>
      <c r="E456" s="14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 spans="1:31" x14ac:dyDescent="0.25">
      <c r="A457" s="5">
        <f>COUNTIFS('Mapping Table'!$B$3:$B$102,'UI '!$D457,'Mapping Table'!$A$3:$A$102,'UI '!$C457)</f>
        <v>0</v>
      </c>
      <c r="B457" s="5">
        <f>SUMIFS('Mapping Table'!$D$3:$D$102,'Mapping Table'!$B$3:$B$102,'UI '!D457,'Mapping Table'!$A$3:$A$102,'UI '!C457)</f>
        <v>0</v>
      </c>
      <c r="C457" s="13"/>
      <c r="D457" s="13"/>
      <c r="E457" s="14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 spans="1:31" x14ac:dyDescent="0.25">
      <c r="A458" s="5">
        <f>COUNTIFS('Mapping Table'!$B$3:$B$102,'UI '!$D458,'Mapping Table'!$A$3:$A$102,'UI '!$C458)</f>
        <v>0</v>
      </c>
      <c r="B458" s="5">
        <f>SUMIFS('Mapping Table'!$D$3:$D$102,'Mapping Table'!$B$3:$B$102,'UI '!D458,'Mapping Table'!$A$3:$A$102,'UI '!C458)</f>
        <v>0</v>
      </c>
      <c r="C458" s="13"/>
      <c r="D458" s="13"/>
      <c r="E458" s="14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 spans="1:31" x14ac:dyDescent="0.25">
      <c r="A459" s="5">
        <f>COUNTIFS('Mapping Table'!$B$3:$B$102,'UI '!$D459,'Mapping Table'!$A$3:$A$102,'UI '!$C459)</f>
        <v>0</v>
      </c>
      <c r="B459" s="5">
        <f>SUMIFS('Mapping Table'!$D$3:$D$102,'Mapping Table'!$B$3:$B$102,'UI '!D459,'Mapping Table'!$A$3:$A$102,'UI '!C459)</f>
        <v>0</v>
      </c>
      <c r="C459" s="13"/>
      <c r="D459" s="13"/>
      <c r="E459" s="14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 spans="1:31" x14ac:dyDescent="0.25">
      <c r="A460" s="5">
        <f>COUNTIFS('Mapping Table'!$B$3:$B$102,'UI '!$D460,'Mapping Table'!$A$3:$A$102,'UI '!$C460)</f>
        <v>0</v>
      </c>
      <c r="B460" s="5">
        <f>SUMIFS('Mapping Table'!$D$3:$D$102,'Mapping Table'!$B$3:$B$102,'UI '!D460,'Mapping Table'!$A$3:$A$102,'UI '!C460)</f>
        <v>0</v>
      </c>
      <c r="C460" s="13"/>
      <c r="D460" s="13"/>
      <c r="E460" s="14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 spans="1:31" x14ac:dyDescent="0.25">
      <c r="A461" s="5">
        <f>COUNTIFS('Mapping Table'!$B$3:$B$102,'UI '!$D461,'Mapping Table'!$A$3:$A$102,'UI '!$C461)</f>
        <v>0</v>
      </c>
      <c r="B461" s="5">
        <f>SUMIFS('Mapping Table'!$D$3:$D$102,'Mapping Table'!$B$3:$B$102,'UI '!D461,'Mapping Table'!$A$3:$A$102,'UI '!C461)</f>
        <v>0</v>
      </c>
      <c r="C461" s="13"/>
      <c r="D461" s="13"/>
      <c r="E461" s="14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 spans="1:31" x14ac:dyDescent="0.25">
      <c r="A462" s="5">
        <f>COUNTIFS('Mapping Table'!$B$3:$B$102,'UI '!$D462,'Mapping Table'!$A$3:$A$102,'UI '!$C462)</f>
        <v>0</v>
      </c>
      <c r="B462" s="5">
        <f>SUMIFS('Mapping Table'!$D$3:$D$102,'Mapping Table'!$B$3:$B$102,'UI '!D462,'Mapping Table'!$A$3:$A$102,'UI '!C462)</f>
        <v>0</v>
      </c>
      <c r="C462" s="13"/>
      <c r="D462" s="13"/>
      <c r="E462" s="14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 spans="1:31" x14ac:dyDescent="0.25">
      <c r="A463" s="5">
        <f>COUNTIFS('Mapping Table'!$B$3:$B$102,'UI '!$D463,'Mapping Table'!$A$3:$A$102,'UI '!$C463)</f>
        <v>0</v>
      </c>
      <c r="B463" s="5">
        <f>SUMIFS('Mapping Table'!$D$3:$D$102,'Mapping Table'!$B$3:$B$102,'UI '!D463,'Mapping Table'!$A$3:$A$102,'UI '!C463)</f>
        <v>0</v>
      </c>
      <c r="C463" s="13"/>
      <c r="D463" s="13"/>
      <c r="E463" s="14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 spans="1:31" x14ac:dyDescent="0.25">
      <c r="A464" s="5">
        <f>COUNTIFS('Mapping Table'!$B$3:$B$102,'UI '!$D464,'Mapping Table'!$A$3:$A$102,'UI '!$C464)</f>
        <v>0</v>
      </c>
      <c r="B464" s="5">
        <f>SUMIFS('Mapping Table'!$D$3:$D$102,'Mapping Table'!$B$3:$B$102,'UI '!D464,'Mapping Table'!$A$3:$A$102,'UI '!C464)</f>
        <v>0</v>
      </c>
      <c r="C464" s="13"/>
      <c r="D464" s="13"/>
      <c r="E464" s="14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x14ac:dyDescent="0.25">
      <c r="A465" s="5">
        <f>COUNTIFS('Mapping Table'!$B$3:$B$102,'UI '!$D465,'Mapping Table'!$A$3:$A$102,'UI '!$C465)</f>
        <v>0</v>
      </c>
      <c r="B465" s="5">
        <f>SUMIFS('Mapping Table'!$D$3:$D$102,'Mapping Table'!$B$3:$B$102,'UI '!D465,'Mapping Table'!$A$3:$A$102,'UI '!C465)</f>
        <v>0</v>
      </c>
      <c r="C465" s="13"/>
      <c r="D465" s="13"/>
      <c r="E465" s="14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x14ac:dyDescent="0.25">
      <c r="A466" s="5">
        <f>COUNTIFS('Mapping Table'!$B$3:$B$102,'UI '!$D466,'Mapping Table'!$A$3:$A$102,'UI '!$C466)</f>
        <v>0</v>
      </c>
      <c r="B466" s="5">
        <f>SUMIFS('Mapping Table'!$D$3:$D$102,'Mapping Table'!$B$3:$B$102,'UI '!D466,'Mapping Table'!$A$3:$A$102,'UI '!C466)</f>
        <v>0</v>
      </c>
      <c r="C466" s="13"/>
      <c r="D466" s="13"/>
      <c r="E466" s="14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 spans="1:31" x14ac:dyDescent="0.25">
      <c r="A467" s="5">
        <f>COUNTIFS('Mapping Table'!$B$3:$B$102,'UI '!$D467,'Mapping Table'!$A$3:$A$102,'UI '!$C467)</f>
        <v>0</v>
      </c>
      <c r="B467" s="5">
        <f>SUMIFS('Mapping Table'!$D$3:$D$102,'Mapping Table'!$B$3:$B$102,'UI '!D467,'Mapping Table'!$A$3:$A$102,'UI '!C467)</f>
        <v>0</v>
      </c>
      <c r="C467" s="13"/>
      <c r="D467" s="13"/>
      <c r="E467" s="14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 spans="1:31" x14ac:dyDescent="0.25">
      <c r="A468" s="5">
        <f>COUNTIFS('Mapping Table'!$B$3:$B$102,'UI '!$D468,'Mapping Table'!$A$3:$A$102,'UI '!$C468)</f>
        <v>0</v>
      </c>
      <c r="B468" s="5">
        <f>SUMIFS('Mapping Table'!$D$3:$D$102,'Mapping Table'!$B$3:$B$102,'UI '!D468,'Mapping Table'!$A$3:$A$102,'UI '!C468)</f>
        <v>0</v>
      </c>
      <c r="C468" s="13"/>
      <c r="D468" s="13"/>
      <c r="E468" s="14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 spans="1:31" x14ac:dyDescent="0.25">
      <c r="A469" s="5">
        <f>COUNTIFS('Mapping Table'!$B$3:$B$102,'UI '!$D469,'Mapping Table'!$A$3:$A$102,'UI '!$C469)</f>
        <v>0</v>
      </c>
      <c r="B469" s="5">
        <f>SUMIFS('Mapping Table'!$D$3:$D$102,'Mapping Table'!$B$3:$B$102,'UI '!D469,'Mapping Table'!$A$3:$A$102,'UI '!C469)</f>
        <v>0</v>
      </c>
      <c r="C469" s="13"/>
      <c r="D469" s="13"/>
      <c r="E469" s="14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 spans="1:31" x14ac:dyDescent="0.25">
      <c r="A470" s="5">
        <f>COUNTIFS('Mapping Table'!$B$3:$B$102,'UI '!$D470,'Mapping Table'!$A$3:$A$102,'UI '!$C470)</f>
        <v>0</v>
      </c>
      <c r="B470" s="5">
        <f>SUMIFS('Mapping Table'!$D$3:$D$102,'Mapping Table'!$B$3:$B$102,'UI '!D470,'Mapping Table'!$A$3:$A$102,'UI '!C470)</f>
        <v>0</v>
      </c>
      <c r="C470" s="13"/>
      <c r="D470" s="13"/>
      <c r="E470" s="14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 spans="1:31" x14ac:dyDescent="0.25">
      <c r="A471" s="5">
        <f>COUNTIFS('Mapping Table'!$B$3:$B$102,'UI '!$D471,'Mapping Table'!$A$3:$A$102,'UI '!$C471)</f>
        <v>0</v>
      </c>
      <c r="B471" s="5">
        <f>SUMIFS('Mapping Table'!$D$3:$D$102,'Mapping Table'!$B$3:$B$102,'UI '!D471,'Mapping Table'!$A$3:$A$102,'UI '!C471)</f>
        <v>0</v>
      </c>
      <c r="C471" s="13"/>
      <c r="D471" s="13"/>
      <c r="E471" s="14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 spans="1:31" x14ac:dyDescent="0.25">
      <c r="A472" s="5">
        <f>COUNTIFS('Mapping Table'!$B$3:$B$102,'UI '!$D472,'Mapping Table'!$A$3:$A$102,'UI '!$C472)</f>
        <v>0</v>
      </c>
      <c r="B472" s="5">
        <f>SUMIFS('Mapping Table'!$D$3:$D$102,'Mapping Table'!$B$3:$B$102,'UI '!D472,'Mapping Table'!$A$3:$A$102,'UI '!C472)</f>
        <v>0</v>
      </c>
      <c r="C472" s="13"/>
      <c r="D472" s="13"/>
      <c r="E472" s="14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 spans="1:31" x14ac:dyDescent="0.25">
      <c r="A473" s="5">
        <f>COUNTIFS('Mapping Table'!$B$3:$B$102,'UI '!$D473,'Mapping Table'!$A$3:$A$102,'UI '!$C473)</f>
        <v>0</v>
      </c>
      <c r="B473" s="5">
        <f>SUMIFS('Mapping Table'!$D$3:$D$102,'Mapping Table'!$B$3:$B$102,'UI '!D473,'Mapping Table'!$A$3:$A$102,'UI '!C473)</f>
        <v>0</v>
      </c>
      <c r="C473" s="13"/>
      <c r="D473" s="13"/>
      <c r="E473" s="14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 spans="1:31" x14ac:dyDescent="0.25">
      <c r="A474" s="5">
        <f>COUNTIFS('Mapping Table'!$B$3:$B$102,'UI '!$D474,'Mapping Table'!$A$3:$A$102,'UI '!$C474)</f>
        <v>0</v>
      </c>
      <c r="B474" s="5">
        <f>SUMIFS('Mapping Table'!$D$3:$D$102,'Mapping Table'!$B$3:$B$102,'UI '!D474,'Mapping Table'!$A$3:$A$102,'UI '!C474)</f>
        <v>0</v>
      </c>
      <c r="C474" s="13"/>
      <c r="D474" s="13"/>
      <c r="E474" s="14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 spans="1:31" x14ac:dyDescent="0.25">
      <c r="A475" s="5">
        <f>COUNTIFS('Mapping Table'!$B$3:$B$102,'UI '!$D475,'Mapping Table'!$A$3:$A$102,'UI '!$C475)</f>
        <v>0</v>
      </c>
      <c r="B475" s="5">
        <f>SUMIFS('Mapping Table'!$D$3:$D$102,'Mapping Table'!$B$3:$B$102,'UI '!D475,'Mapping Table'!$A$3:$A$102,'UI '!C475)</f>
        <v>0</v>
      </c>
      <c r="C475" s="13"/>
      <c r="D475" s="13"/>
      <c r="E475" s="14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 spans="1:31" x14ac:dyDescent="0.25">
      <c r="A476" s="5">
        <f>COUNTIFS('Mapping Table'!$B$3:$B$102,'UI '!$D476,'Mapping Table'!$A$3:$A$102,'UI '!$C476)</f>
        <v>0</v>
      </c>
      <c r="B476" s="5">
        <f>SUMIFS('Mapping Table'!$D$3:$D$102,'Mapping Table'!$B$3:$B$102,'UI '!D476,'Mapping Table'!$A$3:$A$102,'UI '!C476)</f>
        <v>0</v>
      </c>
      <c r="C476" s="13"/>
      <c r="D476" s="13"/>
      <c r="E476" s="14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 spans="1:31" x14ac:dyDescent="0.25">
      <c r="A477" s="5">
        <f>COUNTIFS('Mapping Table'!$B$3:$B$102,'UI '!$D477,'Mapping Table'!$A$3:$A$102,'UI '!$C477)</f>
        <v>0</v>
      </c>
      <c r="B477" s="5">
        <f>SUMIFS('Mapping Table'!$D$3:$D$102,'Mapping Table'!$B$3:$B$102,'UI '!D477,'Mapping Table'!$A$3:$A$102,'UI '!C477)</f>
        <v>0</v>
      </c>
      <c r="C477" s="13"/>
      <c r="D477" s="13"/>
      <c r="E477" s="14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 spans="1:31" x14ac:dyDescent="0.25">
      <c r="A478" s="5">
        <f>COUNTIFS('Mapping Table'!$B$3:$B$102,'UI '!$D478,'Mapping Table'!$A$3:$A$102,'UI '!$C478)</f>
        <v>0</v>
      </c>
      <c r="B478" s="5">
        <f>SUMIFS('Mapping Table'!$D$3:$D$102,'Mapping Table'!$B$3:$B$102,'UI '!D478,'Mapping Table'!$A$3:$A$102,'UI '!C478)</f>
        <v>0</v>
      </c>
      <c r="C478" s="13"/>
      <c r="D478" s="13"/>
      <c r="E478" s="14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 spans="1:31" x14ac:dyDescent="0.25">
      <c r="A479" s="5">
        <f>COUNTIFS('Mapping Table'!$B$3:$B$102,'UI '!$D479,'Mapping Table'!$A$3:$A$102,'UI '!$C479)</f>
        <v>0</v>
      </c>
      <c r="B479" s="5">
        <f>SUMIFS('Mapping Table'!$D$3:$D$102,'Mapping Table'!$B$3:$B$102,'UI '!D479,'Mapping Table'!$A$3:$A$102,'UI '!C479)</f>
        <v>0</v>
      </c>
      <c r="C479" s="13"/>
      <c r="D479" s="13"/>
      <c r="E479" s="14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 spans="1:31" x14ac:dyDescent="0.25">
      <c r="A480" s="5">
        <f>COUNTIFS('Mapping Table'!$B$3:$B$102,'UI '!$D480,'Mapping Table'!$A$3:$A$102,'UI '!$C480)</f>
        <v>0</v>
      </c>
      <c r="B480" s="5">
        <f>SUMIFS('Mapping Table'!$D$3:$D$102,'Mapping Table'!$B$3:$B$102,'UI '!D480,'Mapping Table'!$A$3:$A$102,'UI '!C480)</f>
        <v>0</v>
      </c>
      <c r="C480" s="13"/>
      <c r="D480" s="13"/>
      <c r="E480" s="14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 spans="1:31" x14ac:dyDescent="0.25">
      <c r="A481" s="5">
        <f>COUNTIFS('Mapping Table'!$B$3:$B$102,'UI '!$D481,'Mapping Table'!$A$3:$A$102,'UI '!$C481)</f>
        <v>0</v>
      </c>
      <c r="B481" s="5">
        <f>SUMIFS('Mapping Table'!$D$3:$D$102,'Mapping Table'!$B$3:$B$102,'UI '!D481,'Mapping Table'!$A$3:$A$102,'UI '!C481)</f>
        <v>0</v>
      </c>
      <c r="C481" s="13"/>
      <c r="D481" s="13"/>
      <c r="E481" s="14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 spans="1:31" x14ac:dyDescent="0.25">
      <c r="A482" s="5">
        <f>COUNTIFS('Mapping Table'!$B$3:$B$102,'UI '!$D482,'Mapping Table'!$A$3:$A$102,'UI '!$C482)</f>
        <v>0</v>
      </c>
      <c r="B482" s="5">
        <f>SUMIFS('Mapping Table'!$D$3:$D$102,'Mapping Table'!$B$3:$B$102,'UI '!D482,'Mapping Table'!$A$3:$A$102,'UI '!C482)</f>
        <v>0</v>
      </c>
      <c r="C482" s="13"/>
      <c r="D482" s="13"/>
      <c r="E482" s="14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 spans="1:31" x14ac:dyDescent="0.25">
      <c r="A483" s="5">
        <f>COUNTIFS('Mapping Table'!$B$3:$B$102,'UI '!$D483,'Mapping Table'!$A$3:$A$102,'UI '!$C483)</f>
        <v>0</v>
      </c>
      <c r="B483" s="5">
        <f>SUMIFS('Mapping Table'!$D$3:$D$102,'Mapping Table'!$B$3:$B$102,'UI '!D483,'Mapping Table'!$A$3:$A$102,'UI '!C483)</f>
        <v>0</v>
      </c>
      <c r="C483" s="13"/>
      <c r="D483" s="13"/>
      <c r="E483" s="14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 spans="1:31" x14ac:dyDescent="0.25">
      <c r="A484" s="5">
        <f>COUNTIFS('Mapping Table'!$B$3:$B$102,'UI '!$D484,'Mapping Table'!$A$3:$A$102,'UI '!$C484)</f>
        <v>0</v>
      </c>
      <c r="B484" s="5">
        <f>SUMIFS('Mapping Table'!$D$3:$D$102,'Mapping Table'!$B$3:$B$102,'UI '!D484,'Mapping Table'!$A$3:$A$102,'UI '!C484)</f>
        <v>0</v>
      </c>
      <c r="C484" s="13"/>
      <c r="D484" s="13"/>
      <c r="E484" s="14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 spans="1:31" x14ac:dyDescent="0.25">
      <c r="A485" s="5">
        <f>COUNTIFS('Mapping Table'!$B$3:$B$102,'UI '!$D485,'Mapping Table'!$A$3:$A$102,'UI '!$C485)</f>
        <v>0</v>
      </c>
      <c r="B485" s="5">
        <f>SUMIFS('Mapping Table'!$D$3:$D$102,'Mapping Table'!$B$3:$B$102,'UI '!D485,'Mapping Table'!$A$3:$A$102,'UI '!C485)</f>
        <v>0</v>
      </c>
      <c r="C485" s="13"/>
      <c r="D485" s="13"/>
      <c r="E485" s="14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 spans="1:31" x14ac:dyDescent="0.25">
      <c r="A486" s="5">
        <f>COUNTIFS('Mapping Table'!$B$3:$B$102,'UI '!$D486,'Mapping Table'!$A$3:$A$102,'UI '!$C486)</f>
        <v>0</v>
      </c>
      <c r="B486" s="5">
        <f>SUMIFS('Mapping Table'!$D$3:$D$102,'Mapping Table'!$B$3:$B$102,'UI '!D486,'Mapping Table'!$A$3:$A$102,'UI '!C486)</f>
        <v>0</v>
      </c>
      <c r="C486" s="13"/>
      <c r="D486" s="13"/>
      <c r="E486" s="14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 spans="1:31" x14ac:dyDescent="0.25">
      <c r="A487" s="5">
        <f>COUNTIFS('Mapping Table'!$B$3:$B$102,'UI '!$D487,'Mapping Table'!$A$3:$A$102,'UI '!$C487)</f>
        <v>0</v>
      </c>
      <c r="B487" s="5">
        <f>SUMIFS('Mapping Table'!$D$3:$D$102,'Mapping Table'!$B$3:$B$102,'UI '!D487,'Mapping Table'!$A$3:$A$102,'UI '!C487)</f>
        <v>0</v>
      </c>
      <c r="C487" s="13"/>
      <c r="D487" s="13"/>
      <c r="E487" s="14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 spans="1:31" x14ac:dyDescent="0.25">
      <c r="A488" s="5">
        <f>COUNTIFS('Mapping Table'!$B$3:$B$102,'UI '!$D488,'Mapping Table'!$A$3:$A$102,'UI '!$C488)</f>
        <v>0</v>
      </c>
      <c r="B488" s="5">
        <f>SUMIFS('Mapping Table'!$D$3:$D$102,'Mapping Table'!$B$3:$B$102,'UI '!D488,'Mapping Table'!$A$3:$A$102,'UI '!C488)</f>
        <v>0</v>
      </c>
      <c r="C488" s="13"/>
      <c r="D488" s="13"/>
      <c r="E488" s="14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 spans="1:31" x14ac:dyDescent="0.25">
      <c r="A489" s="5">
        <f>COUNTIFS('Mapping Table'!$B$3:$B$102,'UI '!$D489,'Mapping Table'!$A$3:$A$102,'UI '!$C489)</f>
        <v>0</v>
      </c>
      <c r="B489" s="5">
        <f>SUMIFS('Mapping Table'!$D$3:$D$102,'Mapping Table'!$B$3:$B$102,'UI '!D489,'Mapping Table'!$A$3:$A$102,'UI '!C489)</f>
        <v>0</v>
      </c>
      <c r="C489" s="13"/>
      <c r="D489" s="13"/>
      <c r="E489" s="14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 spans="1:31" x14ac:dyDescent="0.25">
      <c r="A490" s="5">
        <f>COUNTIFS('Mapping Table'!$B$3:$B$102,'UI '!$D490,'Mapping Table'!$A$3:$A$102,'UI '!$C490)</f>
        <v>0</v>
      </c>
      <c r="B490" s="5">
        <f>SUMIFS('Mapping Table'!$D$3:$D$102,'Mapping Table'!$B$3:$B$102,'UI '!D490,'Mapping Table'!$A$3:$A$102,'UI '!C490)</f>
        <v>0</v>
      </c>
      <c r="C490" s="13"/>
      <c r="D490" s="13"/>
      <c r="E490" s="14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 spans="1:31" x14ac:dyDescent="0.25">
      <c r="A491" s="5">
        <f>COUNTIFS('Mapping Table'!$B$3:$B$102,'UI '!$D491,'Mapping Table'!$A$3:$A$102,'UI '!$C491)</f>
        <v>0</v>
      </c>
      <c r="B491" s="5">
        <f>SUMIFS('Mapping Table'!$D$3:$D$102,'Mapping Table'!$B$3:$B$102,'UI '!D491,'Mapping Table'!$A$3:$A$102,'UI '!C491)</f>
        <v>0</v>
      </c>
      <c r="C491" s="13"/>
      <c r="D491" s="13"/>
      <c r="E491" s="14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 spans="1:31" x14ac:dyDescent="0.25">
      <c r="A492" s="5">
        <f>COUNTIFS('Mapping Table'!$B$3:$B$102,'UI '!$D492,'Mapping Table'!$A$3:$A$102,'UI '!$C492)</f>
        <v>0</v>
      </c>
      <c r="B492" s="5">
        <f>SUMIFS('Mapping Table'!$D$3:$D$102,'Mapping Table'!$B$3:$B$102,'UI '!D492,'Mapping Table'!$A$3:$A$102,'UI '!C492)</f>
        <v>0</v>
      </c>
      <c r="C492" s="13"/>
      <c r="D492" s="13"/>
      <c r="E492" s="14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 spans="1:31" x14ac:dyDescent="0.25">
      <c r="A493" s="5">
        <f>COUNTIFS('Mapping Table'!$B$3:$B$102,'UI '!$D493,'Mapping Table'!$A$3:$A$102,'UI '!$C493)</f>
        <v>0</v>
      </c>
      <c r="B493" s="5">
        <f>SUMIFS('Mapping Table'!$D$3:$D$102,'Mapping Table'!$B$3:$B$102,'UI '!D493,'Mapping Table'!$A$3:$A$102,'UI '!C493)</f>
        <v>0</v>
      </c>
      <c r="C493" s="13"/>
      <c r="D493" s="13"/>
      <c r="E493" s="14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 spans="1:31" x14ac:dyDescent="0.25">
      <c r="A494" s="5">
        <f>COUNTIFS('Mapping Table'!$B$3:$B$102,'UI '!$D494,'Mapping Table'!$A$3:$A$102,'UI '!$C494)</f>
        <v>0</v>
      </c>
      <c r="B494" s="5">
        <f>SUMIFS('Mapping Table'!$D$3:$D$102,'Mapping Table'!$B$3:$B$102,'UI '!D494,'Mapping Table'!$A$3:$A$102,'UI '!C494)</f>
        <v>0</v>
      </c>
      <c r="C494" s="13"/>
      <c r="D494" s="13"/>
      <c r="E494" s="14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 spans="1:31" x14ac:dyDescent="0.25">
      <c r="A495" s="5">
        <f>COUNTIFS('Mapping Table'!$B$3:$B$102,'UI '!$D495,'Mapping Table'!$A$3:$A$102,'UI '!$C495)</f>
        <v>0</v>
      </c>
      <c r="B495" s="5">
        <f>SUMIFS('Mapping Table'!$D$3:$D$102,'Mapping Table'!$B$3:$B$102,'UI '!D495,'Mapping Table'!$A$3:$A$102,'UI '!C495)</f>
        <v>0</v>
      </c>
      <c r="C495" s="13"/>
      <c r="D495" s="13"/>
      <c r="E495" s="14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 spans="1:31" x14ac:dyDescent="0.25">
      <c r="A496" s="5">
        <f>COUNTIFS('Mapping Table'!$B$3:$B$102,'UI '!$D496,'Mapping Table'!$A$3:$A$102,'UI '!$C496)</f>
        <v>0</v>
      </c>
      <c r="B496" s="5">
        <f>SUMIFS('Mapping Table'!$D$3:$D$102,'Mapping Table'!$B$3:$B$102,'UI '!D496,'Mapping Table'!$A$3:$A$102,'UI '!C496)</f>
        <v>0</v>
      </c>
      <c r="C496" s="13"/>
      <c r="D496" s="13"/>
      <c r="E496" s="14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 spans="1:31" x14ac:dyDescent="0.25">
      <c r="A497" s="5">
        <f>COUNTIFS('Mapping Table'!$B$3:$B$102,'UI '!$D497,'Mapping Table'!$A$3:$A$102,'UI '!$C497)</f>
        <v>0</v>
      </c>
      <c r="B497" s="5">
        <f>SUMIFS('Mapping Table'!$D$3:$D$102,'Mapping Table'!$B$3:$B$102,'UI '!D497,'Mapping Table'!$A$3:$A$102,'UI '!C497)</f>
        <v>0</v>
      </c>
      <c r="C497" s="13"/>
      <c r="D497" s="13"/>
      <c r="E497" s="14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 spans="1:31" x14ac:dyDescent="0.25">
      <c r="A498" s="5">
        <f>COUNTIFS('Mapping Table'!$B$3:$B$102,'UI '!$D498,'Mapping Table'!$A$3:$A$102,'UI '!$C498)</f>
        <v>0</v>
      </c>
      <c r="B498" s="5">
        <f>SUMIFS('Mapping Table'!$D$3:$D$102,'Mapping Table'!$B$3:$B$102,'UI '!D498,'Mapping Table'!$A$3:$A$102,'UI '!C498)</f>
        <v>0</v>
      </c>
      <c r="C498" s="13"/>
      <c r="D498" s="13"/>
      <c r="E498" s="14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x14ac:dyDescent="0.25">
      <c r="A499" s="5">
        <f>COUNTIFS('Mapping Table'!$B$3:$B$102,'UI '!$D499,'Mapping Table'!$A$3:$A$102,'UI '!$C499)</f>
        <v>0</v>
      </c>
      <c r="B499" s="5">
        <f>SUMIFS('Mapping Table'!$D$3:$D$102,'Mapping Table'!$B$3:$B$102,'UI '!D499,'Mapping Table'!$A$3:$A$102,'UI '!C499)</f>
        <v>0</v>
      </c>
      <c r="C499" s="13"/>
      <c r="D499" s="13"/>
      <c r="E499" s="14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x14ac:dyDescent="0.25">
      <c r="A500" s="5">
        <f>COUNTIFS('Mapping Table'!$B$3:$B$102,'UI '!$D500,'Mapping Table'!$A$3:$A$102,'UI '!$C500)</f>
        <v>0</v>
      </c>
      <c r="B500" s="5">
        <f>SUMIFS('Mapping Table'!$D$3:$D$102,'Mapping Table'!$B$3:$B$102,'UI '!D500,'Mapping Table'!$A$3:$A$102,'UI '!C500)</f>
        <v>0</v>
      </c>
      <c r="C500" s="13"/>
      <c r="D500" s="13"/>
      <c r="E500" s="14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 spans="1:31" x14ac:dyDescent="0.25">
      <c r="A501" s="5">
        <f>COUNTIFS('Mapping Table'!$B$3:$B$102,'UI '!$D501,'Mapping Table'!$A$3:$A$102,'UI '!$C501)</f>
        <v>0</v>
      </c>
      <c r="B501" s="5">
        <f>SUMIFS('Mapping Table'!$D$3:$D$102,'Mapping Table'!$B$3:$B$102,'UI '!D501,'Mapping Table'!$A$3:$A$102,'UI '!C501)</f>
        <v>0</v>
      </c>
      <c r="C501" s="13"/>
      <c r="D501" s="13"/>
      <c r="E501" s="14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 spans="1:31" x14ac:dyDescent="0.25">
      <c r="A502" s="5">
        <f>COUNTIFS('Mapping Table'!$B$3:$B$102,'UI '!$D502,'Mapping Table'!$A$3:$A$102,'UI '!$C502)</f>
        <v>0</v>
      </c>
      <c r="B502" s="5">
        <f>SUMIFS('Mapping Table'!$D$3:$D$102,'Mapping Table'!$B$3:$B$102,'UI '!D502,'Mapping Table'!$A$3:$A$102,'UI '!C502)</f>
        <v>0</v>
      </c>
      <c r="C502" s="13"/>
      <c r="D502" s="13"/>
      <c r="E502" s="14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 spans="1:31" x14ac:dyDescent="0.25">
      <c r="A503" s="5">
        <f>COUNTIFS('Mapping Table'!$B$3:$B$102,'UI '!$D503,'Mapping Table'!$A$3:$A$102,'UI '!$C503)</f>
        <v>0</v>
      </c>
      <c r="B503" s="5">
        <f>SUMIFS('Mapping Table'!$D$3:$D$102,'Mapping Table'!$B$3:$B$102,'UI '!D503,'Mapping Table'!$A$3:$A$102,'UI '!C503)</f>
        <v>0</v>
      </c>
      <c r="C503" s="13"/>
      <c r="D503" s="13"/>
      <c r="E503" s="14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 spans="1:31" x14ac:dyDescent="0.25">
      <c r="A504" s="5">
        <f>COUNTIFS('Mapping Table'!$B$3:$B$102,'UI '!$D504,'Mapping Table'!$A$3:$A$102,'UI '!$C504)</f>
        <v>0</v>
      </c>
      <c r="B504" s="5">
        <f>SUMIFS('Mapping Table'!$D$3:$D$102,'Mapping Table'!$B$3:$B$102,'UI '!D504,'Mapping Table'!$A$3:$A$102,'UI '!C504)</f>
        <v>0</v>
      </c>
      <c r="C504" s="13"/>
      <c r="D504" s="13"/>
      <c r="E504" s="14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 spans="1:31" x14ac:dyDescent="0.25">
      <c r="A505" s="5">
        <f>COUNTIFS('Mapping Table'!$B$3:$B$102,'UI '!$D505,'Mapping Table'!$A$3:$A$102,'UI '!$C505)</f>
        <v>0</v>
      </c>
      <c r="B505" s="5">
        <f>SUMIFS('Mapping Table'!$D$3:$D$102,'Mapping Table'!$B$3:$B$102,'UI '!D505,'Mapping Table'!$A$3:$A$102,'UI '!C505)</f>
        <v>0</v>
      </c>
      <c r="C505" s="13"/>
      <c r="D505" s="13"/>
      <c r="E505" s="14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 spans="1:31" x14ac:dyDescent="0.25">
      <c r="A506" s="5">
        <f>COUNTIFS('Mapping Table'!$B$3:$B$102,'UI '!$D506,'Mapping Table'!$A$3:$A$102,'UI '!$C506)</f>
        <v>0</v>
      </c>
      <c r="B506" s="5">
        <f>SUMIFS('Mapping Table'!$D$3:$D$102,'Mapping Table'!$B$3:$B$102,'UI '!D506,'Mapping Table'!$A$3:$A$102,'UI '!C506)</f>
        <v>0</v>
      </c>
      <c r="C506" s="13"/>
      <c r="D506" s="13"/>
      <c r="E506" s="14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 spans="1:31" x14ac:dyDescent="0.25">
      <c r="A507" s="5">
        <f>COUNTIFS('Mapping Table'!$B$3:$B$102,'UI '!$D507,'Mapping Table'!$A$3:$A$102,'UI '!$C507)</f>
        <v>0</v>
      </c>
      <c r="B507" s="5">
        <f>SUMIFS('Mapping Table'!$D$3:$D$102,'Mapping Table'!$B$3:$B$102,'UI '!D507,'Mapping Table'!$A$3:$A$102,'UI '!C507)</f>
        <v>0</v>
      </c>
      <c r="C507" s="13"/>
      <c r="D507" s="13"/>
      <c r="E507" s="14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 spans="1:31" x14ac:dyDescent="0.25">
      <c r="A508" s="5">
        <f>COUNTIFS('Mapping Table'!$B$3:$B$102,'UI '!$D508,'Mapping Table'!$A$3:$A$102,'UI '!$C508)</f>
        <v>0</v>
      </c>
      <c r="B508" s="5">
        <f>SUMIFS('Mapping Table'!$D$3:$D$102,'Mapping Table'!$B$3:$B$102,'UI '!D508,'Mapping Table'!$A$3:$A$102,'UI '!C508)</f>
        <v>0</v>
      </c>
      <c r="C508" s="13"/>
      <c r="D508" s="13"/>
      <c r="E508" s="14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 spans="1:31" x14ac:dyDescent="0.25">
      <c r="A509" s="5">
        <f>COUNTIFS('Mapping Table'!$B$3:$B$102,'UI '!$D509,'Mapping Table'!$A$3:$A$102,'UI '!$C509)</f>
        <v>0</v>
      </c>
      <c r="B509" s="5">
        <f>SUMIFS('Mapping Table'!$D$3:$D$102,'Mapping Table'!$B$3:$B$102,'UI '!D509,'Mapping Table'!$A$3:$A$102,'UI '!C509)</f>
        <v>0</v>
      </c>
      <c r="C509" s="13"/>
      <c r="D509" s="13"/>
      <c r="E509" s="14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 spans="1:31" x14ac:dyDescent="0.25">
      <c r="A510" s="5">
        <f>COUNTIFS('Mapping Table'!$B$3:$B$102,'UI '!$D510,'Mapping Table'!$A$3:$A$102,'UI '!$C510)</f>
        <v>0</v>
      </c>
      <c r="B510" s="5">
        <f>SUMIFS('Mapping Table'!$D$3:$D$102,'Mapping Table'!$B$3:$B$102,'UI '!D510,'Mapping Table'!$A$3:$A$102,'UI '!C510)</f>
        <v>0</v>
      </c>
      <c r="C510" s="13"/>
      <c r="D510" s="13"/>
      <c r="E510" s="14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 spans="1:31" ht="15.75" thickBot="1" x14ac:dyDescent="0.3">
      <c r="A511" s="5">
        <f>COUNTIFS('Mapping Table'!$B$3:$B$102,'UI '!$D511,'Mapping Table'!$A$3:$A$102,'UI '!$C511)</f>
        <v>0</v>
      </c>
      <c r="B511" s="5">
        <f>SUMIFS('Mapping Table'!$D$3:$D$102,'Mapping Table'!$B$3:$B$102,'UI '!D511,'Mapping Table'!$A$3:$A$102,'UI '!C511)</f>
        <v>0</v>
      </c>
      <c r="C511" s="13"/>
      <c r="D511" s="13"/>
      <c r="E511" s="14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 spans="1:31" x14ac:dyDescent="0.25">
      <c r="E512" s="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3:30" x14ac:dyDescent="0.25">
      <c r="AD513" s="12"/>
    </row>
    <row r="514" spans="3:30" x14ac:dyDescent="0.25">
      <c r="C514" s="24" t="s">
        <v>152</v>
      </c>
      <c r="E514" s="14"/>
    </row>
    <row r="515" spans="3:30" x14ac:dyDescent="0.25">
      <c r="C515" s="24" t="s">
        <v>153</v>
      </c>
      <c r="E515" s="11"/>
    </row>
    <row r="516" spans="3:30" x14ac:dyDescent="0.25">
      <c r="C516" s="24" t="s">
        <v>154</v>
      </c>
    </row>
    <row r="517" spans="3:30" x14ac:dyDescent="0.25">
      <c r="C517" s="24" t="s">
        <v>155</v>
      </c>
    </row>
    <row r="518" spans="3:30" x14ac:dyDescent="0.25">
      <c r="C518" s="24" t="s">
        <v>156</v>
      </c>
    </row>
    <row r="519" spans="3:30" x14ac:dyDescent="0.25">
      <c r="C519" s="24" t="s">
        <v>157</v>
      </c>
    </row>
    <row r="520" spans="3:30" x14ac:dyDescent="0.25">
      <c r="C520" s="24" t="s">
        <v>158</v>
      </c>
    </row>
    <row r="521" spans="3:30" x14ac:dyDescent="0.25">
      <c r="C521" s="24" t="s">
        <v>159</v>
      </c>
    </row>
    <row r="522" spans="3:30" x14ac:dyDescent="0.25">
      <c r="C522" s="24" t="s">
        <v>160</v>
      </c>
    </row>
  </sheetData>
  <autoFilter ref="A5:AE51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A2" sqref="A1:A2"/>
    </sheetView>
  </sheetViews>
  <sheetFormatPr defaultRowHeight="15" x14ac:dyDescent="0.25"/>
  <cols>
    <col min="1" max="2" width="45.42578125" bestFit="1" customWidth="1"/>
    <col min="3" max="4" width="35" bestFit="1" customWidth="1"/>
  </cols>
  <sheetData>
    <row r="1" spans="1:4" s="23" customFormat="1" ht="14.45" x14ac:dyDescent="0.3">
      <c r="A1" s="52" t="s">
        <v>227</v>
      </c>
    </row>
    <row r="2" spans="1:4" s="23" customFormat="1" thickBot="1" x14ac:dyDescent="0.35">
      <c r="A2" s="52" t="s">
        <v>225</v>
      </c>
    </row>
    <row r="3" spans="1:4" thickBot="1" x14ac:dyDescent="0.35">
      <c r="A3" s="7"/>
      <c r="B3" s="7" t="s">
        <v>163</v>
      </c>
      <c r="C3" s="7" t="s">
        <v>166</v>
      </c>
      <c r="D3" s="7" t="s">
        <v>172</v>
      </c>
    </row>
    <row r="4" spans="1:4" ht="14.45" x14ac:dyDescent="0.3">
      <c r="A4" s="8" t="s">
        <v>152</v>
      </c>
      <c r="B4" s="8" t="s">
        <v>56</v>
      </c>
      <c r="C4" t="s">
        <v>144</v>
      </c>
      <c r="D4">
        <v>6</v>
      </c>
    </row>
    <row r="5" spans="1:4" ht="14.45" x14ac:dyDescent="0.3">
      <c r="A5" s="8" t="s">
        <v>152</v>
      </c>
      <c r="B5" s="8" t="s">
        <v>74</v>
      </c>
      <c r="C5" t="s">
        <v>144</v>
      </c>
      <c r="D5">
        <v>6</v>
      </c>
    </row>
    <row r="6" spans="1:4" ht="14.45" x14ac:dyDescent="0.3">
      <c r="A6" s="8" t="s">
        <v>152</v>
      </c>
      <c r="B6" s="8" t="s">
        <v>102</v>
      </c>
      <c r="C6" t="s">
        <v>144</v>
      </c>
      <c r="D6">
        <v>6</v>
      </c>
    </row>
    <row r="7" spans="1:4" ht="14.45" x14ac:dyDescent="0.3">
      <c r="A7" s="8" t="s">
        <v>152</v>
      </c>
      <c r="B7" s="8" t="s">
        <v>77</v>
      </c>
      <c r="C7" t="s">
        <v>144</v>
      </c>
      <c r="D7">
        <v>6</v>
      </c>
    </row>
    <row r="8" spans="1:4" ht="14.45" x14ac:dyDescent="0.3">
      <c r="A8" s="8" t="s">
        <v>152</v>
      </c>
      <c r="B8" s="8" t="s">
        <v>103</v>
      </c>
      <c r="C8" t="s">
        <v>144</v>
      </c>
      <c r="D8">
        <v>6</v>
      </c>
    </row>
    <row r="9" spans="1:4" ht="14.45" x14ac:dyDescent="0.3">
      <c r="A9" s="8" t="s">
        <v>152</v>
      </c>
      <c r="B9" s="8" t="s">
        <v>80</v>
      </c>
      <c r="C9" t="s">
        <v>144</v>
      </c>
      <c r="D9">
        <v>6</v>
      </c>
    </row>
    <row r="10" spans="1:4" ht="14.45" x14ac:dyDescent="0.3">
      <c r="A10" s="8" t="s">
        <v>152</v>
      </c>
      <c r="B10" s="8" t="s">
        <v>109</v>
      </c>
      <c r="C10" t="s">
        <v>144</v>
      </c>
      <c r="D10">
        <v>6</v>
      </c>
    </row>
    <row r="11" spans="1:4" ht="14.45" x14ac:dyDescent="0.3">
      <c r="A11" s="8" t="s">
        <v>153</v>
      </c>
      <c r="B11" s="8" t="s">
        <v>56</v>
      </c>
      <c r="C11" t="s">
        <v>144</v>
      </c>
      <c r="D11">
        <v>9</v>
      </c>
    </row>
    <row r="12" spans="1:4" ht="14.45" x14ac:dyDescent="0.3">
      <c r="A12" s="8" t="s">
        <v>154</v>
      </c>
      <c r="B12" s="8" t="s">
        <v>56</v>
      </c>
      <c r="C12" t="s">
        <v>144</v>
      </c>
      <c r="D12">
        <v>20</v>
      </c>
    </row>
    <row r="13" spans="1:4" ht="14.45" x14ac:dyDescent="0.3">
      <c r="A13" s="8" t="s">
        <v>155</v>
      </c>
      <c r="B13" s="8" t="s">
        <v>56</v>
      </c>
      <c r="C13" t="s">
        <v>144</v>
      </c>
      <c r="D13">
        <v>30</v>
      </c>
    </row>
    <row r="14" spans="1:4" ht="14.45" x14ac:dyDescent="0.3">
      <c r="A14" s="8" t="s">
        <v>155</v>
      </c>
      <c r="B14" s="8" t="s">
        <v>75</v>
      </c>
      <c r="C14" t="s">
        <v>144</v>
      </c>
      <c r="D14">
        <v>30</v>
      </c>
    </row>
    <row r="15" spans="1:4" ht="14.45" x14ac:dyDescent="0.3">
      <c r="A15" s="8" t="s">
        <v>155</v>
      </c>
      <c r="B15" s="8" t="s">
        <v>108</v>
      </c>
      <c r="C15" t="s">
        <v>144</v>
      </c>
      <c r="D15">
        <v>30</v>
      </c>
    </row>
    <row r="16" spans="1:4" ht="14.45" x14ac:dyDescent="0.3">
      <c r="A16" s="8" t="s">
        <v>155</v>
      </c>
      <c r="B16" s="8" t="s">
        <v>114</v>
      </c>
      <c r="C16" t="s">
        <v>144</v>
      </c>
      <c r="D16">
        <v>30</v>
      </c>
    </row>
    <row r="17" spans="1:4" ht="14.45" x14ac:dyDescent="0.3">
      <c r="A17" s="8" t="s">
        <v>155</v>
      </c>
      <c r="B17" s="8" t="s">
        <v>116</v>
      </c>
      <c r="C17" t="s">
        <v>144</v>
      </c>
      <c r="D17">
        <v>30</v>
      </c>
    </row>
    <row r="18" spans="1:4" ht="14.45" x14ac:dyDescent="0.3">
      <c r="A18" s="8" t="s">
        <v>156</v>
      </c>
      <c r="B18" s="8" t="s">
        <v>56</v>
      </c>
      <c r="C18" t="s">
        <v>144</v>
      </c>
      <c r="D18">
        <v>43</v>
      </c>
    </row>
    <row r="19" spans="1:4" ht="14.45" x14ac:dyDescent="0.3">
      <c r="A19" s="8" t="s">
        <v>157</v>
      </c>
      <c r="B19" s="8" t="s">
        <v>56</v>
      </c>
      <c r="C19" t="s">
        <v>144</v>
      </c>
      <c r="D19">
        <v>43</v>
      </c>
    </row>
    <row r="20" spans="1:4" ht="14.45" x14ac:dyDescent="0.3">
      <c r="A20" s="8" t="s">
        <v>158</v>
      </c>
      <c r="B20" s="8" t="s">
        <v>56</v>
      </c>
      <c r="C20" t="s">
        <v>144</v>
      </c>
      <c r="D20">
        <v>44</v>
      </c>
    </row>
    <row r="21" spans="1:4" ht="14.45" x14ac:dyDescent="0.3">
      <c r="A21" s="8" t="s">
        <v>159</v>
      </c>
      <c r="B21" s="8" t="s">
        <v>56</v>
      </c>
      <c r="C21" t="s">
        <v>144</v>
      </c>
      <c r="D21">
        <v>44</v>
      </c>
    </row>
    <row r="22" spans="1:4" ht="14.45" x14ac:dyDescent="0.3">
      <c r="A22" s="8" t="s">
        <v>160</v>
      </c>
      <c r="B22" s="8" t="s">
        <v>56</v>
      </c>
      <c r="C22" t="s">
        <v>144</v>
      </c>
      <c r="D22">
        <v>44</v>
      </c>
    </row>
    <row r="23" spans="1:4" ht="14.45" x14ac:dyDescent="0.3">
      <c r="A23" s="8" t="s">
        <v>160</v>
      </c>
      <c r="B23" s="8" t="s">
        <v>73</v>
      </c>
      <c r="C23" t="s">
        <v>144</v>
      </c>
      <c r="D23">
        <v>44</v>
      </c>
    </row>
    <row r="24" spans="1:4" ht="14.45" x14ac:dyDescent="0.3">
      <c r="A24" s="8" t="s">
        <v>160</v>
      </c>
      <c r="B24" s="8" t="s">
        <v>115</v>
      </c>
      <c r="C24" t="s">
        <v>144</v>
      </c>
      <c r="D24">
        <v>44</v>
      </c>
    </row>
    <row r="25" spans="1:4" ht="14.45" x14ac:dyDescent="0.3">
      <c r="A25" s="8" t="s">
        <v>160</v>
      </c>
      <c r="B25" s="8" t="s">
        <v>87</v>
      </c>
      <c r="C25" t="s">
        <v>144</v>
      </c>
      <c r="D25">
        <v>44</v>
      </c>
    </row>
    <row r="26" spans="1:4" ht="14.45" x14ac:dyDescent="0.3">
      <c r="A26" s="8"/>
      <c r="B26" s="27" t="s">
        <v>74</v>
      </c>
      <c r="C26" s="5" t="s">
        <v>167</v>
      </c>
    </row>
    <row r="27" spans="1:4" ht="14.45" x14ac:dyDescent="0.3">
      <c r="A27" s="8" t="s">
        <v>154</v>
      </c>
      <c r="B27" s="27" t="s">
        <v>102</v>
      </c>
      <c r="C27" s="5" t="s">
        <v>17</v>
      </c>
      <c r="D27">
        <v>18</v>
      </c>
    </row>
    <row r="28" spans="1:4" ht="14.45" x14ac:dyDescent="0.3">
      <c r="A28" s="8" t="s">
        <v>154</v>
      </c>
      <c r="B28" s="27" t="s">
        <v>75</v>
      </c>
      <c r="C28" s="5" t="s">
        <v>17</v>
      </c>
      <c r="D28">
        <v>18</v>
      </c>
    </row>
    <row r="29" spans="1:4" ht="14.45" x14ac:dyDescent="0.3">
      <c r="A29" s="8" t="s">
        <v>154</v>
      </c>
      <c r="B29" s="27" t="s">
        <v>76</v>
      </c>
      <c r="C29" s="5" t="s">
        <v>168</v>
      </c>
      <c r="D29">
        <v>20</v>
      </c>
    </row>
    <row r="30" spans="1:4" ht="14.45" x14ac:dyDescent="0.3">
      <c r="A30" s="8" t="s">
        <v>154</v>
      </c>
      <c r="B30" s="8" t="s">
        <v>77</v>
      </c>
      <c r="C30" t="s">
        <v>14</v>
      </c>
      <c r="D30">
        <v>14</v>
      </c>
    </row>
    <row r="31" spans="1:4" ht="14.45" x14ac:dyDescent="0.3">
      <c r="A31" s="8" t="s">
        <v>154</v>
      </c>
      <c r="B31" s="8" t="s">
        <v>103</v>
      </c>
      <c r="C31" t="s">
        <v>14</v>
      </c>
      <c r="D31">
        <v>14</v>
      </c>
    </row>
    <row r="32" spans="1:4" ht="14.45" x14ac:dyDescent="0.3">
      <c r="A32" s="8" t="s">
        <v>154</v>
      </c>
      <c r="B32" s="8" t="s">
        <v>78</v>
      </c>
      <c r="C32" t="s">
        <v>12</v>
      </c>
      <c r="D32">
        <v>10</v>
      </c>
    </row>
    <row r="33" spans="1:4" ht="14.45" x14ac:dyDescent="0.3">
      <c r="A33" s="8" t="s">
        <v>154</v>
      </c>
      <c r="B33" s="8" t="s">
        <v>104</v>
      </c>
      <c r="C33" t="s">
        <v>12</v>
      </c>
      <c r="D33">
        <v>21</v>
      </c>
    </row>
    <row r="34" spans="1:4" ht="14.45" x14ac:dyDescent="0.3">
      <c r="A34" s="8" t="s">
        <v>154</v>
      </c>
      <c r="B34" s="8" t="s">
        <v>105</v>
      </c>
      <c r="C34" t="s">
        <v>12</v>
      </c>
      <c r="D34">
        <v>22</v>
      </c>
    </row>
    <row r="35" spans="1:4" ht="14.45" x14ac:dyDescent="0.3">
      <c r="A35" s="8" t="s">
        <v>154</v>
      </c>
      <c r="B35" s="8" t="s">
        <v>106</v>
      </c>
      <c r="C35" t="s">
        <v>13</v>
      </c>
      <c r="D35" s="5">
        <v>21</v>
      </c>
    </row>
    <row r="36" spans="1:4" ht="14.45" x14ac:dyDescent="0.3">
      <c r="A36" s="8" t="s">
        <v>154</v>
      </c>
      <c r="B36" s="8" t="s">
        <v>79</v>
      </c>
      <c r="C36" t="s">
        <v>13</v>
      </c>
      <c r="D36">
        <v>11</v>
      </c>
    </row>
    <row r="37" spans="1:4" ht="14.45" x14ac:dyDescent="0.3">
      <c r="A37" s="8" t="s">
        <v>154</v>
      </c>
      <c r="B37" s="8" t="s">
        <v>107</v>
      </c>
      <c r="C37" t="s">
        <v>13</v>
      </c>
      <c r="D37">
        <v>11</v>
      </c>
    </row>
    <row r="38" spans="1:4" ht="14.45" x14ac:dyDescent="0.3">
      <c r="A38" s="8" t="s">
        <v>154</v>
      </c>
      <c r="B38" s="8" t="s">
        <v>80</v>
      </c>
      <c r="C38" t="s">
        <v>18</v>
      </c>
      <c r="D38">
        <v>21</v>
      </c>
    </row>
    <row r="39" spans="1:4" ht="14.45" x14ac:dyDescent="0.3">
      <c r="A39" s="8" t="s">
        <v>154</v>
      </c>
      <c r="B39" s="8" t="s">
        <v>108</v>
      </c>
      <c r="C39" t="s">
        <v>18</v>
      </c>
      <c r="D39">
        <v>19</v>
      </c>
    </row>
    <row r="40" spans="1:4" ht="14.45" x14ac:dyDescent="0.3">
      <c r="A40" s="8" t="s">
        <v>154</v>
      </c>
      <c r="B40" s="8" t="s">
        <v>109</v>
      </c>
      <c r="C40" t="s">
        <v>16</v>
      </c>
      <c r="D40">
        <v>17</v>
      </c>
    </row>
    <row r="41" spans="1:4" ht="14.45" x14ac:dyDescent="0.3">
      <c r="A41" s="8" t="s">
        <v>154</v>
      </c>
      <c r="B41" s="8" t="s">
        <v>81</v>
      </c>
      <c r="C41" t="s">
        <v>16</v>
      </c>
      <c r="D41">
        <v>17</v>
      </c>
    </row>
    <row r="42" spans="1:4" ht="14.45" x14ac:dyDescent="0.3">
      <c r="A42" s="8" t="s">
        <v>154</v>
      </c>
      <c r="B42" s="8" t="s">
        <v>82</v>
      </c>
      <c r="C42" t="s">
        <v>8</v>
      </c>
      <c r="D42">
        <v>15</v>
      </c>
    </row>
    <row r="43" spans="1:4" ht="14.45" x14ac:dyDescent="0.3">
      <c r="A43" s="8" t="s">
        <v>152</v>
      </c>
      <c r="B43" s="8" t="s">
        <v>82</v>
      </c>
      <c r="C43" t="s">
        <v>8</v>
      </c>
      <c r="D43">
        <v>1</v>
      </c>
    </row>
    <row r="44" spans="1:4" x14ac:dyDescent="0.25">
      <c r="A44" s="8" t="s">
        <v>154</v>
      </c>
      <c r="B44" s="8" t="s">
        <v>110</v>
      </c>
      <c r="C44" t="s">
        <v>8</v>
      </c>
      <c r="D44">
        <v>15</v>
      </c>
    </row>
    <row r="45" spans="1:4" x14ac:dyDescent="0.25">
      <c r="A45" s="8" t="s">
        <v>152</v>
      </c>
      <c r="B45" s="8" t="s">
        <v>110</v>
      </c>
      <c r="C45" t="s">
        <v>8</v>
      </c>
      <c r="D45">
        <v>1</v>
      </c>
    </row>
    <row r="46" spans="1:4" x14ac:dyDescent="0.25">
      <c r="A46" s="8" t="s">
        <v>152</v>
      </c>
      <c r="B46" s="8" t="s">
        <v>89</v>
      </c>
      <c r="C46" t="s">
        <v>8</v>
      </c>
      <c r="D46">
        <v>1</v>
      </c>
    </row>
    <row r="47" spans="1:4" x14ac:dyDescent="0.25">
      <c r="A47" s="8" t="s">
        <v>152</v>
      </c>
      <c r="B47" s="8" t="s">
        <v>90</v>
      </c>
      <c r="C47" t="s">
        <v>8</v>
      </c>
      <c r="D47">
        <v>1</v>
      </c>
    </row>
    <row r="48" spans="1:4" x14ac:dyDescent="0.25">
      <c r="A48" s="8" t="s">
        <v>152</v>
      </c>
      <c r="B48" s="8" t="s">
        <v>92</v>
      </c>
      <c r="C48" t="s">
        <v>8</v>
      </c>
      <c r="D48">
        <v>1</v>
      </c>
    </row>
    <row r="49" spans="1:4" x14ac:dyDescent="0.25">
      <c r="A49" s="8" t="s">
        <v>153</v>
      </c>
      <c r="B49" s="8" t="s">
        <v>82</v>
      </c>
      <c r="C49" t="s">
        <v>8</v>
      </c>
      <c r="D49">
        <v>8</v>
      </c>
    </row>
    <row r="50" spans="1:4" x14ac:dyDescent="0.25">
      <c r="A50" s="8" t="s">
        <v>153</v>
      </c>
      <c r="B50" s="8" t="s">
        <v>110</v>
      </c>
      <c r="C50" t="s">
        <v>8</v>
      </c>
      <c r="D50">
        <v>8</v>
      </c>
    </row>
    <row r="51" spans="1:4" x14ac:dyDescent="0.25">
      <c r="A51" s="8" t="s">
        <v>153</v>
      </c>
      <c r="B51" s="8" t="s">
        <v>89</v>
      </c>
      <c r="C51" t="s">
        <v>8</v>
      </c>
      <c r="D51">
        <v>8</v>
      </c>
    </row>
    <row r="52" spans="1:4" x14ac:dyDescent="0.25">
      <c r="A52" s="8" t="s">
        <v>153</v>
      </c>
      <c r="B52" s="8" t="s">
        <v>90</v>
      </c>
      <c r="C52" t="s">
        <v>8</v>
      </c>
      <c r="D52">
        <v>8</v>
      </c>
    </row>
    <row r="53" spans="1:4" x14ac:dyDescent="0.25">
      <c r="A53" s="8" t="s">
        <v>153</v>
      </c>
      <c r="B53" s="8" t="s">
        <v>91</v>
      </c>
      <c r="C53" t="s">
        <v>8</v>
      </c>
      <c r="D53">
        <v>8</v>
      </c>
    </row>
    <row r="54" spans="1:4" x14ac:dyDescent="0.25">
      <c r="A54" s="13" t="s">
        <v>153</v>
      </c>
      <c r="B54" s="13" t="s">
        <v>175</v>
      </c>
      <c r="C54" t="s">
        <v>8</v>
      </c>
      <c r="D54">
        <v>8</v>
      </c>
    </row>
    <row r="55" spans="1:4" x14ac:dyDescent="0.25">
      <c r="A55" s="8" t="s">
        <v>153</v>
      </c>
      <c r="B55" s="8" t="s">
        <v>92</v>
      </c>
      <c r="C55" t="s">
        <v>8</v>
      </c>
      <c r="D55">
        <v>8</v>
      </c>
    </row>
    <row r="56" spans="1:4" x14ac:dyDescent="0.25">
      <c r="A56" s="8" t="s">
        <v>153</v>
      </c>
      <c r="B56" s="8" t="s">
        <v>83</v>
      </c>
      <c r="C56" t="s">
        <v>7</v>
      </c>
      <c r="D56">
        <v>7</v>
      </c>
    </row>
    <row r="57" spans="1:4" x14ac:dyDescent="0.25">
      <c r="A57" s="8" t="s">
        <v>153</v>
      </c>
      <c r="B57" s="8" t="s">
        <v>93</v>
      </c>
      <c r="C57" t="s">
        <v>7</v>
      </c>
      <c r="D57">
        <v>7</v>
      </c>
    </row>
    <row r="58" spans="1:4" x14ac:dyDescent="0.25">
      <c r="A58" s="8" t="s">
        <v>153</v>
      </c>
      <c r="B58" s="8" t="s">
        <v>94</v>
      </c>
      <c r="C58" t="s">
        <v>7</v>
      </c>
      <c r="D58">
        <v>7</v>
      </c>
    </row>
    <row r="59" spans="1:4" x14ac:dyDescent="0.25">
      <c r="A59" s="8" t="s">
        <v>153</v>
      </c>
      <c r="B59" s="8" t="s">
        <v>95</v>
      </c>
      <c r="C59" t="s">
        <v>7</v>
      </c>
      <c r="D59">
        <v>7</v>
      </c>
    </row>
    <row r="60" spans="1:4" x14ac:dyDescent="0.25">
      <c r="A60" s="8" t="s">
        <v>153</v>
      </c>
      <c r="B60" s="8" t="s">
        <v>96</v>
      </c>
      <c r="C60" t="s">
        <v>7</v>
      </c>
      <c r="D60">
        <v>7</v>
      </c>
    </row>
    <row r="61" spans="1:4" x14ac:dyDescent="0.25">
      <c r="A61" s="8" t="s">
        <v>153</v>
      </c>
      <c r="B61" s="8" t="s">
        <v>97</v>
      </c>
      <c r="C61" t="s">
        <v>7</v>
      </c>
      <c r="D61">
        <v>7</v>
      </c>
    </row>
    <row r="62" spans="1:4" x14ac:dyDescent="0.25">
      <c r="A62" s="8" t="s">
        <v>152</v>
      </c>
      <c r="B62" s="8" t="s">
        <v>84</v>
      </c>
      <c r="C62" t="s">
        <v>1</v>
      </c>
      <c r="D62">
        <v>2</v>
      </c>
    </row>
    <row r="63" spans="1:4" x14ac:dyDescent="0.25">
      <c r="A63" s="8" t="s">
        <v>154</v>
      </c>
      <c r="B63" s="8" t="s">
        <v>84</v>
      </c>
      <c r="C63" t="s">
        <v>1</v>
      </c>
      <c r="D63">
        <v>12</v>
      </c>
    </row>
    <row r="64" spans="1:4" x14ac:dyDescent="0.25">
      <c r="A64" s="8" t="s">
        <v>154</v>
      </c>
      <c r="B64" s="8" t="s">
        <v>111</v>
      </c>
      <c r="C64" t="s">
        <v>1</v>
      </c>
      <c r="D64">
        <v>12</v>
      </c>
    </row>
    <row r="65" spans="1:4" x14ac:dyDescent="0.25">
      <c r="A65" s="8" t="s">
        <v>154</v>
      </c>
      <c r="B65" s="8" t="s">
        <v>112</v>
      </c>
      <c r="C65" t="s">
        <v>130</v>
      </c>
      <c r="D65">
        <v>27</v>
      </c>
    </row>
    <row r="66" spans="1:4" x14ac:dyDescent="0.25">
      <c r="A66" s="8" t="s">
        <v>152</v>
      </c>
      <c r="B66" s="8" t="s">
        <v>85</v>
      </c>
      <c r="C66" t="s">
        <v>2</v>
      </c>
      <c r="D66">
        <v>3</v>
      </c>
    </row>
    <row r="67" spans="1:4" x14ac:dyDescent="0.25">
      <c r="A67" s="8" t="s">
        <v>154</v>
      </c>
      <c r="B67" s="8" t="s">
        <v>85</v>
      </c>
      <c r="C67" t="s">
        <v>2</v>
      </c>
      <c r="D67">
        <v>13</v>
      </c>
    </row>
    <row r="68" spans="1:4" x14ac:dyDescent="0.25">
      <c r="A68" s="8" t="s">
        <v>154</v>
      </c>
      <c r="B68" s="8" t="s">
        <v>113</v>
      </c>
      <c r="C68" t="s">
        <v>2</v>
      </c>
      <c r="D68">
        <v>13</v>
      </c>
    </row>
    <row r="69" spans="1:4" x14ac:dyDescent="0.25">
      <c r="A69" s="8" t="s">
        <v>152</v>
      </c>
      <c r="B69" s="8" t="s">
        <v>121</v>
      </c>
      <c r="C69" t="s">
        <v>2</v>
      </c>
      <c r="D69">
        <v>6</v>
      </c>
    </row>
    <row r="70" spans="1:4" x14ac:dyDescent="0.25">
      <c r="A70" s="8" t="s">
        <v>154</v>
      </c>
      <c r="B70" s="8" t="s">
        <v>73</v>
      </c>
      <c r="C70" t="s">
        <v>129</v>
      </c>
      <c r="D70">
        <v>25</v>
      </c>
    </row>
    <row r="71" spans="1:4" x14ac:dyDescent="0.25">
      <c r="A71" s="8" t="s">
        <v>154</v>
      </c>
      <c r="B71" s="8" t="s">
        <v>86</v>
      </c>
      <c r="C71" t="s">
        <v>15</v>
      </c>
      <c r="D71">
        <v>16</v>
      </c>
    </row>
    <row r="72" spans="1:4" x14ac:dyDescent="0.25">
      <c r="A72" s="8" t="s">
        <v>154</v>
      </c>
      <c r="B72" s="8" t="s">
        <v>114</v>
      </c>
      <c r="C72" t="s">
        <v>15</v>
      </c>
      <c r="D72">
        <v>16</v>
      </c>
    </row>
    <row r="73" spans="1:4" x14ac:dyDescent="0.25">
      <c r="A73" s="8" t="s">
        <v>154</v>
      </c>
      <c r="B73" s="8" t="s">
        <v>115</v>
      </c>
      <c r="C73" t="s">
        <v>23</v>
      </c>
      <c r="D73">
        <v>23</v>
      </c>
    </row>
    <row r="74" spans="1:4" x14ac:dyDescent="0.25">
      <c r="A74" s="8" t="s">
        <v>154</v>
      </c>
      <c r="B74" s="8" t="s">
        <v>87</v>
      </c>
      <c r="C74" t="s">
        <v>24</v>
      </c>
      <c r="D74">
        <v>24</v>
      </c>
    </row>
    <row r="75" spans="1:4" x14ac:dyDescent="0.25">
      <c r="A75" s="8"/>
      <c r="B75" s="27" t="s">
        <v>116</v>
      </c>
      <c r="C75" s="5" t="s">
        <v>169</v>
      </c>
    </row>
    <row r="76" spans="1:4" x14ac:dyDescent="0.25">
      <c r="A76" s="8"/>
      <c r="B76" s="27" t="s">
        <v>117</v>
      </c>
      <c r="C76" s="5" t="s">
        <v>170</v>
      </c>
    </row>
    <row r="77" spans="1:4" x14ac:dyDescent="0.25">
      <c r="A77" s="8" t="s">
        <v>154</v>
      </c>
      <c r="B77" s="27" t="s">
        <v>118</v>
      </c>
      <c r="C77" s="5" t="s">
        <v>25</v>
      </c>
      <c r="D77">
        <v>26</v>
      </c>
    </row>
    <row r="78" spans="1:4" x14ac:dyDescent="0.25">
      <c r="A78" s="8" t="s">
        <v>154</v>
      </c>
      <c r="B78" s="27" t="s">
        <v>119</v>
      </c>
      <c r="C78" s="5" t="s">
        <v>26</v>
      </c>
      <c r="D78">
        <v>28</v>
      </c>
    </row>
    <row r="79" spans="1:4" x14ac:dyDescent="0.25">
      <c r="A79" s="8" t="s">
        <v>153</v>
      </c>
      <c r="B79" s="27" t="s">
        <v>98</v>
      </c>
      <c r="C79" s="5" t="s">
        <v>8</v>
      </c>
      <c r="D79">
        <v>8</v>
      </c>
    </row>
    <row r="80" spans="1:4" x14ac:dyDescent="0.25">
      <c r="A80" s="8" t="s">
        <v>153</v>
      </c>
      <c r="B80" s="27" t="s">
        <v>99</v>
      </c>
      <c r="C80" s="5" t="s">
        <v>8</v>
      </c>
      <c r="D80">
        <v>8</v>
      </c>
    </row>
    <row r="81" spans="1:4" x14ac:dyDescent="0.25">
      <c r="A81" s="8" t="s">
        <v>153</v>
      </c>
      <c r="B81" s="27" t="s">
        <v>100</v>
      </c>
      <c r="C81" s="5" t="s">
        <v>7</v>
      </c>
      <c r="D81">
        <v>7</v>
      </c>
    </row>
    <row r="82" spans="1:4" x14ac:dyDescent="0.25">
      <c r="A82" s="8" t="s">
        <v>153</v>
      </c>
      <c r="B82" s="27" t="s">
        <v>101</v>
      </c>
      <c r="C82" s="5" t="s">
        <v>7</v>
      </c>
      <c r="D82">
        <v>7</v>
      </c>
    </row>
    <row r="83" spans="1:4" x14ac:dyDescent="0.25">
      <c r="A83" s="8"/>
      <c r="B83" s="27" t="s">
        <v>58</v>
      </c>
      <c r="C83" s="5" t="s">
        <v>70</v>
      </c>
    </row>
    <row r="84" spans="1:4" x14ac:dyDescent="0.25">
      <c r="A84" s="8" t="s">
        <v>157</v>
      </c>
      <c r="B84" s="27" t="s">
        <v>71</v>
      </c>
      <c r="C84" s="5" t="s">
        <v>127</v>
      </c>
      <c r="D84">
        <v>31</v>
      </c>
    </row>
    <row r="85" spans="1:4" x14ac:dyDescent="0.25">
      <c r="A85" s="8" t="s">
        <v>157</v>
      </c>
      <c r="B85" s="27" t="s">
        <v>72</v>
      </c>
      <c r="C85" s="5" t="s">
        <v>131</v>
      </c>
      <c r="D85">
        <v>32</v>
      </c>
    </row>
    <row r="86" spans="1:4" x14ac:dyDescent="0.25">
      <c r="A86" s="8" t="s">
        <v>156</v>
      </c>
      <c r="B86" s="27" t="s">
        <v>59</v>
      </c>
      <c r="C86" s="5" t="s">
        <v>132</v>
      </c>
      <c r="D86">
        <v>33</v>
      </c>
    </row>
    <row r="87" spans="1:4" x14ac:dyDescent="0.25">
      <c r="A87" s="8" t="s">
        <v>156</v>
      </c>
      <c r="B87" s="8" t="s">
        <v>60</v>
      </c>
      <c r="C87" t="s">
        <v>133</v>
      </c>
      <c r="D87">
        <v>34</v>
      </c>
    </row>
    <row r="88" spans="1:4" x14ac:dyDescent="0.25">
      <c r="A88" s="8" t="s">
        <v>156</v>
      </c>
      <c r="B88" s="8" t="s">
        <v>61</v>
      </c>
      <c r="C88" t="s">
        <v>134</v>
      </c>
      <c r="D88">
        <v>35</v>
      </c>
    </row>
    <row r="89" spans="1:4" x14ac:dyDescent="0.25">
      <c r="A89" s="8" t="s">
        <v>156</v>
      </c>
      <c r="B89" s="8" t="s">
        <v>62</v>
      </c>
      <c r="C89" t="s">
        <v>135</v>
      </c>
      <c r="D89">
        <v>36</v>
      </c>
    </row>
    <row r="90" spans="1:4" x14ac:dyDescent="0.25">
      <c r="A90" s="8" t="s">
        <v>156</v>
      </c>
      <c r="B90" s="8" t="s">
        <v>63</v>
      </c>
      <c r="C90" t="s">
        <v>137</v>
      </c>
      <c r="D90">
        <v>37</v>
      </c>
    </row>
    <row r="91" spans="1:4" x14ac:dyDescent="0.25">
      <c r="A91" s="8" t="s">
        <v>156</v>
      </c>
      <c r="B91" s="8" t="s">
        <v>64</v>
      </c>
      <c r="C91" t="s">
        <v>149</v>
      </c>
      <c r="D91">
        <v>38</v>
      </c>
    </row>
    <row r="92" spans="1:4" x14ac:dyDescent="0.25">
      <c r="A92" s="8" t="s">
        <v>156</v>
      </c>
      <c r="B92" s="8" t="s">
        <v>65</v>
      </c>
      <c r="C92" t="s">
        <v>139</v>
      </c>
      <c r="D92">
        <v>40</v>
      </c>
    </row>
    <row r="93" spans="1:4" x14ac:dyDescent="0.25">
      <c r="A93" s="8" t="s">
        <v>156</v>
      </c>
      <c r="B93" s="8" t="s">
        <v>66</v>
      </c>
      <c r="C93" t="s">
        <v>139</v>
      </c>
      <c r="D93">
        <v>40</v>
      </c>
    </row>
    <row r="94" spans="1:4" x14ac:dyDescent="0.25">
      <c r="A94" s="8" t="s">
        <v>156</v>
      </c>
      <c r="B94" s="8" t="s">
        <v>67</v>
      </c>
      <c r="C94" t="s">
        <v>138</v>
      </c>
      <c r="D94">
        <v>39</v>
      </c>
    </row>
    <row r="95" spans="1:4" x14ac:dyDescent="0.25">
      <c r="A95" s="8" t="s">
        <v>156</v>
      </c>
      <c r="B95" s="8" t="s">
        <v>68</v>
      </c>
      <c r="C95" t="s">
        <v>140</v>
      </c>
      <c r="D95">
        <v>41</v>
      </c>
    </row>
    <row r="96" spans="1:4" x14ac:dyDescent="0.25">
      <c r="A96" s="8" t="s">
        <v>156</v>
      </c>
      <c r="B96" s="8" t="s">
        <v>69</v>
      </c>
      <c r="C96" t="s">
        <v>141</v>
      </c>
      <c r="D96">
        <v>42</v>
      </c>
    </row>
    <row r="97" spans="1:4" x14ac:dyDescent="0.25">
      <c r="A97" s="8" t="s">
        <v>152</v>
      </c>
      <c r="B97" s="8" t="s">
        <v>88</v>
      </c>
      <c r="C97" t="s">
        <v>4</v>
      </c>
      <c r="D97">
        <v>5</v>
      </c>
    </row>
    <row r="98" spans="1:4" x14ac:dyDescent="0.25">
      <c r="A98" s="8" t="s">
        <v>152</v>
      </c>
      <c r="B98" s="8" t="s">
        <v>125</v>
      </c>
      <c r="C98" t="s">
        <v>4</v>
      </c>
      <c r="D98">
        <v>5</v>
      </c>
    </row>
    <row r="99" spans="1:4" x14ac:dyDescent="0.25">
      <c r="A99" s="8" t="s">
        <v>152</v>
      </c>
      <c r="B99" s="8" t="s">
        <v>122</v>
      </c>
      <c r="C99" t="s">
        <v>4</v>
      </c>
      <c r="D99">
        <v>5</v>
      </c>
    </row>
    <row r="100" spans="1:4" x14ac:dyDescent="0.25">
      <c r="A100" s="8" t="s">
        <v>152</v>
      </c>
      <c r="B100" s="8" t="s">
        <v>123</v>
      </c>
      <c r="C100" t="s">
        <v>4</v>
      </c>
      <c r="D100">
        <v>5</v>
      </c>
    </row>
    <row r="101" spans="1:4" x14ac:dyDescent="0.25">
      <c r="A101" s="8" t="s">
        <v>152</v>
      </c>
      <c r="B101" s="8" t="s">
        <v>124</v>
      </c>
      <c r="C101" t="s">
        <v>3</v>
      </c>
      <c r="D101">
        <v>4</v>
      </c>
    </row>
    <row r="102" spans="1:4" x14ac:dyDescent="0.25">
      <c r="A102" s="8" t="s">
        <v>154</v>
      </c>
      <c r="B102" s="8" t="s">
        <v>120</v>
      </c>
      <c r="C102" t="s">
        <v>144</v>
      </c>
      <c r="D102">
        <v>23</v>
      </c>
    </row>
  </sheetData>
  <autoFilter ref="A3:D10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UI </vt:lpstr>
      <vt:lpstr>Mapping 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2016-06-28T15:28:46Z</dcterms:created>
  <dcterms:modified xsi:type="dcterms:W3CDTF">2016-06-28T15:28:55Z</dcterms:modified>
</cp:coreProperties>
</file>