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Calculation" sheetId="96" r:id="rId1"/>
    <sheet name="Totals" sheetId="124" r:id="rId2"/>
  </sheets>
  <definedNames>
    <definedName name="_xlnm._FilterDatabase" localSheetId="0" hidden="1">Calculation!$A$15:$P$522</definedName>
    <definedName name="_xlnm.Print_Titles" localSheetId="0">Calculation!$7:$16</definedName>
  </definedNames>
  <calcPr calcId="145621"/>
</workbook>
</file>

<file path=xl/calcChain.xml><?xml version="1.0" encoding="utf-8"?>
<calcChain xmlns="http://schemas.openxmlformats.org/spreadsheetml/2006/main">
  <c r="C25" i="124" l="1"/>
  <c r="C41" i="124"/>
  <c r="C40" i="124"/>
  <c r="C39" i="124"/>
  <c r="C38" i="124"/>
  <c r="C37" i="124"/>
  <c r="C35" i="124"/>
  <c r="C34" i="124"/>
  <c r="C33" i="124"/>
  <c r="C32" i="124"/>
  <c r="C31" i="124"/>
  <c r="C29" i="124"/>
  <c r="C28" i="124"/>
  <c r="C27" i="124"/>
  <c r="C26" i="124"/>
  <c r="C24" i="124"/>
  <c r="C23" i="124"/>
  <c r="C21" i="124"/>
  <c r="C20" i="124"/>
  <c r="C19" i="124"/>
  <c r="C18" i="124"/>
  <c r="C17" i="124"/>
  <c r="C15" i="124"/>
  <c r="C14" i="124"/>
  <c r="C13" i="124"/>
  <c r="C12" i="124"/>
  <c r="C11" i="124"/>
  <c r="C10" i="124"/>
  <c r="C9" i="124"/>
  <c r="C16" i="124" l="1"/>
  <c r="C36" i="124"/>
  <c r="C8" i="124"/>
  <c r="C30" i="124"/>
  <c r="C22" i="124"/>
  <c r="L481" i="96"/>
  <c r="N481" i="96" s="1"/>
  <c r="L480" i="96"/>
  <c r="N480" i="96" s="1"/>
  <c r="L479" i="96"/>
  <c r="N479" i="96" s="1"/>
  <c r="L478" i="96"/>
  <c r="N478" i="96" s="1"/>
  <c r="L477" i="96"/>
  <c r="N477" i="96" s="1"/>
  <c r="L476" i="96"/>
  <c r="N476" i="96" s="1"/>
  <c r="L475" i="96"/>
  <c r="N475" i="96" s="1"/>
  <c r="L466" i="96"/>
  <c r="N466" i="96" s="1"/>
  <c r="L465" i="96"/>
  <c r="N465" i="96" s="1"/>
  <c r="L464" i="96"/>
  <c r="N464" i="96" s="1"/>
  <c r="L463" i="96"/>
  <c r="N463" i="96" s="1"/>
  <c r="L462" i="96"/>
  <c r="N462" i="96" s="1"/>
  <c r="L461" i="96"/>
  <c r="N461" i="96" s="1"/>
  <c r="L460" i="96"/>
  <c r="N460" i="96" s="1"/>
  <c r="L451" i="96"/>
  <c r="N451" i="96" s="1"/>
  <c r="L450" i="96"/>
  <c r="N450" i="96" s="1"/>
  <c r="L449" i="96"/>
  <c r="N449" i="96" s="1"/>
  <c r="L448" i="96"/>
  <c r="N448" i="96" s="1"/>
  <c r="L447" i="96"/>
  <c r="N447" i="96" s="1"/>
  <c r="L446" i="96"/>
  <c r="N446" i="96" s="1"/>
  <c r="L445" i="96"/>
  <c r="N445" i="96" s="1"/>
  <c r="C42" i="124" l="1"/>
  <c r="N482" i="96"/>
  <c r="N484" i="96" s="1"/>
  <c r="N452" i="96"/>
  <c r="N454" i="96" s="1"/>
  <c r="N467" i="96"/>
  <c r="N469" i="96" s="1"/>
  <c r="L518" i="96"/>
  <c r="N518" i="96" s="1"/>
  <c r="L517" i="96"/>
  <c r="N517" i="96" s="1"/>
  <c r="L516" i="96"/>
  <c r="N516" i="96" s="1"/>
  <c r="L515" i="96"/>
  <c r="N515" i="96" s="1"/>
  <c r="L514" i="96"/>
  <c r="N514" i="96" s="1"/>
  <c r="L513" i="96"/>
  <c r="N513" i="96" s="1"/>
  <c r="L512" i="96"/>
  <c r="N512" i="96" s="1"/>
  <c r="L505" i="96"/>
  <c r="N505" i="96" s="1"/>
  <c r="L508" i="96"/>
  <c r="N508" i="96" s="1"/>
  <c r="L507" i="96"/>
  <c r="N507" i="96" s="1"/>
  <c r="L506" i="96"/>
  <c r="N506" i="96" s="1"/>
  <c r="L504" i="96"/>
  <c r="N504" i="96" s="1"/>
  <c r="L503" i="96"/>
  <c r="N503" i="96" s="1"/>
  <c r="L502" i="96"/>
  <c r="N502" i="96" s="1"/>
  <c r="L498" i="96"/>
  <c r="N498" i="96" s="1"/>
  <c r="L497" i="96"/>
  <c r="N497" i="96" s="1"/>
  <c r="L496" i="96"/>
  <c r="N496" i="96" s="1"/>
  <c r="L495" i="96"/>
  <c r="N495" i="96" s="1"/>
  <c r="L494" i="96"/>
  <c r="N494" i="96" s="1"/>
  <c r="L493" i="96"/>
  <c r="N493" i="96" s="1"/>
  <c r="L492" i="96"/>
  <c r="N492" i="96" s="1"/>
  <c r="N509" i="96" l="1"/>
  <c r="N499" i="96"/>
  <c r="N519" i="96"/>
  <c r="L436" i="96"/>
  <c r="N436" i="96" s="1"/>
  <c r="L435" i="96"/>
  <c r="N435" i="96" s="1"/>
  <c r="L434" i="96"/>
  <c r="N434" i="96" s="1"/>
  <c r="L433" i="96"/>
  <c r="N433" i="96" s="1"/>
  <c r="L432" i="96"/>
  <c r="N432" i="96" s="1"/>
  <c r="L431" i="96"/>
  <c r="N431" i="96" s="1"/>
  <c r="L430" i="96"/>
  <c r="N430" i="96" s="1"/>
  <c r="L426" i="96"/>
  <c r="N426" i="96" s="1"/>
  <c r="L425" i="96"/>
  <c r="N425" i="96" s="1"/>
  <c r="L424" i="96"/>
  <c r="N424" i="96" s="1"/>
  <c r="L423" i="96"/>
  <c r="N423" i="96" s="1"/>
  <c r="L422" i="96"/>
  <c r="N422" i="96" s="1"/>
  <c r="L421" i="96"/>
  <c r="N421" i="96" s="1"/>
  <c r="L420" i="96"/>
  <c r="N420" i="96" s="1"/>
  <c r="L416" i="96"/>
  <c r="N416" i="96" s="1"/>
  <c r="L415" i="96"/>
  <c r="N415" i="96" s="1"/>
  <c r="L414" i="96"/>
  <c r="N414" i="96" s="1"/>
  <c r="L413" i="96"/>
  <c r="N413" i="96" s="1"/>
  <c r="L412" i="96"/>
  <c r="N412" i="96" s="1"/>
  <c r="L411" i="96"/>
  <c r="N411" i="96" s="1"/>
  <c r="L410" i="96"/>
  <c r="N410" i="96" s="1"/>
  <c r="L406" i="96"/>
  <c r="N406" i="96" s="1"/>
  <c r="L405" i="96"/>
  <c r="N405" i="96" s="1"/>
  <c r="L404" i="96"/>
  <c r="N404" i="96" s="1"/>
  <c r="L403" i="96"/>
  <c r="N403" i="96" s="1"/>
  <c r="L402" i="96"/>
  <c r="N402" i="96" s="1"/>
  <c r="L401" i="96"/>
  <c r="N401" i="96" s="1"/>
  <c r="L393" i="96"/>
  <c r="N393" i="96" s="1"/>
  <c r="L392" i="96"/>
  <c r="N392" i="96" s="1"/>
  <c r="L391" i="96"/>
  <c r="N391" i="96" s="1"/>
  <c r="L390" i="96"/>
  <c r="N390" i="96" s="1"/>
  <c r="L389" i="96"/>
  <c r="N389" i="96" s="1"/>
  <c r="L388" i="96"/>
  <c r="N388" i="96" s="1"/>
  <c r="L387" i="96"/>
  <c r="N387" i="96" s="1"/>
  <c r="L378" i="96"/>
  <c r="N378" i="96" s="1"/>
  <c r="L377" i="96"/>
  <c r="N377" i="96" s="1"/>
  <c r="L376" i="96"/>
  <c r="N376" i="96" s="1"/>
  <c r="L375" i="96"/>
  <c r="N375" i="96" s="1"/>
  <c r="L374" i="96"/>
  <c r="N374" i="96" s="1"/>
  <c r="L373" i="96"/>
  <c r="N373" i="96" s="1"/>
  <c r="L372" i="96"/>
  <c r="N372" i="96" s="1"/>
  <c r="L368" i="96"/>
  <c r="N368" i="96" s="1"/>
  <c r="L367" i="96"/>
  <c r="N367" i="96" s="1"/>
  <c r="L366" i="96"/>
  <c r="N366" i="96" s="1"/>
  <c r="L365" i="96"/>
  <c r="N365" i="96" s="1"/>
  <c r="L364" i="96"/>
  <c r="N364" i="96" s="1"/>
  <c r="L363" i="96"/>
  <c r="N363" i="96" s="1"/>
  <c r="L362" i="96"/>
  <c r="N362" i="96" s="1"/>
  <c r="L358" i="96"/>
  <c r="N358" i="96" s="1"/>
  <c r="L357" i="96"/>
  <c r="N357" i="96" s="1"/>
  <c r="L356" i="96"/>
  <c r="N356" i="96" s="1"/>
  <c r="L355" i="96"/>
  <c r="N355" i="96" s="1"/>
  <c r="L354" i="96"/>
  <c r="N354" i="96" s="1"/>
  <c r="L353" i="96"/>
  <c r="N353" i="96" s="1"/>
  <c r="L352" i="96"/>
  <c r="N352" i="96" s="1"/>
  <c r="L343" i="96"/>
  <c r="N343" i="96" s="1"/>
  <c r="L342" i="96"/>
  <c r="N342" i="96" s="1"/>
  <c r="L341" i="96"/>
  <c r="N341" i="96" s="1"/>
  <c r="L340" i="96"/>
  <c r="N340" i="96" s="1"/>
  <c r="L339" i="96"/>
  <c r="N339" i="96" s="1"/>
  <c r="L338" i="96"/>
  <c r="N338" i="96" s="1"/>
  <c r="L337" i="96"/>
  <c r="N337" i="96" s="1"/>
  <c r="L333" i="96"/>
  <c r="N333" i="96" s="1"/>
  <c r="L332" i="96"/>
  <c r="N332" i="96" s="1"/>
  <c r="L331" i="96"/>
  <c r="N331" i="96" s="1"/>
  <c r="L330" i="96"/>
  <c r="N330" i="96" s="1"/>
  <c r="L329" i="96"/>
  <c r="N329" i="96" s="1"/>
  <c r="L328" i="96"/>
  <c r="N328" i="96" s="1"/>
  <c r="L327" i="96"/>
  <c r="N327" i="96" s="1"/>
  <c r="L323" i="96"/>
  <c r="N323" i="96" s="1"/>
  <c r="L322" i="96"/>
  <c r="N322" i="96" s="1"/>
  <c r="L321" i="96"/>
  <c r="N321" i="96" s="1"/>
  <c r="L320" i="96"/>
  <c r="N320" i="96" s="1"/>
  <c r="L319" i="96"/>
  <c r="N319" i="96" s="1"/>
  <c r="L318" i="96"/>
  <c r="N318" i="96" s="1"/>
  <c r="L317" i="96"/>
  <c r="N317" i="96" s="1"/>
  <c r="L313" i="96"/>
  <c r="N313" i="96" s="1"/>
  <c r="L312" i="96"/>
  <c r="N312" i="96" s="1"/>
  <c r="L311" i="96"/>
  <c r="N311" i="96" s="1"/>
  <c r="L310" i="96"/>
  <c r="N310" i="96" s="1"/>
  <c r="L309" i="96"/>
  <c r="N309" i="96" s="1"/>
  <c r="L308" i="96"/>
  <c r="N308" i="96" s="1"/>
  <c r="L299" i="96"/>
  <c r="N299" i="96" s="1"/>
  <c r="L298" i="96"/>
  <c r="N298" i="96" s="1"/>
  <c r="L297" i="96"/>
  <c r="N297" i="96" s="1"/>
  <c r="L296" i="96"/>
  <c r="N296" i="96" s="1"/>
  <c r="L295" i="96"/>
  <c r="N295" i="96" s="1"/>
  <c r="L294" i="96"/>
  <c r="N294" i="96" s="1"/>
  <c r="L293" i="96"/>
  <c r="N293" i="96" s="1"/>
  <c r="L285" i="96"/>
  <c r="N285" i="96" s="1"/>
  <c r="D29" i="124" s="1"/>
  <c r="L284" i="96"/>
  <c r="N284" i="96" s="1"/>
  <c r="D28" i="124" s="1"/>
  <c r="L283" i="96"/>
  <c r="N283" i="96" s="1"/>
  <c r="D27" i="124" s="1"/>
  <c r="L282" i="96"/>
  <c r="N282" i="96" s="1"/>
  <c r="D26" i="124" s="1"/>
  <c r="L281" i="96"/>
  <c r="N281" i="96" s="1"/>
  <c r="D25" i="124" s="1"/>
  <c r="L280" i="96"/>
  <c r="N280" i="96" s="1"/>
  <c r="D24" i="124" s="1"/>
  <c r="L279" i="96"/>
  <c r="N279" i="96" s="1"/>
  <c r="D23" i="124" s="1"/>
  <c r="L275" i="96"/>
  <c r="N275" i="96" s="1"/>
  <c r="L274" i="96"/>
  <c r="N274" i="96" s="1"/>
  <c r="L273" i="96"/>
  <c r="N273" i="96" s="1"/>
  <c r="L272" i="96"/>
  <c r="N272" i="96" s="1"/>
  <c r="L271" i="96"/>
  <c r="N271" i="96" s="1"/>
  <c r="L270" i="96"/>
  <c r="N270" i="96" s="1"/>
  <c r="L269" i="96"/>
  <c r="N269" i="96" s="1"/>
  <c r="L265" i="96"/>
  <c r="N265" i="96" s="1"/>
  <c r="L264" i="96"/>
  <c r="N264" i="96" s="1"/>
  <c r="L263" i="96"/>
  <c r="N263" i="96" s="1"/>
  <c r="L262" i="96"/>
  <c r="N262" i="96" s="1"/>
  <c r="L261" i="96"/>
  <c r="N261" i="96" s="1"/>
  <c r="L260" i="96"/>
  <c r="N260" i="96" s="1"/>
  <c r="L259" i="96"/>
  <c r="N259" i="96" s="1"/>
  <c r="L250" i="96"/>
  <c r="N250" i="96" s="1"/>
  <c r="L249" i="96"/>
  <c r="N249" i="96" s="1"/>
  <c r="L248" i="96"/>
  <c r="N248" i="96" s="1"/>
  <c r="L247" i="96"/>
  <c r="N247" i="96" s="1"/>
  <c r="L246" i="96"/>
  <c r="N246" i="96" s="1"/>
  <c r="L245" i="96"/>
  <c r="N245" i="96" s="1"/>
  <c r="L244" i="96"/>
  <c r="N244" i="96" s="1"/>
  <c r="L240" i="96"/>
  <c r="N240" i="96" s="1"/>
  <c r="L239" i="96"/>
  <c r="N239" i="96" s="1"/>
  <c r="L238" i="96"/>
  <c r="N238" i="96" s="1"/>
  <c r="L237" i="96"/>
  <c r="N237" i="96" s="1"/>
  <c r="L236" i="96"/>
  <c r="N236" i="96" s="1"/>
  <c r="L235" i="96"/>
  <c r="N235" i="96" s="1"/>
  <c r="L234" i="96"/>
  <c r="N234" i="96" s="1"/>
  <c r="L230" i="96"/>
  <c r="N230" i="96" s="1"/>
  <c r="L229" i="96"/>
  <c r="N229" i="96" s="1"/>
  <c r="L228" i="96"/>
  <c r="N228" i="96" s="1"/>
  <c r="L227" i="96"/>
  <c r="N227" i="96" s="1"/>
  <c r="L226" i="96"/>
  <c r="N226" i="96" s="1"/>
  <c r="L225" i="96"/>
  <c r="N225" i="96" s="1"/>
  <c r="L224" i="96"/>
  <c r="N224" i="96" s="1"/>
  <c r="L211" i="96"/>
  <c r="N211" i="96" s="1"/>
  <c r="L210" i="96"/>
  <c r="N210" i="96" s="1"/>
  <c r="L209" i="96"/>
  <c r="N209" i="96" s="1"/>
  <c r="L208" i="96"/>
  <c r="N208" i="96" s="1"/>
  <c r="L207" i="96"/>
  <c r="N207" i="96" s="1"/>
  <c r="L203" i="96"/>
  <c r="N203" i="96" s="1"/>
  <c r="L202" i="96"/>
  <c r="N202" i="96" s="1"/>
  <c r="L201" i="96"/>
  <c r="N201" i="96" s="1"/>
  <c r="L200" i="96"/>
  <c r="N200" i="96" s="1"/>
  <c r="L199" i="96"/>
  <c r="N199" i="96" s="1"/>
  <c r="L195" i="96"/>
  <c r="N195" i="96" s="1"/>
  <c r="L194" i="96"/>
  <c r="N194" i="96" s="1"/>
  <c r="L193" i="96"/>
  <c r="N193" i="96" s="1"/>
  <c r="L192" i="96"/>
  <c r="N192" i="96" s="1"/>
  <c r="L191" i="96"/>
  <c r="N191" i="96" s="1"/>
  <c r="L182" i="96"/>
  <c r="N182" i="96" s="1"/>
  <c r="L181" i="96"/>
  <c r="N181" i="96" s="1"/>
  <c r="L180" i="96"/>
  <c r="N180" i="96" s="1"/>
  <c r="L179" i="96"/>
  <c r="N179" i="96" s="1"/>
  <c r="L178" i="96"/>
  <c r="N178" i="96" s="1"/>
  <c r="L174" i="96"/>
  <c r="N174" i="96" s="1"/>
  <c r="L173" i="96"/>
  <c r="N173" i="96" s="1"/>
  <c r="L172" i="96"/>
  <c r="N172" i="96" s="1"/>
  <c r="L171" i="96"/>
  <c r="N171" i="96" s="1"/>
  <c r="L170" i="96"/>
  <c r="N170" i="96" s="1"/>
  <c r="L166" i="96"/>
  <c r="N166" i="96" s="1"/>
  <c r="L165" i="96"/>
  <c r="N165" i="96" s="1"/>
  <c r="L164" i="96"/>
  <c r="N164" i="96" s="1"/>
  <c r="L163" i="96"/>
  <c r="N163" i="96" s="1"/>
  <c r="L162" i="96"/>
  <c r="N162" i="96" s="1"/>
  <c r="L150" i="96"/>
  <c r="N150" i="96" s="1"/>
  <c r="L149" i="96"/>
  <c r="N149" i="96" s="1"/>
  <c r="L148" i="96"/>
  <c r="N148" i="96" s="1"/>
  <c r="L147" i="96"/>
  <c r="N147" i="96" s="1"/>
  <c r="L146" i="96"/>
  <c r="N146" i="96" s="1"/>
  <c r="L142" i="96"/>
  <c r="N142" i="96" s="1"/>
  <c r="L141" i="96"/>
  <c r="N141" i="96" s="1"/>
  <c r="L140" i="96"/>
  <c r="N140" i="96" s="1"/>
  <c r="L139" i="96"/>
  <c r="N139" i="96" s="1"/>
  <c r="L138" i="96"/>
  <c r="N138" i="96" s="1"/>
  <c r="L134" i="96"/>
  <c r="N134" i="96" s="1"/>
  <c r="L133" i="96"/>
  <c r="N133" i="96" s="1"/>
  <c r="L132" i="96"/>
  <c r="N132" i="96" s="1"/>
  <c r="L131" i="96"/>
  <c r="N131" i="96" s="1"/>
  <c r="L127" i="96"/>
  <c r="N127" i="96" s="1"/>
  <c r="L126" i="96"/>
  <c r="N126" i="96" s="1"/>
  <c r="L125" i="96"/>
  <c r="N125" i="96" s="1"/>
  <c r="L124" i="96"/>
  <c r="N124" i="96" s="1"/>
  <c r="L123" i="96"/>
  <c r="N123" i="96" s="1"/>
  <c r="L118" i="96"/>
  <c r="N118" i="96" s="1"/>
  <c r="L117" i="96"/>
  <c r="N117" i="96" s="1"/>
  <c r="L116" i="96"/>
  <c r="N116" i="96" s="1"/>
  <c r="L115" i="96"/>
  <c r="N115" i="96" s="1"/>
  <c r="L106" i="96"/>
  <c r="N106" i="96" s="1"/>
  <c r="L105" i="96"/>
  <c r="N105" i="96" s="1"/>
  <c r="L104" i="96"/>
  <c r="N104" i="96" s="1"/>
  <c r="L103" i="96"/>
  <c r="N103" i="96" s="1"/>
  <c r="L102" i="96"/>
  <c r="N102" i="96" s="1"/>
  <c r="L98" i="96"/>
  <c r="N98" i="96" s="1"/>
  <c r="L97" i="96"/>
  <c r="N97" i="96" s="1"/>
  <c r="L96" i="96"/>
  <c r="N96" i="96" s="1"/>
  <c r="L95" i="96"/>
  <c r="N95" i="96" s="1"/>
  <c r="L91" i="96"/>
  <c r="N91" i="96" s="1"/>
  <c r="L90" i="96"/>
  <c r="N90" i="96" s="1"/>
  <c r="L89" i="96"/>
  <c r="N89" i="96" s="1"/>
  <c r="L88" i="96"/>
  <c r="N88" i="96" s="1"/>
  <c r="L87" i="96"/>
  <c r="N87" i="96" s="1"/>
  <c r="L77" i="96"/>
  <c r="N77" i="96" s="1"/>
  <c r="L76" i="96"/>
  <c r="N76" i="96" s="1"/>
  <c r="L75" i="96"/>
  <c r="N75" i="96" s="1"/>
  <c r="L74" i="96"/>
  <c r="N74" i="96" s="1"/>
  <c r="L73" i="96"/>
  <c r="N73" i="96" s="1"/>
  <c r="L69" i="96"/>
  <c r="N69" i="96" s="1"/>
  <c r="L68" i="96"/>
  <c r="N68" i="96" s="1"/>
  <c r="L67" i="96"/>
  <c r="N67" i="96" s="1"/>
  <c r="L66" i="96"/>
  <c r="N66" i="96" s="1"/>
  <c r="L65" i="96"/>
  <c r="N65" i="96" s="1"/>
  <c r="L61" i="96"/>
  <c r="N61" i="96" s="1"/>
  <c r="N62" i="96" s="1"/>
  <c r="L57" i="96"/>
  <c r="N57" i="96" s="1"/>
  <c r="L56" i="96"/>
  <c r="N56" i="96" s="1"/>
  <c r="L55" i="96"/>
  <c r="N55" i="96" s="1"/>
  <c r="L54" i="96"/>
  <c r="N54" i="96" s="1"/>
  <c r="L53" i="96"/>
  <c r="N53" i="96" s="1"/>
  <c r="L44" i="96"/>
  <c r="N44" i="96" s="1"/>
  <c r="L43" i="96"/>
  <c r="N43" i="96" s="1"/>
  <c r="L42" i="96"/>
  <c r="N42" i="96" s="1"/>
  <c r="L41" i="96"/>
  <c r="N41" i="96" s="1"/>
  <c r="L40" i="96"/>
  <c r="N40" i="96" s="1"/>
  <c r="L36" i="96"/>
  <c r="N36" i="96" s="1"/>
  <c r="L35" i="96"/>
  <c r="N35" i="96" s="1"/>
  <c r="L34" i="96"/>
  <c r="N34" i="96" s="1"/>
  <c r="L33" i="96"/>
  <c r="N33" i="96" s="1"/>
  <c r="L32" i="96"/>
  <c r="N32" i="96" s="1"/>
  <c r="L28" i="96"/>
  <c r="N28" i="96" s="1"/>
  <c r="L27" i="96"/>
  <c r="N27" i="96" s="1"/>
  <c r="L26" i="96"/>
  <c r="N26" i="96" s="1"/>
  <c r="L25" i="96"/>
  <c r="N25" i="96" s="1"/>
  <c r="L24" i="96"/>
  <c r="N24" i="96" s="1"/>
  <c r="N521" i="96" l="1"/>
  <c r="D9" i="124"/>
  <c r="N45" i="96"/>
  <c r="N78" i="96"/>
  <c r="N204" i="96"/>
  <c r="D22" i="124"/>
  <c r="D38" i="124"/>
  <c r="D34" i="124"/>
  <c r="D19" i="124"/>
  <c r="D15" i="124"/>
  <c r="D14" i="124"/>
  <c r="D35" i="124"/>
  <c r="D40" i="124"/>
  <c r="D20" i="124"/>
  <c r="D10" i="124"/>
  <c r="D31" i="124"/>
  <c r="D11" i="124"/>
  <c r="D39" i="124"/>
  <c r="D21" i="124"/>
  <c r="D32" i="124"/>
  <c r="D12" i="124"/>
  <c r="D18" i="124"/>
  <c r="D41" i="124"/>
  <c r="D37" i="124"/>
  <c r="D17" i="124"/>
  <c r="D33" i="124"/>
  <c r="D13" i="124"/>
  <c r="N251" i="96"/>
  <c r="N334" i="96"/>
  <c r="N417" i="96"/>
  <c r="N128" i="96"/>
  <c r="N175" i="96"/>
  <c r="N241" i="96"/>
  <c r="N253" i="96" s="1"/>
  <c r="N324" i="96"/>
  <c r="N143" i="96"/>
  <c r="N231" i="96"/>
  <c r="N407" i="96"/>
  <c r="N196" i="96"/>
  <c r="N314" i="96"/>
  <c r="N119" i="96"/>
  <c r="N167" i="96"/>
  <c r="N379" i="96"/>
  <c r="N394" i="96"/>
  <c r="N396" i="96" s="1"/>
  <c r="N427" i="96"/>
  <c r="N437" i="96"/>
  <c r="N58" i="96"/>
  <c r="N70" i="96"/>
  <c r="N99" i="96"/>
  <c r="N212" i="96"/>
  <c r="N286" i="96"/>
  <c r="N369" i="96"/>
  <c r="N29" i="96"/>
  <c r="N92" i="96"/>
  <c r="N135" i="96"/>
  <c r="N183" i="96"/>
  <c r="N276" i="96"/>
  <c r="N359" i="96"/>
  <c r="N37" i="96"/>
  <c r="N107" i="96"/>
  <c r="N151" i="96"/>
  <c r="N266" i="96"/>
  <c r="N300" i="96"/>
  <c r="N302" i="96" s="1"/>
  <c r="N344" i="96"/>
  <c r="C22" i="96"/>
  <c r="N439" i="96" l="1"/>
  <c r="N214" i="96"/>
  <c r="N381" i="96"/>
  <c r="N288" i="96"/>
  <c r="N486" i="96" s="1"/>
  <c r="N346" i="96"/>
  <c r="N109" i="96"/>
  <c r="N47" i="96"/>
  <c r="N153" i="96"/>
  <c r="N185" i="96"/>
  <c r="N216" i="96" s="1"/>
  <c r="N80" i="96"/>
  <c r="D16" i="124"/>
  <c r="D36" i="124"/>
  <c r="D8" i="124"/>
  <c r="D30" i="124"/>
  <c r="J499" i="96"/>
  <c r="J509" i="96"/>
  <c r="N523" i="96" l="1"/>
  <c r="N155" i="96"/>
  <c r="D42" i="124"/>
  <c r="J482" i="96" l="1"/>
  <c r="J484" i="96" s="1"/>
  <c r="J519" i="96"/>
  <c r="J521" i="96" l="1"/>
  <c r="J62" i="96" l="1"/>
  <c r="J467" i="96"/>
  <c r="J469" i="96" s="1"/>
  <c r="J452" i="96"/>
  <c r="J454" i="96" s="1"/>
  <c r="J128" i="96" l="1"/>
  <c r="J45" i="96"/>
  <c r="J135" i="96"/>
  <c r="J196" i="96"/>
  <c r="J175" i="96"/>
  <c r="J99" i="96"/>
  <c r="J78" i="96"/>
  <c r="J92" i="96"/>
  <c r="J37" i="96"/>
  <c r="J107" i="96"/>
  <c r="J379" i="96"/>
  <c r="J119" i="96"/>
  <c r="J58" i="96"/>
  <c r="J212" i="96"/>
  <c r="J151" i="96"/>
  <c r="J300" i="96"/>
  <c r="J302" i="96" s="1"/>
  <c r="J167" i="96"/>
  <c r="J204" i="96"/>
  <c r="J29" i="96"/>
  <c r="J70" i="96"/>
  <c r="J183" i="96"/>
  <c r="J143" i="96"/>
  <c r="J286" i="96" l="1"/>
  <c r="J359" i="96"/>
  <c r="J437" i="96"/>
  <c r="J276" i="96"/>
  <c r="J251" i="96"/>
  <c r="J369" i="96"/>
  <c r="J334" i="96"/>
  <c r="J80" i="96"/>
  <c r="J407" i="96"/>
  <c r="J47" i="96"/>
  <c r="J266" i="96"/>
  <c r="J231" i="96"/>
  <c r="J109" i="96"/>
  <c r="J153" i="96"/>
  <c r="J427" i="96"/>
  <c r="J185" i="96"/>
  <c r="J324" i="96"/>
  <c r="J344" i="96"/>
  <c r="J394" i="96"/>
  <c r="J396" i="96" s="1"/>
  <c r="J214" i="96"/>
  <c r="J417" i="96"/>
  <c r="J314" i="96"/>
  <c r="J241" i="96"/>
  <c r="J155" i="96" l="1"/>
  <c r="J381" i="96"/>
  <c r="J288" i="96"/>
  <c r="J439" i="96"/>
  <c r="J216" i="96"/>
  <c r="J253" i="96"/>
  <c r="J346" i="96"/>
  <c r="J486" i="96" l="1"/>
  <c r="J523" i="96" s="1"/>
</calcChain>
</file>

<file path=xl/sharedStrings.xml><?xml version="1.0" encoding="utf-8"?>
<sst xmlns="http://schemas.openxmlformats.org/spreadsheetml/2006/main" count="1091" uniqueCount="169">
  <si>
    <t>STEAM PRODUCTION PLANT</t>
  </si>
  <si>
    <t>NUCLEAR PRODUCTION PLANT</t>
  </si>
  <si>
    <t>TOTAL NUCLEAR PRODUCTION PLANT</t>
  </si>
  <si>
    <t>GRAND TOTAL</t>
  </si>
  <si>
    <t/>
  </si>
  <si>
    <t>COMBINED CYCLE PRODUCTION PLANT</t>
  </si>
  <si>
    <t>TOTAL COMBINED CYCLE PRODUCTION PLANT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</si>
  <si>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</si>
  <si>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</si>
  <si>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</si>
  <si>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</si>
  <si>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</si>
  <si>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</si>
  <si>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</si>
  <si>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</si>
  <si>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</si>
  <si>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</si>
  <si>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</si>
  <si>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</si>
  <si>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</si>
  <si>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</si>
  <si>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</si>
  <si>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</si>
  <si>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</si>
  <si>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</si>
  <si>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COMMON</t>
  </si>
  <si>
    <t>TOTAL SCHERER COMMON</t>
  </si>
  <si>
    <t>SCHERER UNIT 4</t>
  </si>
  <si>
    <t>TOTAL SCHERER UNIT 4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</si>
  <si>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</si>
  <si>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</si>
  <si>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</si>
  <si>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</si>
  <si>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</si>
  <si>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</si>
  <si>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</si>
  <si>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</si>
  <si>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</si>
  <si>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</si>
  <si>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</si>
  <si>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</si>
  <si>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</si>
  <si>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</si>
  <si>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</si>
  <si>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</si>
  <si>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</si>
  <si>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</si>
  <si>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</si>
  <si>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</si>
  <si>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</si>
  <si>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</si>
  <si>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</si>
  <si>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</si>
  <si>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</si>
  <si>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</si>
  <si>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</si>
  <si>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</si>
  <si>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</si>
  <si>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</si>
  <si>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</si>
  <si>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</si>
  <si>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</si>
  <si>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</si>
  <si>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</si>
  <si>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</si>
  <si>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</si>
  <si>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</si>
  <si>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</si>
  <si>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</si>
  <si>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</si>
  <si>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</si>
  <si>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</si>
  <si>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</si>
  <si>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</si>
  <si>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</si>
  <si>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</si>
  <si>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</si>
  <si>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</si>
  <si>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</si>
  <si>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</si>
  <si>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</si>
  <si>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</si>
  <si>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</si>
  <si>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</si>
  <si>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</si>
  <si>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</si>
  <si>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</si>
  <si>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</si>
  <si>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</si>
  <si>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</si>
  <si>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</si>
  <si>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</si>
  <si>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</si>
  <si>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</si>
  <si>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</si>
  <si>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</si>
  <si>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</si>
  <si>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</si>
  <si>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</si>
  <si>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</si>
  <si>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</si>
  <si>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</si>
  <si>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</si>
  <si>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</si>
  <si>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</si>
  <si>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</si>
  <si>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</si>
  <si>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</si>
  <si>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</si>
  <si>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</si>
  <si>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</si>
  <si>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</si>
  <si>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</si>
  <si>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</si>
  <si>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</si>
  <si>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</si>
  <si>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</si>
  <si>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</si>
  <si>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</si>
  <si>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</si>
  <si>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</si>
  <si>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</si>
  <si>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</si>
  <si>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</si>
  <si>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</si>
  <si>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</si>
  <si>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</si>
  <si>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</si>
  <si>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</si>
  <si>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SURVIVOR CURVE</t>
  </si>
  <si>
    <t>ORIGINAL</t>
  </si>
  <si>
    <t>COST</t>
  </si>
  <si>
    <t>PROBABLE</t>
  </si>
  <si>
    <t>RETIREMENT</t>
  </si>
  <si>
    <t>DATE</t>
  </si>
  <si>
    <t>FLORIDA POWER AND LIGHT COMPANY</t>
  </si>
  <si>
    <t>PEAKER PLANTS</t>
  </si>
  <si>
    <t>TOTAL PEAKER PLANTS</t>
  </si>
  <si>
    <t>PRIME MOVERS - CAPITAL SPARE PARTS</t>
  </si>
  <si>
    <t>MISCELLANEOUS POWER PLANT EQUIPMENT</t>
  </si>
  <si>
    <t>TOTAL SCHERER COMMON UNIT 3 AND 4</t>
  </si>
  <si>
    <t>SCHERER COMMON UNIT 3 AND 4</t>
  </si>
  <si>
    <t>LAUDERDALE AND FT. MYERS PEAKERS</t>
  </si>
  <si>
    <t>TOTAL  LAUDERDALE AND FT. MYERS PEAKERS</t>
  </si>
  <si>
    <t>SJRPP COAL AND LIMESTONE</t>
  </si>
  <si>
    <t>TOTAL SJRPP COAL AND LIMESTONE</t>
  </si>
  <si>
    <t>SJRPP GYPSUM AND ASH</t>
  </si>
  <si>
    <t>TOTAL SJRPP GYPSUM AND ASH</t>
  </si>
  <si>
    <t>REMAINING LIFE</t>
  </si>
  <si>
    <t>NO ADJ</t>
  </si>
  <si>
    <t xml:space="preserve">INTERIM </t>
  </si>
  <si>
    <t>RETIREMENTS</t>
  </si>
  <si>
    <t>(5)=(2)x(3)x(4)</t>
  </si>
  <si>
    <t>Oil/Gas</t>
  </si>
  <si>
    <t>Coal</t>
  </si>
  <si>
    <t>Nuclear</t>
  </si>
  <si>
    <t>CC</t>
  </si>
  <si>
    <t>GT</t>
  </si>
  <si>
    <t>Account</t>
  </si>
  <si>
    <t>Function</t>
  </si>
  <si>
    <t>Row Labels</t>
  </si>
  <si>
    <t>Sum of Cost</t>
  </si>
  <si>
    <t>Sum of Interim Rets</t>
  </si>
  <si>
    <t>Grand Total</t>
  </si>
  <si>
    <t xml:space="preserve">CALCULATION OF INTERIM RETIREMENTS RELATED TO PRODUCTION PLANT IN SERVICE AS OF DECEMBER 31, 2017 </t>
  </si>
  <si>
    <t>BASED ON OPC ESTIMATED INTERIM RETIREMENT RATES</t>
  </si>
  <si>
    <t>SFHHA 013791</t>
  </si>
  <si>
    <t>FPL RC-16</t>
  </si>
  <si>
    <t>SFHHA 013792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</si>
</sst>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0"/>
  </numFmts>
  <fonts count="12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3" fontId="4" fillId="0" borderId="0" xfId="1" applyFo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Continuous"/>
    </xf>
    <xf numFmtId="166" fontId="4" fillId="0" borderId="0" xfId="1" applyNumberFormat="1" applyFont="1"/>
    <xf numFmtId="0" fontId="4" fillId="0" borderId="0" xfId="1" applyNumberFormat="1" applyFont="1"/>
    <xf numFmtId="0" fontId="4" fillId="0" borderId="0" xfId="1" applyNumberFormat="1" applyFont="1" applyAlignment="1">
      <alignment horizontal="centerContinuous"/>
    </xf>
    <xf numFmtId="0" fontId="4" fillId="0" borderId="0" xfId="0" applyNumberFormat="1" applyFont="1"/>
    <xf numFmtId="0" fontId="6" fillId="0" borderId="0" xfId="0" applyNumberFormat="1" applyFont="1"/>
    <xf numFmtId="165" fontId="5" fillId="0" borderId="0" xfId="0" applyNumberFormat="1" applyFont="1" applyAlignment="1">
      <alignment horizontal="centerContinuous"/>
    </xf>
    <xf numFmtId="0" fontId="4" fillId="0" borderId="0" xfId="0" applyFont="1" applyFill="1"/>
    <xf numFmtId="43" fontId="4" fillId="0" borderId="0" xfId="1" applyFont="1" applyAlignment="1">
      <alignment horizontal="center"/>
    </xf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7" fontId="4" fillId="0" borderId="0" xfId="1" applyNumberFormat="1" applyFont="1" applyAlignment="1">
      <alignment horizontal="centerContinuous"/>
    </xf>
    <xf numFmtId="0" fontId="6" fillId="0" borderId="0" xfId="0" applyFont="1" applyFill="1"/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164" fontId="7" fillId="0" borderId="0" xfId="1" applyNumberFormat="1" applyFont="1" applyFill="1"/>
    <xf numFmtId="43" fontId="4" fillId="0" borderId="0" xfId="1" applyFont="1" applyFill="1"/>
    <xf numFmtId="0" fontId="7" fillId="0" borderId="0" xfId="0" applyFont="1" applyFill="1"/>
    <xf numFmtId="164" fontId="6" fillId="0" borderId="1" xfId="1" applyNumberFormat="1" applyFont="1" applyFill="1" applyBorder="1"/>
    <xf numFmtId="43" fontId="6" fillId="0" borderId="0" xfId="1" applyFont="1"/>
    <xf numFmtId="43" fontId="4" fillId="0" borderId="1" xfId="1" applyFont="1" applyBorder="1"/>
    <xf numFmtId="43" fontId="7" fillId="0" borderId="0" xfId="1" applyFont="1"/>
    <xf numFmtId="43" fontId="6" fillId="0" borderId="0" xfId="1" applyFont="1" applyBorder="1"/>
    <xf numFmtId="43" fontId="7" fillId="0" borderId="0" xfId="1" applyFont="1" applyBorder="1"/>
    <xf numFmtId="43" fontId="5" fillId="0" borderId="0" xfId="1" applyFont="1" applyBorder="1"/>
    <xf numFmtId="43" fontId="4" fillId="0" borderId="0" xfId="1" applyFont="1" applyBorder="1"/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43" fontId="6" fillId="0" borderId="4" xfId="1" applyFont="1" applyBorder="1"/>
    <xf numFmtId="43" fontId="6" fillId="0" borderId="2" xfId="1" applyFont="1" applyFill="1" applyBorder="1"/>
    <xf numFmtId="43" fontId="6" fillId="0" borderId="0" xfId="1" applyFont="1" applyFill="1" applyBorder="1"/>
    <xf numFmtId="167" fontId="4" fillId="0" borderId="0" xfId="1" applyNumberFormat="1" applyFont="1" applyFill="1" applyAlignment="1">
      <alignment horizontal="centerContinuous"/>
    </xf>
    <xf numFmtId="0" fontId="4" fillId="0" borderId="0" xfId="1" applyNumberFormat="1" applyFont="1" applyFill="1"/>
    <xf numFmtId="167" fontId="4" fillId="0" borderId="0" xfId="1" applyNumberFormat="1" applyFont="1" applyFill="1" applyBorder="1" applyAlignment="1">
      <alignment horizontal="centerContinuous"/>
    </xf>
    <xf numFmtId="2" fontId="4" fillId="0" borderId="0" xfId="1" applyNumberFormat="1" applyFont="1" applyFill="1" applyAlignment="1">
      <alignment horizontal="centerContinuous"/>
    </xf>
    <xf numFmtId="43" fontId="4" fillId="0" borderId="0" xfId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3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/>
    <xf numFmtId="43" fontId="4" fillId="0" borderId="0" xfId="1" applyFont="1" applyFill="1" applyAlignment="1">
      <alignment horizontal="center"/>
    </xf>
    <xf numFmtId="43" fontId="4" fillId="0" borderId="1" xfId="1" applyFont="1" applyFill="1" applyBorder="1"/>
    <xf numFmtId="43" fontId="6" fillId="0" borderId="0" xfId="1" applyFont="1" applyFill="1"/>
    <xf numFmtId="43" fontId="7" fillId="0" borderId="0" xfId="1" applyFont="1" applyFill="1" applyBorder="1"/>
    <xf numFmtId="165" fontId="5" fillId="0" borderId="0" xfId="0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2" fontId="5" fillId="0" borderId="0" xfId="1" quotePrefix="1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43" fontId="0" fillId="0" borderId="0" xfId="0" applyNumberFormat="1"/>
    <xf numFmtId="0" fontId="11" fillId="2" borderId="5" xfId="0" applyFont="1" applyFill="1" applyBorder="1"/>
    <xf numFmtId="0" fontId="11" fillId="0" borderId="5" xfId="0" applyFont="1" applyBorder="1" applyAlignment="1">
      <alignment horizontal="left"/>
    </xf>
    <xf numFmtId="43" fontId="11" fillId="0" borderId="5" xfId="0" applyNumberFormat="1" applyFont="1" applyBorder="1"/>
    <xf numFmtId="0" fontId="11" fillId="2" borderId="6" xfId="0" applyFont="1" applyFill="1" applyBorder="1" applyAlignment="1">
      <alignment horizontal="left"/>
    </xf>
    <xf numFmtId="43" fontId="11" fillId="2" borderId="6" xfId="0" applyNumberFormat="1" applyFont="1" applyFill="1" applyBorder="1"/>
    <xf numFmtId="43" fontId="11" fillId="0" borderId="5" xfId="0" applyNumberFormat="1" applyFont="1" applyFill="1" applyBorder="1"/>
    <xf numFmtId="43" fontId="0" fillId="0" borderId="0" xfId="0" applyNumberFormat="1" applyFill="1"/>
    <xf numFmtId="0" fontId="0" fillId="0" borderId="5" xfId="0" applyFont="1" applyFill="1" applyBorder="1" applyAlignment="1">
      <alignment horizontal="left"/>
    </xf>
    <xf numFmtId="0" fontId="11" fillId="0" borderId="0" xfId="0" applyFont="1"/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3"/>
  <sheetViews>
    <sheetView tabSelected="1" zoomScale="78" zoomScaleNormal="78" zoomScaleSheetLayoutView="85" workbookViewId="0">
      <selection sqref="A1:A2"/>
    </sheetView>
  </sheetViews>
  <sheetFormatPr defaultColWidth="9.109375" defaultRowHeight="13.2" outlineLevelCol="1" x14ac:dyDescent="0.25"/>
  <cols>
    <col min="1" max="1" width="9.44140625" style="7" customWidth="1"/>
    <col min="2" max="2" width="73.109375" style="7" bestFit="1" customWidth="1"/>
    <col min="3" max="3" width="2.6640625" style="7" customWidth="1"/>
    <col min="4" max="4" width="16.88671875" style="7" customWidth="1"/>
    <col min="5" max="5" width="2.6640625" style="7" customWidth="1"/>
    <col min="6" max="6" width="9.5546875" style="7" customWidth="1"/>
    <col min="7" max="7" width="1.88671875" style="7" bestFit="1" customWidth="1"/>
    <col min="8" max="8" width="9" style="7" customWidth="1"/>
    <col min="9" max="9" width="2.6640625" style="7" customWidth="1"/>
    <col min="10" max="10" width="21.5546875" style="20" customWidth="1"/>
    <col min="11" max="11" width="2.33203125" style="20" customWidth="1"/>
    <col min="12" max="12" width="21.5546875" style="7" customWidth="1"/>
    <col min="13" max="13" width="4" style="7" customWidth="1"/>
    <col min="14" max="14" width="18.88671875" style="7" customWidth="1"/>
    <col min="15" max="16" width="9.109375" style="7" customWidth="1" outlineLevel="1"/>
    <col min="17" max="16384" width="9.109375" style="7"/>
  </cols>
  <sheetData>
    <row r="1" spans="1:16" x14ac:dyDescent="0.25">
      <c r="A1" s="9" t="s">
        <v>166</v>
      </c>
    </row>
    <row r="2" spans="1:16" x14ac:dyDescent="0.25">
      <c r="A2" s="9" t="s">
        <v>167</v>
      </c>
    </row>
    <row r="7" spans="1:16" ht="17.399999999999999" x14ac:dyDescent="0.3">
      <c r="A7" s="1" t="s">
        <v>135</v>
      </c>
      <c r="B7" s="8"/>
      <c r="C7" s="8"/>
      <c r="D7" s="8"/>
      <c r="E7" s="8"/>
      <c r="F7" s="8"/>
      <c r="G7" s="8"/>
      <c r="H7" s="8"/>
      <c r="I7" s="8"/>
      <c r="J7" s="60"/>
      <c r="K7" s="60"/>
      <c r="L7" s="8"/>
      <c r="M7" s="60"/>
      <c r="N7" s="26"/>
    </row>
    <row r="8" spans="1:16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26"/>
      <c r="O8" s="20"/>
      <c r="P8" s="20"/>
    </row>
    <row r="9" spans="1:16" x14ac:dyDescent="0.25">
      <c r="A9" s="60" t="s">
        <v>164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26"/>
      <c r="O9" s="20"/>
      <c r="P9" s="20"/>
    </row>
    <row r="10" spans="1:16" x14ac:dyDescent="0.25">
      <c r="A10" s="60" t="s">
        <v>165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26"/>
      <c r="O10" s="20"/>
      <c r="P10" s="20"/>
    </row>
    <row r="11" spans="1:16" x14ac:dyDescent="0.25">
      <c r="A11" s="8"/>
      <c r="B11" s="13"/>
      <c r="C11" s="13"/>
      <c r="D11" s="13"/>
      <c r="E11" s="13"/>
      <c r="F11" s="13"/>
      <c r="G11" s="13"/>
      <c r="H11" s="13"/>
      <c r="I11" s="13"/>
      <c r="J11" s="36"/>
      <c r="K11" s="36"/>
      <c r="L11" s="13"/>
      <c r="M11" s="36"/>
      <c r="N11" s="26"/>
    </row>
    <row r="12" spans="1:1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36"/>
      <c r="K12" s="36"/>
      <c r="L12" s="13"/>
      <c r="M12" s="36"/>
      <c r="N12" s="26"/>
    </row>
    <row r="13" spans="1:16" x14ac:dyDescent="0.25">
      <c r="D13" s="3" t="s">
        <v>132</v>
      </c>
      <c r="M13" s="20"/>
      <c r="N13" s="26"/>
    </row>
    <row r="14" spans="1:16" x14ac:dyDescent="0.25">
      <c r="D14" s="3" t="s">
        <v>133</v>
      </c>
      <c r="J14" s="37" t="s">
        <v>130</v>
      </c>
      <c r="L14" s="3" t="s">
        <v>148</v>
      </c>
      <c r="M14" s="37"/>
      <c r="N14" s="70" t="s">
        <v>150</v>
      </c>
    </row>
    <row r="15" spans="1:16" x14ac:dyDescent="0.25">
      <c r="A15" s="9"/>
      <c r="D15" s="4" t="s">
        <v>134</v>
      </c>
      <c r="F15" s="2" t="s">
        <v>129</v>
      </c>
      <c r="G15" s="2"/>
      <c r="H15" s="2"/>
      <c r="J15" s="34" t="s">
        <v>131</v>
      </c>
      <c r="L15" s="4" t="s">
        <v>149</v>
      </c>
      <c r="M15" s="37"/>
      <c r="N15" s="69" t="s">
        <v>151</v>
      </c>
      <c r="O15" s="7" t="s">
        <v>158</v>
      </c>
      <c r="P15" s="7" t="s">
        <v>159</v>
      </c>
    </row>
    <row r="16" spans="1:16" x14ac:dyDescent="0.25">
      <c r="D16" s="5">
        <v>-1</v>
      </c>
      <c r="F16" s="19">
        <v>-2</v>
      </c>
      <c r="G16" s="13"/>
      <c r="H16" s="13"/>
      <c r="J16" s="49">
        <v>-3</v>
      </c>
      <c r="K16" s="49"/>
      <c r="L16" s="49">
        <v>-4</v>
      </c>
      <c r="M16" s="68"/>
      <c r="N16" s="71" t="s">
        <v>152</v>
      </c>
    </row>
    <row r="17" spans="1:16" x14ac:dyDescent="0.25">
      <c r="J17" s="37"/>
      <c r="L17" s="3"/>
      <c r="M17" s="37"/>
      <c r="N17" s="50"/>
    </row>
    <row r="18" spans="1:16" x14ac:dyDescent="0.25">
      <c r="A18" s="9" t="s">
        <v>0</v>
      </c>
    </row>
    <row r="20" spans="1:16" x14ac:dyDescent="0.25">
      <c r="L20" s="6"/>
      <c r="M20" s="6"/>
      <c r="N20" s="6"/>
    </row>
    <row r="21" spans="1:16" s="11" customFormat="1" x14ac:dyDescent="0.25">
      <c r="A21" s="12" t="s">
        <v>97</v>
      </c>
      <c r="H21" s="18"/>
      <c r="J21" s="25"/>
      <c r="K21" s="28"/>
      <c r="L21" s="42"/>
      <c r="M21" s="42"/>
      <c r="N21" s="42"/>
    </row>
    <row r="22" spans="1:16" x14ac:dyDescent="0.25">
      <c r="A22" s="7" t="s">
        <v>4</v>
      </c>
      <c r="B22" s="7" t="s">
        <v>4</v>
      </c>
      <c r="C22" s="11" t="str">
        <f t="shared" ref="C22" si="0">+UPPER(B22)</f>
        <v/>
      </c>
      <c r="H22" s="17"/>
      <c r="L22" s="6"/>
      <c r="M22" s="6"/>
      <c r="N22" s="6"/>
    </row>
    <row r="23" spans="1:16" s="11" customFormat="1" x14ac:dyDescent="0.25">
      <c r="A23" s="11" t="s">
        <v>4</v>
      </c>
      <c r="B23" s="11" t="s">
        <v>7</v>
      </c>
      <c r="H23" s="18"/>
      <c r="J23" s="28"/>
      <c r="K23" s="28"/>
      <c r="L23" s="42"/>
      <c r="M23" s="42"/>
      <c r="N23" s="42"/>
    </row>
    <row r="24" spans="1:16" x14ac:dyDescent="0.25">
      <c r="A24" s="7">
        <v>311</v>
      </c>
      <c r="B24" s="7" t="s">
        <v>8</v>
      </c>
      <c r="C24" s="11"/>
      <c r="D24" s="14">
        <v>46934</v>
      </c>
      <c r="F24" s="27">
        <v>3.2000000000000002E-3</v>
      </c>
      <c r="G24" s="13"/>
      <c r="H24" s="35"/>
      <c r="J24" s="23">
        <v>114283077.88</v>
      </c>
      <c r="L24" s="6">
        <f>+(MONTH(D24)-12)/12+YEAR(D24)-2017</f>
        <v>10.5</v>
      </c>
      <c r="M24" s="6"/>
      <c r="N24" s="23">
        <f>F24*J24*L24</f>
        <v>3839911.416768</v>
      </c>
      <c r="O24" s="7">
        <v>311</v>
      </c>
      <c r="P24" s="7" t="s">
        <v>153</v>
      </c>
    </row>
    <row r="25" spans="1:16" x14ac:dyDescent="0.25">
      <c r="A25" s="7">
        <v>312</v>
      </c>
      <c r="B25" s="7" t="s">
        <v>9</v>
      </c>
      <c r="C25" s="11"/>
      <c r="D25" s="14">
        <v>46934</v>
      </c>
      <c r="F25" s="27">
        <v>9.4000000000000004E-3</v>
      </c>
      <c r="G25" s="13"/>
      <c r="H25" s="16"/>
      <c r="J25" s="23">
        <v>7864883.4699999997</v>
      </c>
      <c r="L25" s="6">
        <f>+(MONTH(D25)-12)/12+YEAR(D25)-2017</f>
        <v>10.5</v>
      </c>
      <c r="M25" s="6"/>
      <c r="N25" s="23">
        <f t="shared" ref="N25:N28" si="1">F25*J25*L25</f>
        <v>776263.99848900002</v>
      </c>
      <c r="O25" s="7">
        <v>312</v>
      </c>
      <c r="P25" s="7" t="s">
        <v>153</v>
      </c>
    </row>
    <row r="26" spans="1:16" x14ac:dyDescent="0.25">
      <c r="A26" s="7">
        <v>314</v>
      </c>
      <c r="B26" s="7" t="s">
        <v>10</v>
      </c>
      <c r="C26" s="11"/>
      <c r="D26" s="14">
        <v>46934</v>
      </c>
      <c r="F26" s="27">
        <v>1.2E-2</v>
      </c>
      <c r="G26" s="13"/>
      <c r="H26" s="16"/>
      <c r="J26" s="23">
        <v>9839030.5099999998</v>
      </c>
      <c r="L26" s="6">
        <f>+(MONTH(D26)-12)/12+YEAR(D26)-2017</f>
        <v>10.5</v>
      </c>
      <c r="M26" s="6"/>
      <c r="N26" s="23">
        <f t="shared" si="1"/>
        <v>1239717.8442600002</v>
      </c>
      <c r="O26" s="7">
        <v>314</v>
      </c>
      <c r="P26" s="7" t="s">
        <v>153</v>
      </c>
    </row>
    <row r="27" spans="1:16" x14ac:dyDescent="0.25">
      <c r="A27" s="7">
        <v>315</v>
      </c>
      <c r="B27" s="7" t="s">
        <v>11</v>
      </c>
      <c r="C27" s="11"/>
      <c r="D27" s="14">
        <v>46934</v>
      </c>
      <c r="F27" s="27">
        <v>5.1999999999999998E-3</v>
      </c>
      <c r="G27" s="13"/>
      <c r="H27" s="16"/>
      <c r="J27" s="23">
        <v>9833462.4900000002</v>
      </c>
      <c r="L27" s="6">
        <f>+(MONTH(D27)-12)/12+YEAR(D27)-2017</f>
        <v>10.5</v>
      </c>
      <c r="M27" s="6"/>
      <c r="N27" s="23">
        <f t="shared" si="1"/>
        <v>536907.05195400002</v>
      </c>
      <c r="O27" s="7">
        <v>315</v>
      </c>
      <c r="P27" s="7" t="s">
        <v>153</v>
      </c>
    </row>
    <row r="28" spans="1:16" x14ac:dyDescent="0.25">
      <c r="A28" s="7">
        <v>316</v>
      </c>
      <c r="B28" s="7" t="s">
        <v>139</v>
      </c>
      <c r="C28" s="11"/>
      <c r="D28" s="14">
        <v>46934</v>
      </c>
      <c r="F28" s="27">
        <v>7.1000000000000004E-3</v>
      </c>
      <c r="G28" s="13"/>
      <c r="H28" s="16"/>
      <c r="J28" s="24">
        <v>2498111.02</v>
      </c>
      <c r="L28" s="43">
        <f>+(MONTH(D28)-12)/12+YEAR(D28)-2017</f>
        <v>10.5</v>
      </c>
      <c r="M28" s="48"/>
      <c r="N28" s="24">
        <f t="shared" si="1"/>
        <v>186234.17654100002</v>
      </c>
      <c r="O28" s="7">
        <v>316</v>
      </c>
      <c r="P28" s="7" t="s">
        <v>153</v>
      </c>
    </row>
    <row r="29" spans="1:16" s="11" customFormat="1" x14ac:dyDescent="0.25">
      <c r="A29" s="11" t="s">
        <v>4</v>
      </c>
      <c r="B29" s="11" t="s">
        <v>12</v>
      </c>
      <c r="D29" s="14"/>
      <c r="E29" s="7"/>
      <c r="F29" s="27"/>
      <c r="G29" s="13"/>
      <c r="H29" s="16"/>
      <c r="I29" s="7"/>
      <c r="J29" s="25">
        <f>+SUBTOTAL(9,J24:J28)</f>
        <v>144318565.37</v>
      </c>
      <c r="K29" s="28"/>
      <c r="L29" s="42"/>
      <c r="M29" s="42"/>
      <c r="N29" s="25">
        <f>+SUBTOTAL(9,N24:N28)</f>
        <v>6579034.4880120009</v>
      </c>
      <c r="O29" s="11" t="s">
        <v>4</v>
      </c>
    </row>
    <row r="30" spans="1:16" x14ac:dyDescent="0.25">
      <c r="A30" s="7" t="s">
        <v>4</v>
      </c>
      <c r="B30" s="7" t="s">
        <v>4</v>
      </c>
      <c r="C30" s="11"/>
      <c r="D30" s="14"/>
      <c r="F30" s="27"/>
      <c r="G30" s="13"/>
      <c r="H30" s="16"/>
      <c r="L30" s="6"/>
      <c r="M30" s="6"/>
      <c r="N30" s="20"/>
      <c r="O30" s="7" t="s">
        <v>4</v>
      </c>
    </row>
    <row r="31" spans="1:16" s="11" customFormat="1" x14ac:dyDescent="0.25">
      <c r="A31" s="11" t="s">
        <v>4</v>
      </c>
      <c r="B31" s="11" t="s">
        <v>13</v>
      </c>
      <c r="D31" s="14"/>
      <c r="E31" s="7"/>
      <c r="F31" s="27"/>
      <c r="G31" s="13"/>
      <c r="H31" s="16"/>
      <c r="I31" s="7"/>
      <c r="J31" s="28"/>
      <c r="K31" s="28"/>
      <c r="L31" s="42"/>
      <c r="M31" s="42"/>
      <c r="N31" s="28"/>
      <c r="O31" s="11" t="s">
        <v>4</v>
      </c>
    </row>
    <row r="32" spans="1:16" x14ac:dyDescent="0.25">
      <c r="A32" s="7">
        <v>311</v>
      </c>
      <c r="B32" s="7" t="s">
        <v>8</v>
      </c>
      <c r="C32" s="11"/>
      <c r="D32" s="14">
        <v>46934</v>
      </c>
      <c r="F32" s="27">
        <v>3.2000000000000002E-3</v>
      </c>
      <c r="G32" s="13"/>
      <c r="H32" s="16"/>
      <c r="J32" s="23">
        <v>6968574.0800000001</v>
      </c>
      <c r="L32" s="6">
        <f>+(MONTH(D32)-12)/12+YEAR(D32)-2017</f>
        <v>10.5</v>
      </c>
      <c r="M32" s="6"/>
      <c r="N32" s="23">
        <f t="shared" ref="N32:N36" si="2">F32*J32*L32</f>
        <v>234144.08908800004</v>
      </c>
      <c r="O32" s="7">
        <v>311</v>
      </c>
      <c r="P32" s="7" t="s">
        <v>153</v>
      </c>
    </row>
    <row r="33" spans="1:16" x14ac:dyDescent="0.25">
      <c r="A33" s="7">
        <v>312</v>
      </c>
      <c r="B33" s="7" t="s">
        <v>9</v>
      </c>
      <c r="C33" s="11"/>
      <c r="D33" s="14">
        <v>46934</v>
      </c>
      <c r="F33" s="27">
        <v>9.4000000000000004E-3</v>
      </c>
      <c r="G33" s="13"/>
      <c r="H33" s="16"/>
      <c r="J33" s="23">
        <v>184992667.80000001</v>
      </c>
      <c r="L33" s="6">
        <f>+(MONTH(D33)-12)/12+YEAR(D33)-2017</f>
        <v>10.5</v>
      </c>
      <c r="M33" s="6"/>
      <c r="N33" s="23">
        <f t="shared" si="2"/>
        <v>18258776.311860003</v>
      </c>
      <c r="O33" s="7">
        <v>312</v>
      </c>
      <c r="P33" s="7" t="s">
        <v>153</v>
      </c>
    </row>
    <row r="34" spans="1:16" x14ac:dyDescent="0.25">
      <c r="A34" s="7">
        <v>314</v>
      </c>
      <c r="B34" s="7" t="s">
        <v>10</v>
      </c>
      <c r="C34" s="11"/>
      <c r="D34" s="14">
        <v>46934</v>
      </c>
      <c r="F34" s="27">
        <v>1.2E-2</v>
      </c>
      <c r="G34" s="13"/>
      <c r="H34" s="16"/>
      <c r="J34" s="23">
        <v>74066120.920000002</v>
      </c>
      <c r="L34" s="6">
        <f>+(MONTH(D34)-12)/12+YEAR(D34)-2017</f>
        <v>10.5</v>
      </c>
      <c r="M34" s="6"/>
      <c r="N34" s="23">
        <f t="shared" si="2"/>
        <v>9332331.2359200008</v>
      </c>
      <c r="O34" s="7">
        <v>314</v>
      </c>
      <c r="P34" s="7" t="s">
        <v>153</v>
      </c>
    </row>
    <row r="35" spans="1:16" x14ac:dyDescent="0.25">
      <c r="A35" s="7">
        <v>315</v>
      </c>
      <c r="B35" s="7" t="s">
        <v>11</v>
      </c>
      <c r="C35" s="11"/>
      <c r="D35" s="14">
        <v>46934</v>
      </c>
      <c r="F35" s="27">
        <v>5.1999999999999998E-3</v>
      </c>
      <c r="G35" s="13"/>
      <c r="H35" s="16"/>
      <c r="J35" s="23">
        <v>14537672.539999999</v>
      </c>
      <c r="L35" s="6">
        <f>+(MONTH(D35)-12)/12+YEAR(D35)-2017</f>
        <v>10.5</v>
      </c>
      <c r="M35" s="6"/>
      <c r="N35" s="23">
        <f t="shared" si="2"/>
        <v>793756.9206839999</v>
      </c>
      <c r="O35" s="7">
        <v>315</v>
      </c>
      <c r="P35" s="7" t="s">
        <v>153</v>
      </c>
    </row>
    <row r="36" spans="1:16" x14ac:dyDescent="0.25">
      <c r="A36" s="7">
        <v>316</v>
      </c>
      <c r="B36" s="7" t="s">
        <v>139</v>
      </c>
      <c r="C36" s="11"/>
      <c r="D36" s="14">
        <v>46934</v>
      </c>
      <c r="F36" s="27">
        <v>7.1000000000000004E-3</v>
      </c>
      <c r="G36" s="13"/>
      <c r="H36" s="16"/>
      <c r="J36" s="24">
        <v>4000322.68</v>
      </c>
      <c r="L36" s="43">
        <f>+(MONTH(D36)-12)/12+YEAR(D36)-2017</f>
        <v>10.5</v>
      </c>
      <c r="M36" s="48"/>
      <c r="N36" s="24">
        <f t="shared" si="2"/>
        <v>298224.05579400004</v>
      </c>
      <c r="O36" s="7">
        <v>316</v>
      </c>
      <c r="P36" s="7" t="s">
        <v>153</v>
      </c>
    </row>
    <row r="37" spans="1:16" s="11" customFormat="1" x14ac:dyDescent="0.25">
      <c r="A37" s="11" t="s">
        <v>4</v>
      </c>
      <c r="B37" s="11" t="s">
        <v>14</v>
      </c>
      <c r="D37" s="14"/>
      <c r="E37" s="7"/>
      <c r="F37" s="27"/>
      <c r="G37" s="13"/>
      <c r="H37" s="16"/>
      <c r="I37" s="7"/>
      <c r="J37" s="25">
        <f>+SUBTOTAL(9,J32:J36)</f>
        <v>284565358.02000004</v>
      </c>
      <c r="K37" s="28"/>
      <c r="L37" s="42"/>
      <c r="M37" s="42"/>
      <c r="N37" s="25">
        <f>+SUBTOTAL(9,N32:N36)</f>
        <v>28917232.613346003</v>
      </c>
      <c r="O37" s="11" t="s">
        <v>4</v>
      </c>
    </row>
    <row r="38" spans="1:16" x14ac:dyDescent="0.25">
      <c r="A38" s="7" t="s">
        <v>4</v>
      </c>
      <c r="B38" s="7" t="s">
        <v>4</v>
      </c>
      <c r="C38" s="11"/>
      <c r="D38" s="14"/>
      <c r="F38" s="27"/>
      <c r="G38" s="13"/>
      <c r="H38" s="16"/>
      <c r="L38" s="6"/>
      <c r="M38" s="6"/>
      <c r="N38" s="20"/>
      <c r="O38" s="7" t="s">
        <v>4</v>
      </c>
    </row>
    <row r="39" spans="1:16" s="11" customFormat="1" x14ac:dyDescent="0.25">
      <c r="A39" s="11" t="s">
        <v>4</v>
      </c>
      <c r="B39" s="11" t="s">
        <v>15</v>
      </c>
      <c r="D39" s="14"/>
      <c r="E39" s="7"/>
      <c r="F39" s="27"/>
      <c r="G39" s="13"/>
      <c r="H39" s="16"/>
      <c r="I39" s="7"/>
      <c r="J39" s="28"/>
      <c r="K39" s="28"/>
      <c r="L39" s="42"/>
      <c r="M39" s="42"/>
      <c r="N39" s="28"/>
      <c r="O39" s="11" t="s">
        <v>4</v>
      </c>
    </row>
    <row r="40" spans="1:16" x14ac:dyDescent="0.25">
      <c r="A40" s="7">
        <v>311</v>
      </c>
      <c r="B40" s="7" t="s">
        <v>8</v>
      </c>
      <c r="C40" s="11"/>
      <c r="D40" s="14">
        <v>46934</v>
      </c>
      <c r="F40" s="27">
        <v>3.2000000000000002E-3</v>
      </c>
      <c r="G40" s="13"/>
      <c r="H40" s="16"/>
      <c r="J40" s="23">
        <v>5083211.03</v>
      </c>
      <c r="L40" s="6">
        <f>+(MONTH(D40)-12)/12+YEAR(D40)-2017</f>
        <v>10.5</v>
      </c>
      <c r="M40" s="6"/>
      <c r="N40" s="23">
        <f t="shared" ref="N40:N44" si="3">F40*J40*L40</f>
        <v>170795.89060800002</v>
      </c>
      <c r="O40" s="7">
        <v>311</v>
      </c>
      <c r="P40" s="7" t="s">
        <v>153</v>
      </c>
    </row>
    <row r="41" spans="1:16" x14ac:dyDescent="0.25">
      <c r="A41" s="7">
        <v>312</v>
      </c>
      <c r="B41" s="7" t="s">
        <v>9</v>
      </c>
      <c r="C41" s="11"/>
      <c r="D41" s="14">
        <v>46934</v>
      </c>
      <c r="F41" s="27">
        <v>9.4000000000000004E-3</v>
      </c>
      <c r="G41" s="13"/>
      <c r="H41" s="16"/>
      <c r="J41" s="23">
        <v>187516002.43000001</v>
      </c>
      <c r="L41" s="6">
        <f>+(MONTH(D41)-12)/12+YEAR(D41)-2017</f>
        <v>10.5</v>
      </c>
      <c r="M41" s="6"/>
      <c r="N41" s="23">
        <f t="shared" si="3"/>
        <v>18507829.439841002</v>
      </c>
      <c r="O41" s="7">
        <v>312</v>
      </c>
      <c r="P41" s="7" t="s">
        <v>153</v>
      </c>
    </row>
    <row r="42" spans="1:16" x14ac:dyDescent="0.25">
      <c r="A42" s="7">
        <v>314</v>
      </c>
      <c r="B42" s="7" t="s">
        <v>10</v>
      </c>
      <c r="C42" s="11"/>
      <c r="D42" s="14">
        <v>46934</v>
      </c>
      <c r="F42" s="27">
        <v>1.2E-2</v>
      </c>
      <c r="G42" s="13"/>
      <c r="H42" s="16"/>
      <c r="J42" s="23">
        <v>72134310.349999994</v>
      </c>
      <c r="L42" s="6">
        <f>+(MONTH(D42)-12)/12+YEAR(D42)-2017</f>
        <v>10.5</v>
      </c>
      <c r="M42" s="6"/>
      <c r="N42" s="23">
        <f t="shared" si="3"/>
        <v>9088923.1041000001</v>
      </c>
      <c r="O42" s="7">
        <v>314</v>
      </c>
      <c r="P42" s="7" t="s">
        <v>153</v>
      </c>
    </row>
    <row r="43" spans="1:16" x14ac:dyDescent="0.25">
      <c r="A43" s="7">
        <v>315</v>
      </c>
      <c r="B43" s="7" t="s">
        <v>11</v>
      </c>
      <c r="C43" s="11"/>
      <c r="D43" s="14">
        <v>46934</v>
      </c>
      <c r="F43" s="27">
        <v>5.1999999999999998E-3</v>
      </c>
      <c r="G43" s="13"/>
      <c r="H43" s="16"/>
      <c r="J43" s="23">
        <v>12511248.529999999</v>
      </c>
      <c r="L43" s="6">
        <f>+(MONTH(D43)-12)/12+YEAR(D43)-2017</f>
        <v>10.5</v>
      </c>
      <c r="M43" s="6"/>
      <c r="N43" s="23">
        <f t="shared" si="3"/>
        <v>683114.16973799991</v>
      </c>
      <c r="O43" s="7">
        <v>315</v>
      </c>
      <c r="P43" s="7" t="s">
        <v>153</v>
      </c>
    </row>
    <row r="44" spans="1:16" x14ac:dyDescent="0.25">
      <c r="A44" s="7">
        <v>316</v>
      </c>
      <c r="B44" s="7" t="s">
        <v>139</v>
      </c>
      <c r="C44" s="11"/>
      <c r="D44" s="14">
        <v>46934</v>
      </c>
      <c r="F44" s="27">
        <v>7.1000000000000004E-3</v>
      </c>
      <c r="G44" s="13"/>
      <c r="H44" s="16"/>
      <c r="J44" s="24">
        <v>3520593.83</v>
      </c>
      <c r="L44" s="43">
        <f>+(MONTH(D44)-12)/12+YEAR(D44)-2017</f>
        <v>10.5</v>
      </c>
      <c r="M44" s="48"/>
      <c r="N44" s="24">
        <f t="shared" si="3"/>
        <v>262460.27002649999</v>
      </c>
      <c r="O44" s="7">
        <v>316</v>
      </c>
      <c r="P44" s="7" t="s">
        <v>153</v>
      </c>
    </row>
    <row r="45" spans="1:16" s="11" customFormat="1" x14ac:dyDescent="0.25">
      <c r="A45" s="11" t="s">
        <v>4</v>
      </c>
      <c r="B45" s="11" t="s">
        <v>16</v>
      </c>
      <c r="D45" s="14"/>
      <c r="E45" s="7"/>
      <c r="F45" s="27"/>
      <c r="G45" s="13"/>
      <c r="H45" s="16"/>
      <c r="I45" s="7"/>
      <c r="J45" s="29">
        <f>+SUBTOTAL(9,J40:J44)</f>
        <v>280765366.16999996</v>
      </c>
      <c r="K45" s="28"/>
      <c r="L45" s="53"/>
      <c r="M45" s="54"/>
      <c r="N45" s="29">
        <f>+SUBTOTAL(9,N40:N44)</f>
        <v>28713122.874313504</v>
      </c>
      <c r="O45" s="11" t="s">
        <v>4</v>
      </c>
    </row>
    <row r="46" spans="1:16" s="11" customFormat="1" x14ac:dyDescent="0.25">
      <c r="B46" s="11" t="s">
        <v>4</v>
      </c>
      <c r="D46" s="14"/>
      <c r="E46" s="7"/>
      <c r="F46" s="27"/>
      <c r="G46" s="13"/>
      <c r="H46" s="16"/>
      <c r="I46" s="7"/>
      <c r="J46" s="25"/>
      <c r="K46" s="28"/>
      <c r="L46" s="42"/>
      <c r="M46" s="42"/>
      <c r="N46" s="25"/>
    </row>
    <row r="47" spans="1:16" s="11" customFormat="1" x14ac:dyDescent="0.25">
      <c r="A47" s="12" t="s">
        <v>98</v>
      </c>
      <c r="D47" s="14"/>
      <c r="E47" s="7"/>
      <c r="F47" s="27"/>
      <c r="G47" s="13"/>
      <c r="H47" s="16"/>
      <c r="I47" s="7"/>
      <c r="J47" s="38">
        <f>+SUBTOTAL(9,J23:J46)</f>
        <v>709649289.56000006</v>
      </c>
      <c r="K47" s="28"/>
      <c r="L47" s="44"/>
      <c r="M47" s="44"/>
      <c r="N47" s="38">
        <f>+SUBTOTAL(9,N23:N46)</f>
        <v>64209389.9756715</v>
      </c>
    </row>
    <row r="48" spans="1:16" s="11" customFormat="1" x14ac:dyDescent="0.25">
      <c r="B48" s="11" t="s">
        <v>4</v>
      </c>
      <c r="D48" s="14"/>
      <c r="E48" s="7"/>
      <c r="F48" s="27"/>
      <c r="G48" s="13"/>
      <c r="H48" s="16"/>
      <c r="I48" s="7"/>
      <c r="J48" s="25"/>
      <c r="K48" s="28"/>
      <c r="L48" s="42"/>
      <c r="M48" s="42"/>
      <c r="N48" s="25"/>
    </row>
    <row r="49" spans="1:16" s="11" customFormat="1" x14ac:dyDescent="0.25">
      <c r="B49" s="11" t="s">
        <v>4</v>
      </c>
      <c r="D49" s="14"/>
      <c r="E49" s="7"/>
      <c r="F49" s="27"/>
      <c r="G49" s="13"/>
      <c r="H49" s="16"/>
      <c r="I49" s="7"/>
      <c r="J49" s="25"/>
      <c r="K49" s="28"/>
      <c r="L49" s="42"/>
      <c r="M49" s="42"/>
      <c r="N49" s="25"/>
    </row>
    <row r="50" spans="1:16" s="11" customFormat="1" x14ac:dyDescent="0.25">
      <c r="A50" s="12" t="s">
        <v>99</v>
      </c>
      <c r="D50" s="14"/>
      <c r="E50" s="7"/>
      <c r="F50" s="27"/>
      <c r="G50" s="13"/>
      <c r="H50" s="16"/>
      <c r="I50" s="7"/>
      <c r="J50" s="25"/>
      <c r="K50" s="28"/>
      <c r="L50" s="42"/>
      <c r="M50" s="42"/>
      <c r="N50" s="25"/>
    </row>
    <row r="51" spans="1:16" x14ac:dyDescent="0.25">
      <c r="A51" s="7" t="s">
        <v>4</v>
      </c>
      <c r="B51" s="7" t="s">
        <v>4</v>
      </c>
      <c r="C51" s="11"/>
      <c r="D51" s="14"/>
      <c r="F51" s="27"/>
      <c r="G51" s="13"/>
      <c r="H51" s="16"/>
      <c r="L51" s="6"/>
      <c r="M51" s="6"/>
      <c r="N51" s="20"/>
      <c r="O51" s="7" t="s">
        <v>4</v>
      </c>
    </row>
    <row r="52" spans="1:16" s="11" customFormat="1" x14ac:dyDescent="0.25">
      <c r="A52" s="11" t="s">
        <v>4</v>
      </c>
      <c r="B52" s="11" t="s">
        <v>17</v>
      </c>
      <c r="D52" s="14"/>
      <c r="E52" s="7"/>
      <c r="F52" s="27"/>
      <c r="G52" s="13"/>
      <c r="H52" s="16"/>
      <c r="I52" s="7"/>
      <c r="J52" s="28"/>
      <c r="K52" s="28"/>
      <c r="L52" s="42"/>
      <c r="M52" s="42"/>
      <c r="N52" s="28"/>
      <c r="O52" s="11" t="s">
        <v>4</v>
      </c>
    </row>
    <row r="53" spans="1:16" x14ac:dyDescent="0.25">
      <c r="A53" s="7">
        <v>311</v>
      </c>
      <c r="B53" s="7" t="s">
        <v>8</v>
      </c>
      <c r="C53" s="11"/>
      <c r="D53" s="14">
        <v>48029</v>
      </c>
      <c r="F53" s="27">
        <v>3.2000000000000002E-3</v>
      </c>
      <c r="G53" s="13"/>
      <c r="H53" s="16"/>
      <c r="J53" s="23">
        <v>241400701.34999999</v>
      </c>
      <c r="L53" s="6">
        <f>+(MONTH(D53)-12)/12+YEAR(D53)-2017</f>
        <v>13.5</v>
      </c>
      <c r="M53" s="6"/>
      <c r="N53" s="23">
        <f t="shared" ref="N53:N57" si="4">F53*J53*L53</f>
        <v>10428510.298320001</v>
      </c>
      <c r="O53" s="7">
        <v>311</v>
      </c>
      <c r="P53" s="7" t="s">
        <v>153</v>
      </c>
    </row>
    <row r="54" spans="1:16" x14ac:dyDescent="0.25">
      <c r="A54" s="7">
        <v>312</v>
      </c>
      <c r="B54" s="7" t="s">
        <v>9</v>
      </c>
      <c r="C54" s="11"/>
      <c r="D54" s="14">
        <v>48029</v>
      </c>
      <c r="F54" s="27">
        <v>9.4000000000000004E-3</v>
      </c>
      <c r="G54" s="13"/>
      <c r="H54" s="16"/>
      <c r="J54" s="23">
        <v>7052454.5199999996</v>
      </c>
      <c r="L54" s="6">
        <f>+(MONTH(D54)-12)/12+YEAR(D54)-2017</f>
        <v>13.5</v>
      </c>
      <c r="M54" s="6"/>
      <c r="N54" s="23">
        <f t="shared" si="4"/>
        <v>894956.47858800006</v>
      </c>
      <c r="O54" s="7">
        <v>312</v>
      </c>
      <c r="P54" s="7" t="s">
        <v>153</v>
      </c>
    </row>
    <row r="55" spans="1:16" x14ac:dyDescent="0.25">
      <c r="A55" s="7">
        <v>314</v>
      </c>
      <c r="B55" s="7" t="s">
        <v>10</v>
      </c>
      <c r="C55" s="11"/>
      <c r="D55" s="14">
        <v>48029</v>
      </c>
      <c r="F55" s="27">
        <v>1.2E-2</v>
      </c>
      <c r="G55" s="13"/>
      <c r="H55" s="16"/>
      <c r="J55" s="23">
        <v>27411865.75</v>
      </c>
      <c r="L55" s="6">
        <f>+(MONTH(D55)-12)/12+YEAR(D55)-2017</f>
        <v>13.5</v>
      </c>
      <c r="M55" s="6"/>
      <c r="N55" s="23">
        <f t="shared" si="4"/>
        <v>4440722.2515000002</v>
      </c>
      <c r="O55" s="7">
        <v>314</v>
      </c>
      <c r="P55" s="7" t="s">
        <v>153</v>
      </c>
    </row>
    <row r="56" spans="1:16" x14ac:dyDescent="0.25">
      <c r="A56" s="7">
        <v>315</v>
      </c>
      <c r="B56" s="7" t="s">
        <v>11</v>
      </c>
      <c r="C56" s="11"/>
      <c r="D56" s="14">
        <v>48029</v>
      </c>
      <c r="F56" s="27">
        <v>5.1999999999999998E-3</v>
      </c>
      <c r="G56" s="13"/>
      <c r="H56" s="16"/>
      <c r="J56" s="23">
        <v>10271933.77</v>
      </c>
      <c r="L56" s="6">
        <f>+(MONTH(D56)-12)/12+YEAR(D56)-2017</f>
        <v>13.5</v>
      </c>
      <c r="M56" s="6"/>
      <c r="N56" s="23">
        <f t="shared" si="4"/>
        <v>721089.75065399986</v>
      </c>
      <c r="O56" s="7">
        <v>315</v>
      </c>
      <c r="P56" s="7" t="s">
        <v>153</v>
      </c>
    </row>
    <row r="57" spans="1:16" x14ac:dyDescent="0.25">
      <c r="A57" s="7">
        <v>316</v>
      </c>
      <c r="B57" s="7" t="s">
        <v>139</v>
      </c>
      <c r="C57" s="11"/>
      <c r="D57" s="14">
        <v>48029</v>
      </c>
      <c r="F57" s="27">
        <v>7.1000000000000004E-3</v>
      </c>
      <c r="G57" s="13"/>
      <c r="H57" s="16"/>
      <c r="J57" s="24">
        <v>3879628.68</v>
      </c>
      <c r="L57" s="43">
        <f>+(MONTH(D57)-12)/12+YEAR(D57)-2017</f>
        <v>13.5</v>
      </c>
      <c r="M57" s="48"/>
      <c r="N57" s="24">
        <f t="shared" si="4"/>
        <v>371862.40897800005</v>
      </c>
      <c r="O57" s="7">
        <v>316</v>
      </c>
      <c r="P57" s="7" t="s">
        <v>153</v>
      </c>
    </row>
    <row r="58" spans="1:16" s="11" customFormat="1" x14ac:dyDescent="0.25">
      <c r="A58" s="11" t="s">
        <v>4</v>
      </c>
      <c r="B58" s="11" t="s">
        <v>18</v>
      </c>
      <c r="D58" s="14"/>
      <c r="E58" s="7"/>
      <c r="F58" s="27"/>
      <c r="G58" s="13"/>
      <c r="H58" s="16"/>
      <c r="I58" s="7"/>
      <c r="J58" s="25">
        <f>+SUBTOTAL(9,J53:J57)</f>
        <v>290016584.06999999</v>
      </c>
      <c r="K58" s="28"/>
      <c r="L58" s="42"/>
      <c r="M58" s="42"/>
      <c r="N58" s="25">
        <f>+SUBTOTAL(9,N53:N57)</f>
        <v>16857141.188040003</v>
      </c>
      <c r="O58" s="11" t="s">
        <v>4</v>
      </c>
    </row>
    <row r="59" spans="1:16" x14ac:dyDescent="0.25">
      <c r="A59" s="7" t="s">
        <v>4</v>
      </c>
      <c r="B59" s="7" t="s">
        <v>4</v>
      </c>
      <c r="C59" s="11"/>
      <c r="D59" s="14"/>
      <c r="F59" s="27"/>
      <c r="G59" s="13"/>
      <c r="H59" s="16"/>
      <c r="L59" s="6"/>
      <c r="M59" s="6"/>
      <c r="N59" s="20"/>
      <c r="O59" s="7" t="s">
        <v>4</v>
      </c>
    </row>
    <row r="60" spans="1:16" s="11" customFormat="1" x14ac:dyDescent="0.25">
      <c r="A60" s="11" t="s">
        <v>4</v>
      </c>
      <c r="B60" s="11" t="s">
        <v>19</v>
      </c>
      <c r="D60" s="14"/>
      <c r="E60" s="7"/>
      <c r="F60" s="27"/>
      <c r="G60" s="13"/>
      <c r="H60" s="16"/>
      <c r="I60" s="7"/>
      <c r="J60" s="28"/>
      <c r="K60" s="28"/>
      <c r="L60" s="42"/>
      <c r="M60" s="42"/>
      <c r="N60" s="28"/>
      <c r="O60" s="11" t="s">
        <v>4</v>
      </c>
    </row>
    <row r="61" spans="1:16" x14ac:dyDescent="0.25">
      <c r="A61" s="7">
        <v>312</v>
      </c>
      <c r="B61" s="7" t="s">
        <v>9</v>
      </c>
      <c r="C61" s="11"/>
      <c r="D61" s="14">
        <v>48029</v>
      </c>
      <c r="F61" s="27">
        <v>9.4000000000000004E-3</v>
      </c>
      <c r="G61" s="13"/>
      <c r="H61" s="16"/>
      <c r="J61" s="24">
        <v>370941.56</v>
      </c>
      <c r="L61" s="43">
        <f>+(MONTH(D61)-12)/12+YEAR(D61)-2017</f>
        <v>13.5</v>
      </c>
      <c r="M61" s="48"/>
      <c r="N61" s="24">
        <f>F61*J61*L61</f>
        <v>47072.483963999999</v>
      </c>
      <c r="O61" s="7">
        <v>312</v>
      </c>
      <c r="P61" s="7" t="s">
        <v>153</v>
      </c>
    </row>
    <row r="62" spans="1:16" s="11" customFormat="1" x14ac:dyDescent="0.25">
      <c r="A62" s="11" t="s">
        <v>4</v>
      </c>
      <c r="B62" s="11" t="s">
        <v>20</v>
      </c>
      <c r="D62" s="14"/>
      <c r="E62" s="7"/>
      <c r="F62" s="27"/>
      <c r="G62" s="13"/>
      <c r="H62" s="16"/>
      <c r="I62" s="7"/>
      <c r="J62" s="25">
        <f>+SUBTOTAL(9,J61:J61)</f>
        <v>370941.56</v>
      </c>
      <c r="K62" s="28"/>
      <c r="L62" s="42"/>
      <c r="M62" s="42"/>
      <c r="N62" s="25">
        <f>+SUBTOTAL(9,N61:N61)</f>
        <v>47072.483963999999</v>
      </c>
      <c r="O62" s="11" t="s">
        <v>4</v>
      </c>
    </row>
    <row r="63" spans="1:16" x14ac:dyDescent="0.25">
      <c r="A63" s="7" t="s">
        <v>4</v>
      </c>
      <c r="B63" s="7" t="s">
        <v>4</v>
      </c>
      <c r="C63" s="11"/>
      <c r="D63" s="14"/>
      <c r="F63" s="27"/>
      <c r="G63" s="13"/>
      <c r="H63" s="16"/>
      <c r="L63" s="6"/>
      <c r="M63" s="6"/>
      <c r="N63" s="20"/>
      <c r="O63" s="7" t="s">
        <v>4</v>
      </c>
    </row>
    <row r="64" spans="1:16" s="11" customFormat="1" x14ac:dyDescent="0.25">
      <c r="A64" s="11" t="s">
        <v>4</v>
      </c>
      <c r="B64" s="11" t="s">
        <v>21</v>
      </c>
      <c r="D64" s="14"/>
      <c r="E64" s="7"/>
      <c r="F64" s="27"/>
      <c r="G64" s="13"/>
      <c r="H64" s="16"/>
      <c r="I64" s="7"/>
      <c r="J64" s="28"/>
      <c r="K64" s="28"/>
      <c r="L64" s="42"/>
      <c r="M64" s="42"/>
      <c r="N64" s="28"/>
      <c r="O64" s="11" t="s">
        <v>4</v>
      </c>
    </row>
    <row r="65" spans="1:16" x14ac:dyDescent="0.25">
      <c r="A65" s="7">
        <v>311</v>
      </c>
      <c r="B65" s="7" t="s">
        <v>8</v>
      </c>
      <c r="C65" s="11"/>
      <c r="D65" s="14">
        <v>48029</v>
      </c>
      <c r="F65" s="27">
        <v>3.2000000000000002E-3</v>
      </c>
      <c r="G65" s="13"/>
      <c r="H65" s="16"/>
      <c r="J65" s="23">
        <v>16367428.140000001</v>
      </c>
      <c r="L65" s="6">
        <f>+(MONTH(D65)-12)/12+YEAR(D65)-2017</f>
        <v>13.5</v>
      </c>
      <c r="M65" s="6"/>
      <c r="N65" s="23">
        <f t="shared" ref="N65:N69" si="5">F65*J65*L65</f>
        <v>707072.89564800006</v>
      </c>
      <c r="O65" s="7">
        <v>311</v>
      </c>
      <c r="P65" s="7" t="s">
        <v>153</v>
      </c>
    </row>
    <row r="66" spans="1:16" x14ac:dyDescent="0.25">
      <c r="A66" s="7">
        <v>312</v>
      </c>
      <c r="B66" s="7" t="s">
        <v>9</v>
      </c>
      <c r="C66" s="11"/>
      <c r="D66" s="14">
        <v>48029</v>
      </c>
      <c r="F66" s="27">
        <v>9.4000000000000004E-3</v>
      </c>
      <c r="G66" s="13"/>
      <c r="H66" s="16"/>
      <c r="J66" s="23">
        <v>212347650.78</v>
      </c>
      <c r="L66" s="6">
        <f>+(MONTH(D66)-12)/12+YEAR(D66)-2017</f>
        <v>13.5</v>
      </c>
      <c r="M66" s="6"/>
      <c r="N66" s="23">
        <f t="shared" si="5"/>
        <v>26946916.883982003</v>
      </c>
      <c r="O66" s="7">
        <v>312</v>
      </c>
      <c r="P66" s="7" t="s">
        <v>153</v>
      </c>
    </row>
    <row r="67" spans="1:16" x14ac:dyDescent="0.25">
      <c r="A67" s="7">
        <v>314</v>
      </c>
      <c r="B67" s="7" t="s">
        <v>10</v>
      </c>
      <c r="C67" s="11"/>
      <c r="D67" s="14">
        <v>48029</v>
      </c>
      <c r="F67" s="27">
        <v>1.2E-2</v>
      </c>
      <c r="G67" s="13"/>
      <c r="H67" s="16"/>
      <c r="J67" s="23">
        <v>89915729.920000002</v>
      </c>
      <c r="L67" s="6">
        <f>+(MONTH(D67)-12)/12+YEAR(D67)-2017</f>
        <v>13.5</v>
      </c>
      <c r="M67" s="6"/>
      <c r="N67" s="23">
        <f t="shared" si="5"/>
        <v>14566348.247040002</v>
      </c>
      <c r="O67" s="7">
        <v>314</v>
      </c>
      <c r="P67" s="7" t="s">
        <v>153</v>
      </c>
    </row>
    <row r="68" spans="1:16" x14ac:dyDescent="0.25">
      <c r="A68" s="7">
        <v>315</v>
      </c>
      <c r="B68" s="7" t="s">
        <v>11</v>
      </c>
      <c r="C68" s="11"/>
      <c r="D68" s="14">
        <v>48029</v>
      </c>
      <c r="F68" s="27">
        <v>5.1999999999999998E-3</v>
      </c>
      <c r="G68" s="13"/>
      <c r="H68" s="16"/>
      <c r="J68" s="23">
        <v>24335747.449999999</v>
      </c>
      <c r="L68" s="6">
        <f>+(MONTH(D68)-12)/12+YEAR(D68)-2017</f>
        <v>13.5</v>
      </c>
      <c r="M68" s="6"/>
      <c r="N68" s="23">
        <f t="shared" si="5"/>
        <v>1708369.4709899998</v>
      </c>
      <c r="O68" s="7">
        <v>315</v>
      </c>
      <c r="P68" s="7" t="s">
        <v>153</v>
      </c>
    </row>
    <row r="69" spans="1:16" x14ac:dyDescent="0.25">
      <c r="A69" s="7">
        <v>316</v>
      </c>
      <c r="B69" s="7" t="s">
        <v>139</v>
      </c>
      <c r="C69" s="11"/>
      <c r="D69" s="14">
        <v>48029</v>
      </c>
      <c r="F69" s="27">
        <v>7.1000000000000004E-3</v>
      </c>
      <c r="G69" s="13"/>
      <c r="H69" s="16"/>
      <c r="J69" s="24">
        <v>3586002.99</v>
      </c>
      <c r="L69" s="43">
        <f>+(MONTH(D69)-12)/12+YEAR(D69)-2017</f>
        <v>13.5</v>
      </c>
      <c r="M69" s="48"/>
      <c r="N69" s="24">
        <f t="shared" si="5"/>
        <v>343718.38659150008</v>
      </c>
      <c r="O69" s="7">
        <v>316</v>
      </c>
      <c r="P69" s="7" t="s">
        <v>153</v>
      </c>
    </row>
    <row r="70" spans="1:16" s="11" customFormat="1" x14ac:dyDescent="0.25">
      <c r="A70" s="11" t="s">
        <v>4</v>
      </c>
      <c r="B70" s="11" t="s">
        <v>22</v>
      </c>
      <c r="D70" s="14"/>
      <c r="E70" s="7"/>
      <c r="F70" s="27"/>
      <c r="G70" s="13"/>
      <c r="H70" s="16"/>
      <c r="I70" s="7"/>
      <c r="J70" s="25">
        <f>+SUBTOTAL(9,J65:J69)</f>
        <v>346552559.28000003</v>
      </c>
      <c r="K70" s="28"/>
      <c r="L70" s="42"/>
      <c r="M70" s="42"/>
      <c r="N70" s="25">
        <f>+SUBTOTAL(9,N65:N69)</f>
        <v>44272425.884251505</v>
      </c>
      <c r="O70" s="11" t="s">
        <v>4</v>
      </c>
    </row>
    <row r="71" spans="1:16" x14ac:dyDescent="0.25">
      <c r="A71" s="7" t="s">
        <v>4</v>
      </c>
      <c r="B71" s="7" t="s">
        <v>4</v>
      </c>
      <c r="C71" s="11"/>
      <c r="D71" s="14"/>
      <c r="F71" s="27"/>
      <c r="G71" s="13"/>
      <c r="H71" s="16"/>
      <c r="L71" s="6"/>
      <c r="M71" s="6"/>
      <c r="N71" s="20"/>
      <c r="O71" s="7" t="s">
        <v>4</v>
      </c>
    </row>
    <row r="72" spans="1:16" s="11" customFormat="1" x14ac:dyDescent="0.25">
      <c r="A72" s="11" t="s">
        <v>4</v>
      </c>
      <c r="B72" s="11" t="s">
        <v>23</v>
      </c>
      <c r="D72" s="14"/>
      <c r="E72" s="7"/>
      <c r="F72" s="27"/>
      <c r="G72" s="13"/>
      <c r="H72" s="16"/>
      <c r="I72" s="7"/>
      <c r="J72" s="28"/>
      <c r="K72" s="28"/>
      <c r="L72" s="42"/>
      <c r="M72" s="42"/>
      <c r="N72" s="28"/>
      <c r="O72" s="11" t="s">
        <v>4</v>
      </c>
    </row>
    <row r="73" spans="1:16" x14ac:dyDescent="0.25">
      <c r="A73" s="7">
        <v>311</v>
      </c>
      <c r="B73" s="7" t="s">
        <v>8</v>
      </c>
      <c r="C73" s="11"/>
      <c r="D73" s="14">
        <v>48029</v>
      </c>
      <c r="F73" s="27">
        <v>3.2000000000000002E-3</v>
      </c>
      <c r="G73" s="13"/>
      <c r="H73" s="16"/>
      <c r="J73" s="23">
        <v>11241256.67</v>
      </c>
      <c r="L73" s="6">
        <f>+(MONTH(D73)-12)/12+YEAR(D73)-2017</f>
        <v>13.5</v>
      </c>
      <c r="M73" s="6"/>
      <c r="N73" s="23">
        <f t="shared" ref="N73:N77" si="6">F73*J73*L73</f>
        <v>485622.28814399999</v>
      </c>
      <c r="O73" s="7">
        <v>311</v>
      </c>
      <c r="P73" s="7" t="s">
        <v>153</v>
      </c>
    </row>
    <row r="74" spans="1:16" x14ac:dyDescent="0.25">
      <c r="A74" s="7">
        <v>312</v>
      </c>
      <c r="B74" s="7" t="s">
        <v>9</v>
      </c>
      <c r="C74" s="11"/>
      <c r="D74" s="14">
        <v>48029</v>
      </c>
      <c r="F74" s="27">
        <v>9.4000000000000004E-3</v>
      </c>
      <c r="G74" s="13"/>
      <c r="H74" s="16"/>
      <c r="J74" s="23">
        <v>214665917.31999999</v>
      </c>
      <c r="L74" s="6">
        <f>+(MONTH(D74)-12)/12+YEAR(D74)-2017</f>
        <v>13.5</v>
      </c>
      <c r="M74" s="6"/>
      <c r="N74" s="23">
        <f t="shared" si="6"/>
        <v>27241104.907908</v>
      </c>
      <c r="O74" s="7">
        <v>312</v>
      </c>
      <c r="P74" s="7" t="s">
        <v>153</v>
      </c>
    </row>
    <row r="75" spans="1:16" x14ac:dyDescent="0.25">
      <c r="A75" s="7">
        <v>314</v>
      </c>
      <c r="B75" s="7" t="s">
        <v>10</v>
      </c>
      <c r="C75" s="11"/>
      <c r="D75" s="14">
        <v>48029</v>
      </c>
      <c r="F75" s="27">
        <v>1.2E-2</v>
      </c>
      <c r="G75" s="13"/>
      <c r="H75" s="16"/>
      <c r="J75" s="23">
        <v>82668790.599999994</v>
      </c>
      <c r="L75" s="6">
        <f>+(MONTH(D75)-12)/12+YEAR(D75)-2017</f>
        <v>13.5</v>
      </c>
      <c r="M75" s="6"/>
      <c r="N75" s="23">
        <f t="shared" si="6"/>
        <v>13392344.077199999</v>
      </c>
      <c r="O75" s="7">
        <v>314</v>
      </c>
      <c r="P75" s="7" t="s">
        <v>153</v>
      </c>
    </row>
    <row r="76" spans="1:16" x14ac:dyDescent="0.25">
      <c r="A76" s="7">
        <v>315</v>
      </c>
      <c r="B76" s="7" t="s">
        <v>11</v>
      </c>
      <c r="C76" s="11"/>
      <c r="D76" s="14">
        <v>48029</v>
      </c>
      <c r="F76" s="27">
        <v>5.1999999999999998E-3</v>
      </c>
      <c r="G76" s="13"/>
      <c r="H76" s="16"/>
      <c r="J76" s="23">
        <v>22992822.890000001</v>
      </c>
      <c r="L76" s="6">
        <f>+(MONTH(D76)-12)/12+YEAR(D76)-2017</f>
        <v>13.5</v>
      </c>
      <c r="M76" s="6"/>
      <c r="N76" s="23">
        <f t="shared" si="6"/>
        <v>1614096.1668779999</v>
      </c>
      <c r="O76" s="7">
        <v>315</v>
      </c>
      <c r="P76" s="7" t="s">
        <v>153</v>
      </c>
    </row>
    <row r="77" spans="1:16" x14ac:dyDescent="0.25">
      <c r="A77" s="7">
        <v>316</v>
      </c>
      <c r="B77" s="7" t="s">
        <v>139</v>
      </c>
      <c r="C77" s="11"/>
      <c r="D77" s="14">
        <v>48029</v>
      </c>
      <c r="F77" s="27">
        <v>7.1000000000000004E-3</v>
      </c>
      <c r="G77" s="13"/>
      <c r="H77" s="16"/>
      <c r="J77" s="24">
        <v>3273365.34</v>
      </c>
      <c r="L77" s="43">
        <f>+(MONTH(D77)-12)/12+YEAR(D77)-2017</f>
        <v>13.5</v>
      </c>
      <c r="M77" s="48"/>
      <c r="N77" s="24">
        <f t="shared" si="6"/>
        <v>313752.06783900002</v>
      </c>
      <c r="O77" s="7">
        <v>316</v>
      </c>
      <c r="P77" s="7" t="s">
        <v>153</v>
      </c>
    </row>
    <row r="78" spans="1:16" s="11" customFormat="1" x14ac:dyDescent="0.25">
      <c r="A78" s="11" t="s">
        <v>4</v>
      </c>
      <c r="B78" s="11" t="s">
        <v>24</v>
      </c>
      <c r="D78" s="14"/>
      <c r="E78" s="7"/>
      <c r="F78" s="27"/>
      <c r="G78" s="13"/>
      <c r="H78" s="16"/>
      <c r="I78" s="7"/>
      <c r="J78" s="29">
        <f>+SUBTOTAL(9,J73:J77)</f>
        <v>334842152.81999993</v>
      </c>
      <c r="K78" s="28"/>
      <c r="L78" s="52"/>
      <c r="M78" s="45"/>
      <c r="N78" s="29">
        <f>+SUBTOTAL(9,N73:N77)</f>
        <v>43046919.507968992</v>
      </c>
      <c r="O78" s="11" t="s">
        <v>4</v>
      </c>
    </row>
    <row r="79" spans="1:16" s="11" customFormat="1" x14ac:dyDescent="0.25">
      <c r="B79" s="11" t="s">
        <v>4</v>
      </c>
      <c r="D79" s="14"/>
      <c r="E79" s="7"/>
      <c r="F79" s="27"/>
      <c r="G79" s="13"/>
      <c r="H79" s="16"/>
      <c r="I79" s="7"/>
      <c r="J79" s="25"/>
      <c r="K79" s="28"/>
      <c r="L79" s="45"/>
      <c r="M79" s="45"/>
      <c r="N79" s="25"/>
    </row>
    <row r="80" spans="1:16" s="11" customFormat="1" x14ac:dyDescent="0.25">
      <c r="A80" s="12" t="s">
        <v>100</v>
      </c>
      <c r="D80" s="14"/>
      <c r="E80" s="7"/>
      <c r="F80" s="27"/>
      <c r="G80" s="13"/>
      <c r="H80" s="16"/>
      <c r="I80" s="7"/>
      <c r="J80" s="38">
        <f>+SUBTOTAL(9,J52:J79)</f>
        <v>971782237.7299999</v>
      </c>
      <c r="K80" s="28"/>
      <c r="L80" s="44"/>
      <c r="M80" s="44"/>
      <c r="N80" s="38">
        <f>+SUBTOTAL(9,N52:N79)</f>
        <v>104223559.0642245</v>
      </c>
    </row>
    <row r="81" spans="1:16" s="11" customFormat="1" x14ac:dyDescent="0.25">
      <c r="A81" s="12"/>
      <c r="B81" s="11" t="s">
        <v>4</v>
      </c>
      <c r="D81" s="14"/>
      <c r="E81" s="7"/>
      <c r="F81" s="27"/>
      <c r="G81" s="13"/>
      <c r="H81" s="16"/>
      <c r="I81" s="7"/>
      <c r="J81" s="25"/>
      <c r="K81" s="28"/>
      <c r="L81" s="42"/>
      <c r="M81" s="42"/>
      <c r="N81" s="25"/>
    </row>
    <row r="82" spans="1:16" s="11" customFormat="1" x14ac:dyDescent="0.25">
      <c r="A82" s="12"/>
      <c r="B82" s="11" t="s">
        <v>4</v>
      </c>
      <c r="D82" s="14"/>
      <c r="E82" s="7"/>
      <c r="F82" s="27"/>
      <c r="G82" s="13"/>
      <c r="H82" s="16"/>
      <c r="I82" s="7"/>
      <c r="J82" s="25"/>
      <c r="K82" s="28"/>
      <c r="L82" s="42"/>
      <c r="M82" s="42"/>
      <c r="N82" s="25"/>
    </row>
    <row r="83" spans="1:16" s="11" customFormat="1" x14ac:dyDescent="0.25">
      <c r="A83" s="12" t="s">
        <v>101</v>
      </c>
      <c r="D83" s="14"/>
      <c r="E83" s="7"/>
      <c r="F83" s="27"/>
      <c r="G83" s="13"/>
      <c r="H83" s="16"/>
      <c r="I83" s="7"/>
      <c r="J83" s="25"/>
      <c r="K83" s="28"/>
      <c r="L83" s="42"/>
      <c r="M83" s="42"/>
      <c r="N83" s="25"/>
    </row>
    <row r="84" spans="1:16" x14ac:dyDescent="0.25">
      <c r="A84" s="7" t="s">
        <v>4</v>
      </c>
      <c r="B84" s="7" t="s">
        <v>4</v>
      </c>
      <c r="C84" s="11"/>
      <c r="D84" s="22"/>
      <c r="F84" s="27"/>
      <c r="G84" s="13"/>
      <c r="H84" s="16"/>
      <c r="L84" s="6"/>
      <c r="M84" s="6"/>
      <c r="N84" s="20"/>
      <c r="O84" s="7" t="s">
        <v>4</v>
      </c>
    </row>
    <row r="85" spans="1:16" x14ac:dyDescent="0.25">
      <c r="A85" s="7" t="s">
        <v>4</v>
      </c>
      <c r="B85" s="7" t="s">
        <v>4</v>
      </c>
      <c r="C85" s="11"/>
      <c r="D85" s="14"/>
      <c r="F85" s="27"/>
      <c r="G85" s="13"/>
      <c r="H85" s="16"/>
      <c r="L85" s="6"/>
      <c r="M85" s="6"/>
      <c r="N85" s="20"/>
      <c r="O85" s="7" t="s">
        <v>4</v>
      </c>
    </row>
    <row r="86" spans="1:16" s="11" customFormat="1" x14ac:dyDescent="0.25">
      <c r="A86" s="11" t="s">
        <v>4</v>
      </c>
      <c r="B86" s="11" t="s">
        <v>25</v>
      </c>
      <c r="D86" s="14"/>
      <c r="E86" s="7"/>
      <c r="F86" s="27"/>
      <c r="G86" s="13"/>
      <c r="H86" s="16"/>
      <c r="I86" s="7"/>
      <c r="J86" s="28"/>
      <c r="K86" s="28"/>
      <c r="L86" s="42"/>
      <c r="M86" s="42"/>
      <c r="N86" s="28"/>
      <c r="O86" s="11" t="s">
        <v>4</v>
      </c>
    </row>
    <row r="87" spans="1:16" x14ac:dyDescent="0.25">
      <c r="A87" s="7">
        <v>311</v>
      </c>
      <c r="B87" s="7" t="s">
        <v>8</v>
      </c>
      <c r="C87" s="11"/>
      <c r="D87" s="14">
        <v>50951</v>
      </c>
      <c r="F87" s="27">
        <v>3.2000000000000002E-3</v>
      </c>
      <c r="G87" s="13"/>
      <c r="H87" s="16"/>
      <c r="J87" s="23">
        <v>40048942.609999999</v>
      </c>
      <c r="L87" s="6">
        <f>+(MONTH(D87)-12)/12+YEAR(D87)-2017</f>
        <v>21.5</v>
      </c>
      <c r="M87" s="6"/>
      <c r="N87" s="23">
        <f t="shared" ref="N87:N91" si="7">F87*J87*L87</f>
        <v>2755367.2515679998</v>
      </c>
      <c r="O87" s="7">
        <v>311</v>
      </c>
      <c r="P87" s="7" t="s">
        <v>154</v>
      </c>
    </row>
    <row r="88" spans="1:16" x14ac:dyDescent="0.25">
      <c r="A88" s="7">
        <v>312</v>
      </c>
      <c r="B88" s="7" t="s">
        <v>9</v>
      </c>
      <c r="C88" s="11"/>
      <c r="D88" s="14">
        <v>50951</v>
      </c>
      <c r="F88" s="27">
        <v>9.4000000000000004E-3</v>
      </c>
      <c r="G88" s="13"/>
      <c r="H88" s="16"/>
      <c r="J88" s="23">
        <v>26275279.309999999</v>
      </c>
      <c r="L88" s="6">
        <f>+(MONTH(D88)-12)/12+YEAR(D88)-2017</f>
        <v>21.5</v>
      </c>
      <c r="M88" s="6"/>
      <c r="N88" s="23">
        <f t="shared" si="7"/>
        <v>5310233.9485510001</v>
      </c>
      <c r="O88" s="7">
        <v>312</v>
      </c>
      <c r="P88" s="7" t="s">
        <v>154</v>
      </c>
    </row>
    <row r="89" spans="1:16" x14ac:dyDescent="0.25">
      <c r="A89" s="7">
        <v>314</v>
      </c>
      <c r="B89" s="7" t="s">
        <v>10</v>
      </c>
      <c r="C89" s="11"/>
      <c r="D89" s="14">
        <v>50951</v>
      </c>
      <c r="F89" s="27">
        <v>1.2E-2</v>
      </c>
      <c r="G89" s="13"/>
      <c r="H89" s="16"/>
      <c r="J89" s="23">
        <v>4409078.75</v>
      </c>
      <c r="L89" s="6">
        <f>+(MONTH(D89)-12)/12+YEAR(D89)-2017</f>
        <v>21.5</v>
      </c>
      <c r="M89" s="6"/>
      <c r="N89" s="23">
        <f t="shared" si="7"/>
        <v>1137542.3174999999</v>
      </c>
      <c r="O89" s="7">
        <v>314</v>
      </c>
      <c r="P89" s="7" t="s">
        <v>154</v>
      </c>
    </row>
    <row r="90" spans="1:16" x14ac:dyDescent="0.25">
      <c r="A90" s="7">
        <v>315</v>
      </c>
      <c r="B90" s="7" t="s">
        <v>11</v>
      </c>
      <c r="C90" s="11"/>
      <c r="D90" s="14">
        <v>50951</v>
      </c>
      <c r="F90" s="27">
        <v>5.1999999999999998E-3</v>
      </c>
      <c r="G90" s="13"/>
      <c r="H90" s="16"/>
      <c r="J90" s="23">
        <v>1246717.6399999999</v>
      </c>
      <c r="L90" s="6">
        <f>+(MONTH(D90)-12)/12+YEAR(D90)-2017</f>
        <v>21.5</v>
      </c>
      <c r="M90" s="6"/>
      <c r="N90" s="23">
        <f t="shared" si="7"/>
        <v>139383.032152</v>
      </c>
      <c r="O90" s="7">
        <v>315</v>
      </c>
      <c r="P90" s="7" t="s">
        <v>154</v>
      </c>
    </row>
    <row r="91" spans="1:16" x14ac:dyDescent="0.25">
      <c r="A91" s="7">
        <v>316</v>
      </c>
      <c r="B91" s="7" t="s">
        <v>139</v>
      </c>
      <c r="C91" s="11"/>
      <c r="D91" s="14">
        <v>50951</v>
      </c>
      <c r="F91" s="27">
        <v>7.1000000000000004E-3</v>
      </c>
      <c r="G91" s="13"/>
      <c r="H91" s="16"/>
      <c r="J91" s="24">
        <v>3720891.68</v>
      </c>
      <c r="L91" s="43">
        <f>+(MONTH(D91)-12)/12+YEAR(D91)-2017</f>
        <v>21.5</v>
      </c>
      <c r="M91" s="48"/>
      <c r="N91" s="24">
        <f t="shared" si="7"/>
        <v>567994.11495200009</v>
      </c>
      <c r="O91" s="7">
        <v>316</v>
      </c>
      <c r="P91" s="7" t="s">
        <v>154</v>
      </c>
    </row>
    <row r="92" spans="1:16" s="11" customFormat="1" x14ac:dyDescent="0.25">
      <c r="A92" s="11" t="s">
        <v>4</v>
      </c>
      <c r="B92" s="11" t="s">
        <v>26</v>
      </c>
      <c r="D92" s="14"/>
      <c r="E92" s="7"/>
      <c r="F92" s="27"/>
      <c r="G92" s="13"/>
      <c r="H92" s="16"/>
      <c r="I92" s="7"/>
      <c r="J92" s="25">
        <f>+SUBTOTAL(9,J87:J91)</f>
        <v>75700909.99000001</v>
      </c>
      <c r="K92" s="28"/>
      <c r="L92" s="42"/>
      <c r="M92" s="42"/>
      <c r="N92" s="25">
        <f>+SUBTOTAL(9,N87:N91)</f>
        <v>9910520.6647229996</v>
      </c>
      <c r="O92" s="11" t="s">
        <v>4</v>
      </c>
    </row>
    <row r="93" spans="1:16" x14ac:dyDescent="0.25">
      <c r="A93" s="7" t="s">
        <v>4</v>
      </c>
      <c r="B93" s="7" t="s">
        <v>4</v>
      </c>
      <c r="C93" s="11"/>
      <c r="D93" s="14"/>
      <c r="F93" s="27"/>
      <c r="G93" s="13"/>
      <c r="H93" s="16"/>
      <c r="L93" s="6"/>
      <c r="M93" s="6"/>
      <c r="N93" s="20"/>
      <c r="O93" s="7" t="s">
        <v>4</v>
      </c>
    </row>
    <row r="94" spans="1:16" s="11" customFormat="1" x14ac:dyDescent="0.25">
      <c r="A94" s="11" t="s">
        <v>4</v>
      </c>
      <c r="B94" s="11" t="s">
        <v>141</v>
      </c>
      <c r="D94" s="14"/>
      <c r="E94" s="7"/>
      <c r="F94" s="27"/>
      <c r="G94" s="13"/>
      <c r="H94" s="16"/>
      <c r="I94" s="7"/>
      <c r="J94" s="28"/>
      <c r="K94" s="28"/>
      <c r="L94" s="42"/>
      <c r="M94" s="42"/>
      <c r="N94" s="28"/>
      <c r="O94" s="11" t="s">
        <v>4</v>
      </c>
    </row>
    <row r="95" spans="1:16" x14ac:dyDescent="0.25">
      <c r="A95" s="7">
        <v>311</v>
      </c>
      <c r="B95" s="7" t="s">
        <v>8</v>
      </c>
      <c r="C95" s="11"/>
      <c r="D95" s="14">
        <v>50951</v>
      </c>
      <c r="F95" s="27">
        <v>3.2000000000000002E-3</v>
      </c>
      <c r="G95" s="13"/>
      <c r="H95" s="16"/>
      <c r="J95" s="23">
        <v>3049496.26</v>
      </c>
      <c r="L95" s="6">
        <f>+(MONTH(D95)-12)/12+YEAR(D95)-2017</f>
        <v>21.5</v>
      </c>
      <c r="M95" s="6"/>
      <c r="N95" s="23">
        <f t="shared" ref="N95:N98" si="8">F95*J95*L95</f>
        <v>209805.34268799998</v>
      </c>
      <c r="O95" s="7">
        <v>311</v>
      </c>
      <c r="P95" s="7" t="s">
        <v>154</v>
      </c>
    </row>
    <row r="96" spans="1:16" x14ac:dyDescent="0.25">
      <c r="A96" s="7">
        <v>312</v>
      </c>
      <c r="B96" s="7" t="s">
        <v>9</v>
      </c>
      <c r="C96" s="11"/>
      <c r="D96" s="14">
        <v>50951</v>
      </c>
      <c r="F96" s="27">
        <v>9.4000000000000004E-3</v>
      </c>
      <c r="G96" s="13"/>
      <c r="H96" s="16"/>
      <c r="J96" s="23">
        <v>22708657.52</v>
      </c>
      <c r="L96" s="6">
        <f>+(MONTH(D96)-12)/12+YEAR(D96)-2017</f>
        <v>21.5</v>
      </c>
      <c r="M96" s="6"/>
      <c r="N96" s="23">
        <f t="shared" si="8"/>
        <v>4589419.6847919999</v>
      </c>
      <c r="O96" s="7">
        <v>312</v>
      </c>
      <c r="P96" s="7" t="s">
        <v>154</v>
      </c>
    </row>
    <row r="97" spans="1:16" x14ac:dyDescent="0.25">
      <c r="A97" s="7">
        <v>314</v>
      </c>
      <c r="B97" s="7" t="s">
        <v>10</v>
      </c>
      <c r="C97" s="11"/>
      <c r="D97" s="14">
        <v>50951</v>
      </c>
      <c r="F97" s="27">
        <v>1.2E-2</v>
      </c>
      <c r="G97" s="13"/>
      <c r="H97" s="16"/>
      <c r="J97" s="23">
        <v>2878397.99</v>
      </c>
      <c r="L97" s="6">
        <f>+(MONTH(D97)-12)/12+YEAR(D97)-2017</f>
        <v>21.5</v>
      </c>
      <c r="M97" s="6"/>
      <c r="N97" s="23">
        <f t="shared" si="8"/>
        <v>742626.68142000004</v>
      </c>
      <c r="O97" s="7">
        <v>314</v>
      </c>
      <c r="P97" s="7" t="s">
        <v>154</v>
      </c>
    </row>
    <row r="98" spans="1:16" x14ac:dyDescent="0.25">
      <c r="A98" s="7">
        <v>315</v>
      </c>
      <c r="B98" s="7" t="s">
        <v>11</v>
      </c>
      <c r="C98" s="11"/>
      <c r="D98" s="14">
        <v>50951</v>
      </c>
      <c r="F98" s="27">
        <v>5.1999999999999998E-3</v>
      </c>
      <c r="G98" s="13"/>
      <c r="H98" s="16"/>
      <c r="J98" s="24">
        <v>2865604.55</v>
      </c>
      <c r="L98" s="43">
        <f>+(MONTH(D98)-12)/12+YEAR(D98)-2017</f>
        <v>21.5</v>
      </c>
      <c r="M98" s="48"/>
      <c r="N98" s="24">
        <f t="shared" si="8"/>
        <v>320374.58868999995</v>
      </c>
      <c r="O98" s="7">
        <v>315</v>
      </c>
      <c r="P98" s="7" t="s">
        <v>154</v>
      </c>
    </row>
    <row r="99" spans="1:16" s="11" customFormat="1" x14ac:dyDescent="0.25">
      <c r="A99" s="11" t="s">
        <v>4</v>
      </c>
      <c r="B99" s="11" t="s">
        <v>140</v>
      </c>
      <c r="D99" s="14"/>
      <c r="E99" s="7"/>
      <c r="F99" s="27"/>
      <c r="G99" s="13"/>
      <c r="H99" s="16"/>
      <c r="I99" s="7"/>
      <c r="J99" s="25">
        <f>+SUBTOTAL(9,J95:J98)</f>
        <v>31502156.320000004</v>
      </c>
      <c r="K99" s="28"/>
      <c r="L99" s="42"/>
      <c r="M99" s="42"/>
      <c r="N99" s="25">
        <f>+SUBTOTAL(9,N95:N98)</f>
        <v>5862226.2975899996</v>
      </c>
      <c r="O99" s="11" t="s">
        <v>4</v>
      </c>
    </row>
    <row r="100" spans="1:16" x14ac:dyDescent="0.25">
      <c r="A100" s="7" t="s">
        <v>4</v>
      </c>
      <c r="B100" s="7" t="s">
        <v>4</v>
      </c>
      <c r="C100" s="11"/>
      <c r="D100" s="14"/>
      <c r="F100" s="27"/>
      <c r="G100" s="13"/>
      <c r="H100" s="16"/>
      <c r="L100" s="6"/>
      <c r="M100" s="6"/>
      <c r="N100" s="20"/>
      <c r="O100" s="7" t="s">
        <v>4</v>
      </c>
    </row>
    <row r="101" spans="1:16" s="11" customFormat="1" x14ac:dyDescent="0.25">
      <c r="A101" s="11" t="s">
        <v>4</v>
      </c>
      <c r="B101" s="11" t="s">
        <v>27</v>
      </c>
      <c r="D101" s="14"/>
      <c r="E101" s="7"/>
      <c r="F101" s="27"/>
      <c r="G101" s="13"/>
      <c r="H101" s="16"/>
      <c r="I101" s="7"/>
      <c r="J101" s="28"/>
      <c r="K101" s="28"/>
      <c r="L101" s="42"/>
      <c r="M101" s="42"/>
      <c r="N101" s="28"/>
      <c r="O101" s="11" t="s">
        <v>4</v>
      </c>
    </row>
    <row r="102" spans="1:16" x14ac:dyDescent="0.25">
      <c r="A102" s="7">
        <v>311</v>
      </c>
      <c r="B102" s="7" t="s">
        <v>8</v>
      </c>
      <c r="C102" s="11"/>
      <c r="D102" s="14">
        <v>50951</v>
      </c>
      <c r="F102" s="27">
        <v>3.2000000000000002E-3</v>
      </c>
      <c r="G102" s="13"/>
      <c r="H102" s="16"/>
      <c r="J102" s="23">
        <v>161759187.53</v>
      </c>
      <c r="L102" s="6">
        <f>+(MONTH(D102)-12)/12+YEAR(D102)-2017</f>
        <v>21.5</v>
      </c>
      <c r="M102" s="6"/>
      <c r="N102" s="23">
        <f t="shared" ref="N102:N106" si="9">F102*J102*L102</f>
        <v>11129032.102064</v>
      </c>
      <c r="O102" s="7">
        <v>311</v>
      </c>
      <c r="P102" s="7" t="s">
        <v>154</v>
      </c>
    </row>
    <row r="103" spans="1:16" x14ac:dyDescent="0.25">
      <c r="A103" s="7">
        <v>312</v>
      </c>
      <c r="B103" s="7" t="s">
        <v>9</v>
      </c>
      <c r="C103" s="11"/>
      <c r="D103" s="14">
        <v>50951</v>
      </c>
      <c r="F103" s="27">
        <v>9.4000000000000004E-3</v>
      </c>
      <c r="G103" s="13"/>
      <c r="H103" s="16"/>
      <c r="J103" s="23">
        <v>682720321.07000005</v>
      </c>
      <c r="L103" s="6">
        <f>+(MONTH(D103)-12)/12+YEAR(D103)-2017</f>
        <v>21.5</v>
      </c>
      <c r="M103" s="6"/>
      <c r="N103" s="23">
        <f t="shared" si="9"/>
        <v>137977776.88824701</v>
      </c>
      <c r="O103" s="7">
        <v>312</v>
      </c>
      <c r="P103" s="7" t="s">
        <v>154</v>
      </c>
    </row>
    <row r="104" spans="1:16" x14ac:dyDescent="0.25">
      <c r="A104" s="7">
        <v>314</v>
      </c>
      <c r="B104" s="7" t="s">
        <v>10</v>
      </c>
      <c r="C104" s="11"/>
      <c r="D104" s="14">
        <v>50951</v>
      </c>
      <c r="F104" s="27">
        <v>1.2E-2</v>
      </c>
      <c r="G104" s="13"/>
      <c r="H104" s="16"/>
      <c r="J104" s="23">
        <v>124903380.64</v>
      </c>
      <c r="L104" s="6">
        <f>+(MONTH(D104)-12)/12+YEAR(D104)-2017</f>
        <v>21.5</v>
      </c>
      <c r="M104" s="6"/>
      <c r="N104" s="23">
        <f t="shared" si="9"/>
        <v>32225072.205120001</v>
      </c>
      <c r="O104" s="7">
        <v>314</v>
      </c>
      <c r="P104" s="7" t="s">
        <v>154</v>
      </c>
    </row>
    <row r="105" spans="1:16" x14ac:dyDescent="0.25">
      <c r="A105" s="7">
        <v>315</v>
      </c>
      <c r="B105" s="7" t="s">
        <v>11</v>
      </c>
      <c r="C105" s="11"/>
      <c r="D105" s="14">
        <v>50951</v>
      </c>
      <c r="F105" s="27">
        <v>5.1999999999999998E-3</v>
      </c>
      <c r="G105" s="13"/>
      <c r="H105" s="16"/>
      <c r="J105" s="23">
        <v>50198263.530000001</v>
      </c>
      <c r="L105" s="6">
        <f>+(MONTH(D105)-12)/12+YEAR(D105)-2017</f>
        <v>21.5</v>
      </c>
      <c r="M105" s="6"/>
      <c r="N105" s="23">
        <f t="shared" si="9"/>
        <v>5612165.8626540005</v>
      </c>
      <c r="O105" s="7">
        <v>315</v>
      </c>
      <c r="P105" s="7" t="s">
        <v>154</v>
      </c>
    </row>
    <row r="106" spans="1:16" x14ac:dyDescent="0.25">
      <c r="A106" s="7">
        <v>316</v>
      </c>
      <c r="B106" s="7" t="s">
        <v>139</v>
      </c>
      <c r="C106" s="11"/>
      <c r="D106" s="14">
        <v>50951</v>
      </c>
      <c r="F106" s="27">
        <v>7.1000000000000004E-3</v>
      </c>
      <c r="G106" s="13"/>
      <c r="H106" s="16"/>
      <c r="J106" s="24">
        <v>5202651.3499999996</v>
      </c>
      <c r="L106" s="43">
        <f>+(MONTH(D106)-12)/12+YEAR(D106)-2017</f>
        <v>21.5</v>
      </c>
      <c r="M106" s="48"/>
      <c r="N106" s="24">
        <f t="shared" si="9"/>
        <v>794184.72857750009</v>
      </c>
      <c r="O106" s="7">
        <v>316</v>
      </c>
      <c r="P106" s="7" t="s">
        <v>154</v>
      </c>
    </row>
    <row r="107" spans="1:16" s="11" customFormat="1" x14ac:dyDescent="0.25">
      <c r="A107" s="11" t="s">
        <v>4</v>
      </c>
      <c r="B107" s="11" t="s">
        <v>28</v>
      </c>
      <c r="D107" s="14"/>
      <c r="E107" s="7"/>
      <c r="F107" s="27"/>
      <c r="G107" s="13"/>
      <c r="H107" s="16"/>
      <c r="I107" s="7"/>
      <c r="J107" s="29">
        <f>+SUBTOTAL(9,J102:J106)</f>
        <v>1024783804.12</v>
      </c>
      <c r="K107" s="28"/>
      <c r="L107" s="52"/>
      <c r="M107" s="45"/>
      <c r="N107" s="29">
        <f>+SUBTOTAL(9,N102:N106)</f>
        <v>187738231.78666252</v>
      </c>
      <c r="O107" s="11" t="s">
        <v>4</v>
      </c>
    </row>
    <row r="108" spans="1:16" s="11" customFormat="1" x14ac:dyDescent="0.25">
      <c r="B108" s="11" t="s">
        <v>4</v>
      </c>
      <c r="D108" s="14"/>
      <c r="E108" s="7"/>
      <c r="F108" s="27"/>
      <c r="G108" s="13"/>
      <c r="H108" s="16"/>
      <c r="I108" s="7"/>
      <c r="J108" s="25"/>
      <c r="K108" s="28"/>
      <c r="L108" s="45"/>
      <c r="M108" s="45"/>
      <c r="N108" s="25"/>
    </row>
    <row r="109" spans="1:16" s="11" customFormat="1" x14ac:dyDescent="0.25">
      <c r="A109" s="12" t="s">
        <v>102</v>
      </c>
      <c r="D109" s="14"/>
      <c r="E109" s="7"/>
      <c r="F109" s="27"/>
      <c r="G109" s="13"/>
      <c r="H109" s="16"/>
      <c r="I109" s="7"/>
      <c r="J109" s="38">
        <f>+SUBTOTAL(9,J84:J108)</f>
        <v>1131986870.4300001</v>
      </c>
      <c r="K109" s="28"/>
      <c r="L109" s="46"/>
      <c r="M109" s="46"/>
      <c r="N109" s="38">
        <f>+SUBTOTAL(9,N84:N108)</f>
        <v>203510978.74897552</v>
      </c>
    </row>
    <row r="110" spans="1:16" s="11" customFormat="1" x14ac:dyDescent="0.25">
      <c r="B110" s="11" t="s">
        <v>4</v>
      </c>
      <c r="D110" s="14"/>
      <c r="E110" s="7"/>
      <c r="F110" s="27"/>
      <c r="G110" s="13"/>
      <c r="H110" s="16"/>
      <c r="I110" s="7"/>
      <c r="J110" s="25"/>
      <c r="K110" s="28"/>
      <c r="L110" s="45"/>
      <c r="M110" s="45"/>
      <c r="N110" s="25"/>
    </row>
    <row r="111" spans="1:16" s="11" customFormat="1" x14ac:dyDescent="0.25">
      <c r="B111" s="11" t="s">
        <v>4</v>
      </c>
      <c r="D111" s="14"/>
      <c r="E111" s="7"/>
      <c r="F111" s="27"/>
      <c r="G111" s="13"/>
      <c r="H111" s="16"/>
      <c r="I111" s="7"/>
      <c r="J111" s="25"/>
      <c r="K111" s="28"/>
      <c r="L111" s="42"/>
      <c r="M111" s="42"/>
      <c r="N111" s="25"/>
    </row>
    <row r="112" spans="1:16" s="11" customFormat="1" x14ac:dyDescent="0.25">
      <c r="A112" s="12" t="s">
        <v>103</v>
      </c>
      <c r="D112" s="14"/>
      <c r="E112" s="7"/>
      <c r="F112" s="27"/>
      <c r="G112" s="13"/>
      <c r="H112" s="16"/>
      <c r="I112" s="7"/>
      <c r="J112" s="25"/>
      <c r="K112" s="28"/>
      <c r="L112" s="42"/>
      <c r="M112" s="42"/>
      <c r="N112" s="25"/>
    </row>
    <row r="113" spans="1:16" x14ac:dyDescent="0.25">
      <c r="A113" s="7" t="s">
        <v>4</v>
      </c>
      <c r="B113" s="7" t="s">
        <v>4</v>
      </c>
      <c r="C113" s="11"/>
      <c r="D113" s="14"/>
      <c r="F113" s="27"/>
      <c r="G113" s="13"/>
      <c r="H113" s="16"/>
      <c r="L113" s="6"/>
      <c r="M113" s="6"/>
      <c r="N113" s="20"/>
      <c r="O113" s="7" t="s">
        <v>4</v>
      </c>
    </row>
    <row r="114" spans="1:16" s="11" customFormat="1" x14ac:dyDescent="0.25">
      <c r="A114" s="11" t="s">
        <v>4</v>
      </c>
      <c r="B114" s="11" t="s">
        <v>144</v>
      </c>
      <c r="D114" s="14"/>
      <c r="E114" s="7"/>
      <c r="F114" s="27"/>
      <c r="G114" s="13"/>
      <c r="H114" s="16"/>
      <c r="I114" s="7"/>
      <c r="J114" s="28"/>
      <c r="K114" s="28"/>
      <c r="L114" s="42"/>
      <c r="M114" s="42"/>
      <c r="N114" s="28"/>
      <c r="O114" s="11" t="s">
        <v>4</v>
      </c>
    </row>
    <row r="115" spans="1:16" x14ac:dyDescent="0.25">
      <c r="A115" s="7">
        <v>311</v>
      </c>
      <c r="B115" s="7" t="s">
        <v>8</v>
      </c>
      <c r="C115" s="11"/>
      <c r="D115" s="14">
        <v>50586</v>
      </c>
      <c r="F115" s="27">
        <v>3.2000000000000002E-3</v>
      </c>
      <c r="G115" s="13"/>
      <c r="H115" s="16"/>
      <c r="J115" s="23">
        <v>3538785.86</v>
      </c>
      <c r="L115" s="6">
        <f>+(MONTH(D115)-12)/12+YEAR(D115)-2017</f>
        <v>20.5</v>
      </c>
      <c r="M115" s="6"/>
      <c r="N115" s="23">
        <f t="shared" ref="N115:N118" si="10">F115*J115*L115</f>
        <v>232144.35241599998</v>
      </c>
      <c r="O115" s="7">
        <v>311</v>
      </c>
      <c r="P115" s="7" t="s">
        <v>154</v>
      </c>
    </row>
    <row r="116" spans="1:16" x14ac:dyDescent="0.25">
      <c r="A116" s="7">
        <v>312</v>
      </c>
      <c r="B116" s="7" t="s">
        <v>9</v>
      </c>
      <c r="C116" s="11"/>
      <c r="D116" s="14">
        <v>50586</v>
      </c>
      <c r="F116" s="27">
        <v>9.4000000000000004E-3</v>
      </c>
      <c r="G116" s="13"/>
      <c r="H116" s="16"/>
      <c r="J116" s="23">
        <v>30678751.75</v>
      </c>
      <c r="L116" s="6">
        <f>+(MONTH(D116)-12)/12+YEAR(D116)-2017</f>
        <v>20.5</v>
      </c>
      <c r="M116" s="6"/>
      <c r="N116" s="23">
        <f t="shared" si="10"/>
        <v>5911795.4622249994</v>
      </c>
      <c r="O116" s="7">
        <v>312</v>
      </c>
      <c r="P116" s="7" t="s">
        <v>154</v>
      </c>
    </row>
    <row r="117" spans="1:16" x14ac:dyDescent="0.25">
      <c r="A117" s="7">
        <v>315</v>
      </c>
      <c r="B117" s="7" t="s">
        <v>11</v>
      </c>
      <c r="C117" s="11"/>
      <c r="D117" s="14">
        <v>50586</v>
      </c>
      <c r="F117" s="27">
        <v>5.1999999999999998E-3</v>
      </c>
      <c r="G117" s="13"/>
      <c r="H117" s="16"/>
      <c r="J117" s="23">
        <v>3748249.87</v>
      </c>
      <c r="L117" s="6">
        <f>+(MONTH(D117)-12)/12+YEAR(D117)-2017</f>
        <v>20.5</v>
      </c>
      <c r="M117" s="6"/>
      <c r="N117" s="23">
        <f t="shared" si="10"/>
        <v>399563.43614199996</v>
      </c>
      <c r="O117" s="7">
        <v>315</v>
      </c>
      <c r="P117" s="7" t="s">
        <v>154</v>
      </c>
    </row>
    <row r="118" spans="1:16" x14ac:dyDescent="0.25">
      <c r="A118" s="7">
        <v>316</v>
      </c>
      <c r="B118" s="7" t="s">
        <v>139</v>
      </c>
      <c r="C118" s="11"/>
      <c r="D118" s="14">
        <v>50586</v>
      </c>
      <c r="F118" s="27">
        <v>7.1000000000000004E-3</v>
      </c>
      <c r="G118" s="13"/>
      <c r="H118" s="16"/>
      <c r="J118" s="24">
        <v>298312.17</v>
      </c>
      <c r="L118" s="43">
        <f>+(MONTH(D118)-12)/12+YEAR(D118)-2017</f>
        <v>20.5</v>
      </c>
      <c r="M118" s="48"/>
      <c r="N118" s="24">
        <f t="shared" si="10"/>
        <v>43419.336343499999</v>
      </c>
      <c r="O118" s="7">
        <v>316</v>
      </c>
      <c r="P118" s="7" t="s">
        <v>154</v>
      </c>
    </row>
    <row r="119" spans="1:16" s="11" customFormat="1" x14ac:dyDescent="0.25">
      <c r="A119" s="11" t="s">
        <v>4</v>
      </c>
      <c r="B119" s="11" t="s">
        <v>145</v>
      </c>
      <c r="D119" s="14"/>
      <c r="E119" s="7"/>
      <c r="F119" s="27"/>
      <c r="G119" s="13"/>
      <c r="H119" s="16"/>
      <c r="I119" s="7"/>
      <c r="J119" s="25">
        <f>+SUBTOTAL(9,J115:J118)</f>
        <v>38264099.649999999</v>
      </c>
      <c r="K119" s="28"/>
      <c r="L119" s="42"/>
      <c r="M119" s="42"/>
      <c r="N119" s="25">
        <f>+SUBTOTAL(9,N115:N118)</f>
        <v>6586922.5871265</v>
      </c>
      <c r="O119" s="11" t="s">
        <v>4</v>
      </c>
    </row>
    <row r="120" spans="1:16" x14ac:dyDescent="0.25">
      <c r="A120" s="7" t="s">
        <v>4</v>
      </c>
      <c r="B120" s="7" t="s">
        <v>4</v>
      </c>
      <c r="C120" s="11"/>
      <c r="D120" s="14"/>
      <c r="F120" s="27"/>
      <c r="G120" s="13"/>
      <c r="H120" s="16"/>
      <c r="L120" s="6"/>
      <c r="M120" s="6"/>
      <c r="N120" s="20"/>
      <c r="O120" s="7" t="s">
        <v>4</v>
      </c>
    </row>
    <row r="121" spans="1:16" x14ac:dyDescent="0.25">
      <c r="A121" s="7" t="s">
        <v>4</v>
      </c>
      <c r="B121" s="7" t="s">
        <v>4</v>
      </c>
      <c r="C121" s="11"/>
      <c r="D121" s="14"/>
      <c r="F121" s="27"/>
      <c r="G121" s="13"/>
      <c r="H121" s="16"/>
      <c r="L121" s="6"/>
      <c r="M121" s="6"/>
      <c r="N121" s="20"/>
      <c r="O121" s="7" t="s">
        <v>4</v>
      </c>
    </row>
    <row r="122" spans="1:16" s="11" customFormat="1" x14ac:dyDescent="0.25">
      <c r="A122" s="11" t="s">
        <v>4</v>
      </c>
      <c r="B122" s="11" t="s">
        <v>29</v>
      </c>
      <c r="D122" s="14"/>
      <c r="E122" s="7"/>
      <c r="F122" s="27"/>
      <c r="G122" s="13"/>
      <c r="H122" s="16"/>
      <c r="I122" s="7"/>
      <c r="J122" s="28"/>
      <c r="K122" s="28"/>
      <c r="L122" s="42"/>
      <c r="M122" s="42"/>
      <c r="N122" s="28"/>
      <c r="O122" s="11" t="s">
        <v>4</v>
      </c>
    </row>
    <row r="123" spans="1:16" x14ac:dyDescent="0.25">
      <c r="A123" s="7">
        <v>311</v>
      </c>
      <c r="B123" s="7" t="s">
        <v>8</v>
      </c>
      <c r="C123" s="11"/>
      <c r="D123" s="14">
        <v>50586</v>
      </c>
      <c r="F123" s="27">
        <v>3.2000000000000002E-3</v>
      </c>
      <c r="G123" s="13"/>
      <c r="H123" s="16"/>
      <c r="J123" s="23">
        <v>33324990.640000001</v>
      </c>
      <c r="L123" s="6">
        <f>+(MONTH(D123)-12)/12+YEAR(D123)-2017</f>
        <v>20.5</v>
      </c>
      <c r="M123" s="6"/>
      <c r="N123" s="23">
        <f t="shared" ref="N123:N127" si="11">F123*J123*L123</f>
        <v>2186119.3859840003</v>
      </c>
      <c r="O123" s="7">
        <v>311</v>
      </c>
      <c r="P123" s="7" t="s">
        <v>154</v>
      </c>
    </row>
    <row r="124" spans="1:16" x14ac:dyDescent="0.25">
      <c r="A124" s="7">
        <v>312</v>
      </c>
      <c r="B124" s="7" t="s">
        <v>9</v>
      </c>
      <c r="C124" s="11"/>
      <c r="D124" s="14">
        <v>50586</v>
      </c>
      <c r="F124" s="27">
        <v>9.4000000000000004E-3</v>
      </c>
      <c r="G124" s="13"/>
      <c r="H124" s="16"/>
      <c r="J124" s="23">
        <v>3714735.93</v>
      </c>
      <c r="L124" s="6">
        <f>+(MONTH(D124)-12)/12+YEAR(D124)-2017</f>
        <v>20.5</v>
      </c>
      <c r="M124" s="6"/>
      <c r="N124" s="23">
        <f t="shared" si="11"/>
        <v>715829.61371100007</v>
      </c>
      <c r="O124" s="7">
        <v>312</v>
      </c>
      <c r="P124" s="7" t="s">
        <v>154</v>
      </c>
    </row>
    <row r="125" spans="1:16" x14ac:dyDescent="0.25">
      <c r="A125" s="7">
        <v>314</v>
      </c>
      <c r="B125" s="7" t="s">
        <v>10</v>
      </c>
      <c r="C125" s="11"/>
      <c r="D125" s="14">
        <v>50586</v>
      </c>
      <c r="F125" s="27">
        <v>1.2E-2</v>
      </c>
      <c r="G125" s="13"/>
      <c r="H125" s="16"/>
      <c r="J125" s="23">
        <v>2511326.3199999998</v>
      </c>
      <c r="L125" s="6">
        <f>+(MONTH(D125)-12)/12+YEAR(D125)-2017</f>
        <v>20.5</v>
      </c>
      <c r="M125" s="6"/>
      <c r="N125" s="23">
        <f t="shared" si="11"/>
        <v>617786.27471999999</v>
      </c>
      <c r="O125" s="7">
        <v>314</v>
      </c>
      <c r="P125" s="7" t="s">
        <v>154</v>
      </c>
    </row>
    <row r="126" spans="1:16" x14ac:dyDescent="0.25">
      <c r="A126" s="7">
        <v>315</v>
      </c>
      <c r="B126" s="7" t="s">
        <v>11</v>
      </c>
      <c r="C126" s="11"/>
      <c r="D126" s="14">
        <v>50586</v>
      </c>
      <c r="F126" s="27">
        <v>5.1999999999999998E-3</v>
      </c>
      <c r="G126" s="13"/>
      <c r="H126" s="16"/>
      <c r="J126" s="23">
        <v>5865106.7999999998</v>
      </c>
      <c r="L126" s="6">
        <f>+(MONTH(D126)-12)/12+YEAR(D126)-2017</f>
        <v>20.5</v>
      </c>
      <c r="M126" s="6"/>
      <c r="N126" s="23">
        <f t="shared" si="11"/>
        <v>625220.38488000003</v>
      </c>
      <c r="O126" s="7">
        <v>315</v>
      </c>
      <c r="P126" s="7" t="s">
        <v>154</v>
      </c>
    </row>
    <row r="127" spans="1:16" x14ac:dyDescent="0.25">
      <c r="A127" s="7">
        <v>316</v>
      </c>
      <c r="B127" s="7" t="s">
        <v>139</v>
      </c>
      <c r="C127" s="11"/>
      <c r="D127" s="14">
        <v>50586</v>
      </c>
      <c r="F127" s="27">
        <v>7.1000000000000004E-3</v>
      </c>
      <c r="G127" s="13"/>
      <c r="H127" s="16"/>
      <c r="J127" s="24">
        <v>1607470.4</v>
      </c>
      <c r="L127" s="43">
        <f>+(MONTH(D127)-12)/12+YEAR(D127)-2017</f>
        <v>20.5</v>
      </c>
      <c r="M127" s="48"/>
      <c r="N127" s="24">
        <f t="shared" si="11"/>
        <v>233967.31672</v>
      </c>
      <c r="O127" s="7">
        <v>316</v>
      </c>
      <c r="P127" s="7" t="s">
        <v>154</v>
      </c>
    </row>
    <row r="128" spans="1:16" s="11" customFormat="1" x14ac:dyDescent="0.25">
      <c r="A128" s="11" t="s">
        <v>4</v>
      </c>
      <c r="B128" s="11" t="s">
        <v>30</v>
      </c>
      <c r="D128" s="14"/>
      <c r="E128" s="7"/>
      <c r="F128" s="27"/>
      <c r="G128" s="13"/>
      <c r="H128" s="16"/>
      <c r="I128" s="7"/>
      <c r="J128" s="25">
        <f>+SUBTOTAL(9,J123:J127)</f>
        <v>47023630.089999996</v>
      </c>
      <c r="K128" s="28"/>
      <c r="L128" s="42"/>
      <c r="M128" s="42"/>
      <c r="N128" s="25">
        <f>+SUBTOTAL(9,N123:N127)</f>
        <v>4378922.9760149997</v>
      </c>
      <c r="O128" s="11" t="s">
        <v>4</v>
      </c>
    </row>
    <row r="129" spans="1:16" x14ac:dyDescent="0.25">
      <c r="A129" s="7" t="s">
        <v>4</v>
      </c>
      <c r="B129" s="7" t="s">
        <v>4</v>
      </c>
      <c r="C129" s="11"/>
      <c r="D129" s="14"/>
      <c r="F129" s="27"/>
      <c r="G129" s="13"/>
      <c r="H129" s="16"/>
      <c r="L129" s="6"/>
      <c r="M129" s="6"/>
      <c r="N129" s="20"/>
      <c r="O129" s="7" t="s">
        <v>4</v>
      </c>
    </row>
    <row r="130" spans="1:16" s="11" customFormat="1" x14ac:dyDescent="0.25">
      <c r="A130" s="11" t="s">
        <v>4</v>
      </c>
      <c r="B130" s="11" t="s">
        <v>146</v>
      </c>
      <c r="D130" s="14"/>
      <c r="E130" s="7"/>
      <c r="F130" s="27"/>
      <c r="G130" s="13"/>
      <c r="H130" s="16"/>
      <c r="I130" s="7"/>
      <c r="J130" s="28"/>
      <c r="K130" s="28"/>
      <c r="L130" s="42"/>
      <c r="M130" s="42"/>
      <c r="N130" s="28"/>
      <c r="O130" s="11" t="s">
        <v>4</v>
      </c>
    </row>
    <row r="131" spans="1:16" x14ac:dyDescent="0.25">
      <c r="A131" s="7">
        <v>311</v>
      </c>
      <c r="B131" s="7" t="s">
        <v>8</v>
      </c>
      <c r="C131" s="11"/>
      <c r="D131" s="14">
        <v>50586</v>
      </c>
      <c r="F131" s="27">
        <v>3.2000000000000002E-3</v>
      </c>
      <c r="G131" s="13"/>
      <c r="H131" s="16"/>
      <c r="J131" s="23">
        <v>2158590.42</v>
      </c>
      <c r="L131" s="6">
        <f>+(MONTH(D131)-12)/12+YEAR(D131)-2017</f>
        <v>20.5</v>
      </c>
      <c r="M131" s="6"/>
      <c r="N131" s="23">
        <f t="shared" ref="N131:N134" si="12">F131*J131*L131</f>
        <v>141603.531552</v>
      </c>
      <c r="O131" s="7">
        <v>311</v>
      </c>
      <c r="P131" s="7" t="s">
        <v>154</v>
      </c>
    </row>
    <row r="132" spans="1:16" x14ac:dyDescent="0.25">
      <c r="A132" s="7">
        <v>312</v>
      </c>
      <c r="B132" s="7" t="s">
        <v>9</v>
      </c>
      <c r="C132" s="11"/>
      <c r="D132" s="14">
        <v>50586</v>
      </c>
      <c r="F132" s="27">
        <v>9.4000000000000004E-3</v>
      </c>
      <c r="G132" s="13"/>
      <c r="H132" s="16"/>
      <c r="J132" s="23">
        <v>16972047.609999999</v>
      </c>
      <c r="L132" s="6">
        <f>+(MONTH(D132)-12)/12+YEAR(D132)-2017</f>
        <v>20.5</v>
      </c>
      <c r="M132" s="6"/>
      <c r="N132" s="23">
        <f t="shared" si="12"/>
        <v>3270513.5744469999</v>
      </c>
      <c r="O132" s="7">
        <v>312</v>
      </c>
      <c r="P132" s="7" t="s">
        <v>154</v>
      </c>
    </row>
    <row r="133" spans="1:16" x14ac:dyDescent="0.25">
      <c r="A133" s="7">
        <v>315</v>
      </c>
      <c r="B133" s="7" t="s">
        <v>11</v>
      </c>
      <c r="C133" s="11"/>
      <c r="D133" s="14">
        <v>50586</v>
      </c>
      <c r="F133" s="27">
        <v>5.1999999999999998E-3</v>
      </c>
      <c r="G133" s="13"/>
      <c r="H133" s="16"/>
      <c r="J133" s="23">
        <v>52222.78</v>
      </c>
      <c r="L133" s="6">
        <f>+(MONTH(D133)-12)/12+YEAR(D133)-2017</f>
        <v>20.5</v>
      </c>
      <c r="M133" s="6"/>
      <c r="N133" s="23">
        <f t="shared" si="12"/>
        <v>5566.9483479999999</v>
      </c>
      <c r="O133" s="7">
        <v>315</v>
      </c>
      <c r="P133" s="7" t="s">
        <v>154</v>
      </c>
    </row>
    <row r="134" spans="1:16" x14ac:dyDescent="0.25">
      <c r="A134" s="7">
        <v>316</v>
      </c>
      <c r="B134" s="7" t="s">
        <v>139</v>
      </c>
      <c r="C134" s="11"/>
      <c r="D134" s="14">
        <v>50586</v>
      </c>
      <c r="F134" s="27">
        <v>7.1000000000000004E-3</v>
      </c>
      <c r="G134" s="13"/>
      <c r="H134" s="16"/>
      <c r="J134" s="24">
        <v>153865.69</v>
      </c>
      <c r="L134" s="43">
        <f>+(MONTH(D134)-12)/12+YEAR(D134)-2017</f>
        <v>20.5</v>
      </c>
      <c r="M134" s="48"/>
      <c r="N134" s="24">
        <f t="shared" si="12"/>
        <v>22395.151179500004</v>
      </c>
      <c r="O134" s="7">
        <v>316</v>
      </c>
      <c r="P134" s="7" t="s">
        <v>154</v>
      </c>
    </row>
    <row r="135" spans="1:16" s="11" customFormat="1" x14ac:dyDescent="0.25">
      <c r="A135" s="11" t="s">
        <v>4</v>
      </c>
      <c r="B135" s="11" t="s">
        <v>147</v>
      </c>
      <c r="D135" s="14"/>
      <c r="E135" s="7"/>
      <c r="F135" s="27"/>
      <c r="G135" s="13"/>
      <c r="H135" s="16"/>
      <c r="I135" s="7"/>
      <c r="J135" s="25">
        <f>+SUBTOTAL(9,J131:J134)</f>
        <v>19336726.500000004</v>
      </c>
      <c r="K135" s="28"/>
      <c r="L135" s="42"/>
      <c r="M135" s="42"/>
      <c r="N135" s="25">
        <f>+SUBTOTAL(9,N131:N134)</f>
        <v>3440079.2055265</v>
      </c>
      <c r="O135" s="11" t="s">
        <v>4</v>
      </c>
    </row>
    <row r="136" spans="1:16" x14ac:dyDescent="0.25">
      <c r="A136" s="7" t="s">
        <v>4</v>
      </c>
      <c r="B136" s="7" t="s">
        <v>4</v>
      </c>
      <c r="C136" s="11"/>
      <c r="D136" s="14"/>
      <c r="F136" s="27"/>
      <c r="G136" s="13"/>
      <c r="H136" s="16"/>
      <c r="L136" s="6"/>
      <c r="M136" s="6"/>
      <c r="N136" s="20"/>
      <c r="O136" s="7" t="s">
        <v>4</v>
      </c>
    </row>
    <row r="137" spans="1:16" s="11" customFormat="1" x14ac:dyDescent="0.25">
      <c r="A137" s="11" t="s">
        <v>4</v>
      </c>
      <c r="B137" s="11" t="s">
        <v>31</v>
      </c>
      <c r="D137" s="14"/>
      <c r="E137" s="7"/>
      <c r="F137" s="27"/>
      <c r="G137" s="13"/>
      <c r="H137" s="16"/>
      <c r="I137" s="7"/>
      <c r="J137" s="28"/>
      <c r="K137" s="28"/>
      <c r="L137" s="42"/>
      <c r="M137" s="42"/>
      <c r="N137" s="28"/>
      <c r="O137" s="11" t="s">
        <v>4</v>
      </c>
    </row>
    <row r="138" spans="1:16" x14ac:dyDescent="0.25">
      <c r="A138" s="7">
        <v>311</v>
      </c>
      <c r="B138" s="7" t="s">
        <v>8</v>
      </c>
      <c r="C138" s="11"/>
      <c r="D138" s="14">
        <v>50586</v>
      </c>
      <c r="F138" s="27">
        <v>3.2000000000000002E-3</v>
      </c>
      <c r="G138" s="13"/>
      <c r="H138" s="16"/>
      <c r="J138" s="23">
        <v>9098352.4900000002</v>
      </c>
      <c r="L138" s="6">
        <f>+(MONTH(D138)-12)/12+YEAR(D138)-2017</f>
        <v>20.5</v>
      </c>
      <c r="M138" s="6"/>
      <c r="N138" s="23">
        <f t="shared" ref="N138:N142" si="13">F138*J138*L138</f>
        <v>596851.92334400001</v>
      </c>
      <c r="O138" s="7">
        <v>311</v>
      </c>
      <c r="P138" s="7" t="s">
        <v>154</v>
      </c>
    </row>
    <row r="139" spans="1:16" x14ac:dyDescent="0.25">
      <c r="A139" s="7">
        <v>312</v>
      </c>
      <c r="B139" s="7" t="s">
        <v>9</v>
      </c>
      <c r="C139" s="11"/>
      <c r="D139" s="14">
        <v>50586</v>
      </c>
      <c r="F139" s="27">
        <v>9.4000000000000004E-3</v>
      </c>
      <c r="G139" s="13"/>
      <c r="H139" s="16"/>
      <c r="J139" s="23">
        <v>100163071.93000001</v>
      </c>
      <c r="L139" s="6">
        <f>+(MONTH(D139)-12)/12+YEAR(D139)-2017</f>
        <v>20.5</v>
      </c>
      <c r="M139" s="6"/>
      <c r="N139" s="23">
        <f t="shared" si="13"/>
        <v>19301423.960911002</v>
      </c>
      <c r="O139" s="7">
        <v>312</v>
      </c>
      <c r="P139" s="7" t="s">
        <v>154</v>
      </c>
    </row>
    <row r="140" spans="1:16" x14ac:dyDescent="0.25">
      <c r="A140" s="7">
        <v>314</v>
      </c>
      <c r="B140" s="7" t="s">
        <v>10</v>
      </c>
      <c r="C140" s="11"/>
      <c r="D140" s="14">
        <v>50586</v>
      </c>
      <c r="F140" s="27">
        <v>1.2E-2</v>
      </c>
      <c r="G140" s="13"/>
      <c r="H140" s="16"/>
      <c r="J140" s="23">
        <v>31632809.399999999</v>
      </c>
      <c r="L140" s="6">
        <f>+(MONTH(D140)-12)/12+YEAR(D140)-2017</f>
        <v>20.5</v>
      </c>
      <c r="M140" s="6"/>
      <c r="N140" s="23">
        <f t="shared" si="13"/>
        <v>7781671.1124</v>
      </c>
      <c r="O140" s="7">
        <v>314</v>
      </c>
      <c r="P140" s="7" t="s">
        <v>154</v>
      </c>
    </row>
    <row r="141" spans="1:16" x14ac:dyDescent="0.25">
      <c r="A141" s="7">
        <v>315</v>
      </c>
      <c r="B141" s="7" t="s">
        <v>11</v>
      </c>
      <c r="C141" s="11"/>
      <c r="D141" s="14">
        <v>50586</v>
      </c>
      <c r="F141" s="27">
        <v>5.1999999999999998E-3</v>
      </c>
      <c r="G141" s="13"/>
      <c r="H141" s="16"/>
      <c r="J141" s="23">
        <v>12543007.01</v>
      </c>
      <c r="L141" s="6">
        <f>+(MONTH(D141)-12)/12+YEAR(D141)-2017</f>
        <v>20.5</v>
      </c>
      <c r="M141" s="6"/>
      <c r="N141" s="23">
        <f t="shared" si="13"/>
        <v>1337084.547266</v>
      </c>
      <c r="O141" s="7">
        <v>315</v>
      </c>
      <c r="P141" s="7" t="s">
        <v>154</v>
      </c>
    </row>
    <row r="142" spans="1:16" x14ac:dyDescent="0.25">
      <c r="A142" s="7">
        <v>316</v>
      </c>
      <c r="B142" s="7" t="s">
        <v>139</v>
      </c>
      <c r="C142" s="11"/>
      <c r="D142" s="14">
        <v>50586</v>
      </c>
      <c r="F142" s="27">
        <v>7.1000000000000004E-3</v>
      </c>
      <c r="G142" s="13"/>
      <c r="H142" s="16"/>
      <c r="J142" s="24">
        <v>2049400.34</v>
      </c>
      <c r="L142" s="43">
        <f>+(MONTH(D142)-12)/12+YEAR(D142)-2017</f>
        <v>20.5</v>
      </c>
      <c r="M142" s="48"/>
      <c r="N142" s="24">
        <f t="shared" si="13"/>
        <v>298290.21948700002</v>
      </c>
      <c r="O142" s="7">
        <v>316</v>
      </c>
      <c r="P142" s="7" t="s">
        <v>154</v>
      </c>
    </row>
    <row r="143" spans="1:16" s="11" customFormat="1" x14ac:dyDescent="0.25">
      <c r="A143" s="11" t="s">
        <v>4</v>
      </c>
      <c r="B143" s="11" t="s">
        <v>32</v>
      </c>
      <c r="D143" s="14"/>
      <c r="E143" s="7"/>
      <c r="F143" s="27"/>
      <c r="G143" s="13"/>
      <c r="H143" s="16"/>
      <c r="I143" s="7"/>
      <c r="J143" s="25">
        <f>+SUBTOTAL(9,J138:J142)</f>
        <v>155486641.16999999</v>
      </c>
      <c r="K143" s="28"/>
      <c r="L143" s="42"/>
      <c r="M143" s="42"/>
      <c r="N143" s="25">
        <f>+SUBTOTAL(9,N138:N142)</f>
        <v>29315321.763408002</v>
      </c>
      <c r="O143" s="11" t="s">
        <v>4</v>
      </c>
    </row>
    <row r="144" spans="1:16" x14ac:dyDescent="0.25">
      <c r="A144" s="7" t="s">
        <v>4</v>
      </c>
      <c r="B144" s="7" t="s">
        <v>4</v>
      </c>
      <c r="C144" s="11"/>
      <c r="D144" s="14"/>
      <c r="F144" s="27"/>
      <c r="G144" s="13"/>
      <c r="H144" s="16"/>
      <c r="L144" s="6"/>
      <c r="M144" s="6"/>
      <c r="N144" s="20"/>
      <c r="O144" s="7" t="s">
        <v>4</v>
      </c>
    </row>
    <row r="145" spans="1:16" s="11" customFormat="1" x14ac:dyDescent="0.25">
      <c r="A145" s="11" t="s">
        <v>4</v>
      </c>
      <c r="B145" s="11" t="s">
        <v>33</v>
      </c>
      <c r="D145" s="14"/>
      <c r="E145" s="7"/>
      <c r="F145" s="27"/>
      <c r="G145" s="13"/>
      <c r="H145" s="16"/>
      <c r="I145" s="7"/>
      <c r="J145" s="28"/>
      <c r="K145" s="28"/>
      <c r="L145" s="42"/>
      <c r="M145" s="42"/>
      <c r="N145" s="28"/>
      <c r="O145" s="11" t="s">
        <v>4</v>
      </c>
    </row>
    <row r="146" spans="1:16" x14ac:dyDescent="0.25">
      <c r="A146" s="7">
        <v>311</v>
      </c>
      <c r="B146" s="7" t="s">
        <v>8</v>
      </c>
      <c r="C146" s="11"/>
      <c r="D146" s="14">
        <v>50586</v>
      </c>
      <c r="F146" s="27">
        <v>3.2000000000000002E-3</v>
      </c>
      <c r="G146" s="13"/>
      <c r="H146" s="16"/>
      <c r="J146" s="23">
        <v>7123662.1600000001</v>
      </c>
      <c r="L146" s="6">
        <f>+(MONTH(D146)-12)/12+YEAR(D146)-2017</f>
        <v>20.5</v>
      </c>
      <c r="M146" s="6"/>
      <c r="N146" s="23">
        <f t="shared" ref="N146:N150" si="14">F146*J146*L146</f>
        <v>467312.23769600003</v>
      </c>
      <c r="O146" s="7">
        <v>311</v>
      </c>
      <c r="P146" s="7" t="s">
        <v>154</v>
      </c>
    </row>
    <row r="147" spans="1:16" x14ac:dyDescent="0.25">
      <c r="A147" s="7">
        <v>312</v>
      </c>
      <c r="B147" s="7" t="s">
        <v>9</v>
      </c>
      <c r="C147" s="11"/>
      <c r="D147" s="14">
        <v>50586</v>
      </c>
      <c r="F147" s="27">
        <v>9.4000000000000004E-3</v>
      </c>
      <c r="G147" s="13"/>
      <c r="H147" s="16"/>
      <c r="J147" s="23">
        <v>89481418.799999997</v>
      </c>
      <c r="L147" s="6">
        <f>+(MONTH(D147)-12)/12+YEAR(D147)-2017</f>
        <v>20.5</v>
      </c>
      <c r="M147" s="6"/>
      <c r="N147" s="23">
        <f t="shared" si="14"/>
        <v>17243069.402759999</v>
      </c>
      <c r="O147" s="7">
        <v>312</v>
      </c>
      <c r="P147" s="7" t="s">
        <v>154</v>
      </c>
    </row>
    <row r="148" spans="1:16" x14ac:dyDescent="0.25">
      <c r="A148" s="7">
        <v>314</v>
      </c>
      <c r="B148" s="7" t="s">
        <v>10</v>
      </c>
      <c r="C148" s="11"/>
      <c r="D148" s="14">
        <v>50586</v>
      </c>
      <c r="F148" s="27">
        <v>1.2E-2</v>
      </c>
      <c r="G148" s="13"/>
      <c r="H148" s="16"/>
      <c r="J148" s="23">
        <v>28267581.84</v>
      </c>
      <c r="L148" s="6">
        <f>+(MONTH(D148)-12)/12+YEAR(D148)-2017</f>
        <v>20.5</v>
      </c>
      <c r="M148" s="6"/>
      <c r="N148" s="23">
        <f t="shared" si="14"/>
        <v>6953825.1326399995</v>
      </c>
      <c r="O148" s="7">
        <v>314</v>
      </c>
      <c r="P148" s="7" t="s">
        <v>154</v>
      </c>
    </row>
    <row r="149" spans="1:16" x14ac:dyDescent="0.25">
      <c r="A149" s="7">
        <v>315</v>
      </c>
      <c r="B149" s="7" t="s">
        <v>11</v>
      </c>
      <c r="C149" s="11"/>
      <c r="D149" s="14">
        <v>50586</v>
      </c>
      <c r="F149" s="27">
        <v>5.1999999999999998E-3</v>
      </c>
      <c r="G149" s="13"/>
      <c r="H149" s="16"/>
      <c r="J149" s="23">
        <v>10030603.41</v>
      </c>
      <c r="L149" s="6">
        <f>+(MONTH(D149)-12)/12+YEAR(D149)-2017</f>
        <v>20.5</v>
      </c>
      <c r="M149" s="6"/>
      <c r="N149" s="23">
        <f t="shared" si="14"/>
        <v>1069262.323506</v>
      </c>
      <c r="O149" s="7">
        <v>315</v>
      </c>
      <c r="P149" s="7" t="s">
        <v>154</v>
      </c>
    </row>
    <row r="150" spans="1:16" x14ac:dyDescent="0.25">
      <c r="A150" s="7">
        <v>316</v>
      </c>
      <c r="B150" s="7" t="s">
        <v>139</v>
      </c>
      <c r="C150" s="11"/>
      <c r="D150" s="14">
        <v>50586</v>
      </c>
      <c r="F150" s="27">
        <v>7.1000000000000004E-3</v>
      </c>
      <c r="G150" s="13"/>
      <c r="H150" s="16"/>
      <c r="J150" s="24">
        <v>1560108.42</v>
      </c>
      <c r="L150" s="43">
        <f>+(MONTH(D150)-12)/12+YEAR(D150)-2017</f>
        <v>20.5</v>
      </c>
      <c r="M150" s="48"/>
      <c r="N150" s="24">
        <f t="shared" si="14"/>
        <v>227073.780531</v>
      </c>
      <c r="O150" s="7">
        <v>316</v>
      </c>
      <c r="P150" s="7" t="s">
        <v>154</v>
      </c>
    </row>
    <row r="151" spans="1:16" s="11" customFormat="1" x14ac:dyDescent="0.25">
      <c r="A151" s="11" t="s">
        <v>4</v>
      </c>
      <c r="B151" s="11" t="s">
        <v>34</v>
      </c>
      <c r="D151" s="14"/>
      <c r="E151" s="7"/>
      <c r="F151" s="27"/>
      <c r="G151" s="13"/>
      <c r="H151" s="16"/>
      <c r="I151" s="7"/>
      <c r="J151" s="29">
        <f>+SUBTOTAL(9,J146:J150)</f>
        <v>136463374.63</v>
      </c>
      <c r="K151" s="28"/>
      <c r="L151" s="52"/>
      <c r="M151" s="45"/>
      <c r="N151" s="29">
        <f>+SUBTOTAL(9,N146:N150)</f>
        <v>25960542.877133001</v>
      </c>
      <c r="O151" s="11" t="s">
        <v>4</v>
      </c>
    </row>
    <row r="152" spans="1:16" s="11" customFormat="1" x14ac:dyDescent="0.25">
      <c r="B152" s="11" t="s">
        <v>4</v>
      </c>
      <c r="D152" s="14"/>
      <c r="E152" s="7"/>
      <c r="F152" s="27"/>
      <c r="G152" s="13"/>
      <c r="H152" s="16"/>
      <c r="I152" s="7"/>
      <c r="J152" s="25"/>
      <c r="K152" s="28"/>
      <c r="L152" s="45"/>
      <c r="M152" s="45"/>
      <c r="N152" s="25"/>
    </row>
    <row r="153" spans="1:16" s="11" customFormat="1" x14ac:dyDescent="0.25">
      <c r="A153" s="12" t="s">
        <v>104</v>
      </c>
      <c r="D153" s="14"/>
      <c r="E153" s="7"/>
      <c r="F153" s="27"/>
      <c r="G153" s="13"/>
      <c r="H153" s="16"/>
      <c r="I153" s="7"/>
      <c r="J153" s="51">
        <f>+SUBTOTAL(9,J114:J152)</f>
        <v>396574472.04000002</v>
      </c>
      <c r="K153" s="28"/>
      <c r="L153" s="46"/>
      <c r="M153" s="46"/>
      <c r="N153" s="51">
        <f>+SUBTOTAL(9,N114:N152)</f>
        <v>69681789.409208998</v>
      </c>
    </row>
    <row r="154" spans="1:16" s="11" customFormat="1" x14ac:dyDescent="0.25">
      <c r="A154" s="12"/>
      <c r="D154" s="14"/>
      <c r="E154" s="7"/>
      <c r="F154" s="27"/>
      <c r="G154" s="13"/>
      <c r="H154" s="16"/>
      <c r="I154" s="7"/>
      <c r="J154" s="31"/>
      <c r="K154" s="28"/>
      <c r="L154" s="46"/>
      <c r="M154" s="46"/>
      <c r="N154" s="31"/>
    </row>
    <row r="155" spans="1:16" ht="13.8" thickBot="1" x14ac:dyDescent="0.3">
      <c r="A155" s="9" t="s">
        <v>0</v>
      </c>
      <c r="C155" s="11"/>
      <c r="D155" s="14"/>
      <c r="F155" s="27"/>
      <c r="G155" s="13"/>
      <c r="H155" s="16"/>
      <c r="J155" s="33">
        <f>+SUBTOTAL(9,J24:J153)</f>
        <v>3209992869.7600007</v>
      </c>
      <c r="K155" s="62"/>
      <c r="L155" s="48"/>
      <c r="M155" s="48"/>
      <c r="N155" s="33">
        <f>+SUBTOTAL(9,N24:N153)</f>
        <v>441625717.1980806</v>
      </c>
    </row>
    <row r="156" spans="1:16" ht="13.8" thickTop="1" x14ac:dyDescent="0.25">
      <c r="C156" s="11"/>
      <c r="D156" s="14"/>
      <c r="F156" s="27"/>
      <c r="G156" s="13"/>
      <c r="H156" s="16"/>
      <c r="L156" s="48"/>
      <c r="M156" s="48"/>
      <c r="N156" s="20"/>
    </row>
    <row r="157" spans="1:16" x14ac:dyDescent="0.25">
      <c r="A157" s="9" t="s">
        <v>1</v>
      </c>
      <c r="C157" s="11"/>
      <c r="D157" s="14"/>
      <c r="F157" s="27"/>
      <c r="G157" s="13"/>
      <c r="H157" s="16"/>
      <c r="L157" s="48"/>
      <c r="M157" s="48"/>
      <c r="N157" s="20"/>
    </row>
    <row r="158" spans="1:16" x14ac:dyDescent="0.25">
      <c r="C158" s="11"/>
      <c r="D158" s="14"/>
      <c r="F158" s="27"/>
      <c r="G158" s="13"/>
      <c r="H158" s="16"/>
      <c r="L158" s="6"/>
      <c r="M158" s="6"/>
      <c r="N158" s="20"/>
    </row>
    <row r="159" spans="1:16" x14ac:dyDescent="0.25">
      <c r="A159" s="12" t="s">
        <v>105</v>
      </c>
      <c r="C159" s="11"/>
      <c r="D159" s="14"/>
      <c r="F159" s="27"/>
      <c r="G159" s="13"/>
      <c r="H159" s="16"/>
      <c r="L159" s="6"/>
      <c r="M159" s="6"/>
      <c r="N159" s="20"/>
    </row>
    <row r="160" spans="1:16" x14ac:dyDescent="0.25">
      <c r="B160" s="7" t="s">
        <v>4</v>
      </c>
      <c r="C160" s="11"/>
      <c r="D160" s="14"/>
      <c r="F160" s="27"/>
      <c r="G160" s="13"/>
      <c r="H160" s="16"/>
      <c r="L160" s="6"/>
      <c r="M160" s="6"/>
      <c r="N160" s="20"/>
    </row>
    <row r="161" spans="1:16" s="11" customFormat="1" x14ac:dyDescent="0.25">
      <c r="B161" s="11" t="s">
        <v>37</v>
      </c>
      <c r="D161" s="14"/>
      <c r="E161" s="7"/>
      <c r="F161" s="27"/>
      <c r="G161" s="13"/>
      <c r="H161" s="16"/>
      <c r="I161" s="7"/>
      <c r="J161" s="28"/>
      <c r="K161" s="28"/>
      <c r="L161" s="42"/>
      <c r="M161" s="42"/>
      <c r="N161" s="28"/>
    </row>
    <row r="162" spans="1:16" x14ac:dyDescent="0.25">
      <c r="A162" s="7">
        <v>321</v>
      </c>
      <c r="B162" s="7" t="s">
        <v>8</v>
      </c>
      <c r="C162" s="11"/>
      <c r="D162" s="14">
        <v>52351</v>
      </c>
      <c r="F162" s="55">
        <v>2.8E-3</v>
      </c>
      <c r="G162" s="36"/>
      <c r="H162" s="35"/>
      <c r="J162" s="23">
        <v>397119195.66000003</v>
      </c>
      <c r="L162" s="6">
        <f>+(MONTH(D162)-12)/12+YEAR(D162)-2017</f>
        <v>25.333333333333258</v>
      </c>
      <c r="M162" s="6"/>
      <c r="N162" s="23">
        <f t="shared" ref="N162:N166" si="15">F162*J162*L162</f>
        <v>28168988.278815918</v>
      </c>
      <c r="O162" s="7">
        <v>321</v>
      </c>
      <c r="P162" s="7" t="s">
        <v>155</v>
      </c>
    </row>
    <row r="163" spans="1:16" x14ac:dyDescent="0.25">
      <c r="A163" s="7">
        <v>322</v>
      </c>
      <c r="B163" s="7" t="s">
        <v>38</v>
      </c>
      <c r="C163" s="11"/>
      <c r="D163" s="14">
        <v>52351</v>
      </c>
      <c r="F163" s="55">
        <v>5.5999999999999999E-3</v>
      </c>
      <c r="G163" s="36"/>
      <c r="H163" s="35"/>
      <c r="J163" s="23">
        <v>55584106.710000001</v>
      </c>
      <c r="L163" s="6">
        <f>+(MONTH(D163)-12)/12+YEAR(D163)-2017</f>
        <v>25.333333333333258</v>
      </c>
      <c r="M163" s="6"/>
      <c r="N163" s="23">
        <f t="shared" si="15"/>
        <v>7885531.9385919767</v>
      </c>
      <c r="O163" s="7">
        <v>322</v>
      </c>
      <c r="P163" s="7" t="s">
        <v>155</v>
      </c>
    </row>
    <row r="164" spans="1:16" x14ac:dyDescent="0.25">
      <c r="A164" s="7">
        <v>323</v>
      </c>
      <c r="B164" s="7" t="s">
        <v>10</v>
      </c>
      <c r="C164" s="11"/>
      <c r="D164" s="14">
        <v>52351</v>
      </c>
      <c r="F164" s="55">
        <v>1.38E-2</v>
      </c>
      <c r="G164" s="36"/>
      <c r="H164" s="35"/>
      <c r="J164" s="23">
        <v>12406915.970000001</v>
      </c>
      <c r="L164" s="6">
        <f>+(MONTH(D164)-12)/12+YEAR(D164)-2017</f>
        <v>25.333333333333258</v>
      </c>
      <c r="M164" s="6"/>
      <c r="N164" s="23">
        <f t="shared" si="15"/>
        <v>4337457.8231119867</v>
      </c>
      <c r="O164" s="7">
        <v>323</v>
      </c>
      <c r="P164" s="7" t="s">
        <v>155</v>
      </c>
    </row>
    <row r="165" spans="1:16" x14ac:dyDescent="0.25">
      <c r="A165" s="7">
        <v>324</v>
      </c>
      <c r="B165" s="7" t="s">
        <v>11</v>
      </c>
      <c r="C165" s="11"/>
      <c r="D165" s="14">
        <v>52351</v>
      </c>
      <c r="F165" s="55">
        <v>1.1999999999999999E-3</v>
      </c>
      <c r="G165" s="36"/>
      <c r="H165" s="35"/>
      <c r="J165" s="23">
        <v>34379625.869999997</v>
      </c>
      <c r="L165" s="6">
        <f>+(MONTH(D165)-12)/12+YEAR(D165)-2017</f>
        <v>25.333333333333258</v>
      </c>
      <c r="M165" s="6"/>
      <c r="N165" s="23">
        <f t="shared" si="15"/>
        <v>1045140.6264479967</v>
      </c>
      <c r="O165" s="7">
        <v>324</v>
      </c>
      <c r="P165" s="7" t="s">
        <v>155</v>
      </c>
    </row>
    <row r="166" spans="1:16" x14ac:dyDescent="0.25">
      <c r="A166" s="7">
        <v>325</v>
      </c>
      <c r="B166" s="7" t="s">
        <v>139</v>
      </c>
      <c r="C166" s="11"/>
      <c r="D166" s="14">
        <v>52351</v>
      </c>
      <c r="F166" s="55">
        <v>3.2000000000000002E-3</v>
      </c>
      <c r="G166" s="36"/>
      <c r="H166" s="35"/>
      <c r="J166" s="24">
        <v>20728940.609999999</v>
      </c>
      <c r="L166" s="43">
        <f>+(MONTH(D166)-12)/12+YEAR(D166)-2017</f>
        <v>25.333333333333258</v>
      </c>
      <c r="M166" s="48"/>
      <c r="N166" s="24">
        <f t="shared" si="15"/>
        <v>1680426.118783995</v>
      </c>
      <c r="O166" s="7">
        <v>325</v>
      </c>
      <c r="P166" s="7" t="s">
        <v>155</v>
      </c>
    </row>
    <row r="167" spans="1:16" s="11" customFormat="1" x14ac:dyDescent="0.25">
      <c r="A167" s="11" t="s">
        <v>4</v>
      </c>
      <c r="B167" s="11" t="s">
        <v>39</v>
      </c>
      <c r="D167" s="14"/>
      <c r="E167" s="7"/>
      <c r="F167" s="55"/>
      <c r="G167" s="36"/>
      <c r="H167" s="35"/>
      <c r="I167" s="7"/>
      <c r="J167" s="25">
        <f>+SUBTOTAL(9,J162:J166)</f>
        <v>520218784.82000005</v>
      </c>
      <c r="K167" s="28"/>
      <c r="L167" s="42"/>
      <c r="M167" s="42"/>
      <c r="N167" s="25">
        <f>+SUBTOTAL(9,N162:N166)</f>
        <v>43117544.785751879</v>
      </c>
      <c r="O167" s="11" t="s">
        <v>4</v>
      </c>
    </row>
    <row r="168" spans="1:16" x14ac:dyDescent="0.25">
      <c r="A168" s="7" t="s">
        <v>4</v>
      </c>
      <c r="C168" s="11"/>
      <c r="D168" s="14"/>
      <c r="F168" s="55"/>
      <c r="G168" s="36"/>
      <c r="H168" s="35"/>
      <c r="L168" s="6"/>
      <c r="M168" s="6"/>
      <c r="N168" s="20"/>
      <c r="O168" s="7" t="s">
        <v>4</v>
      </c>
    </row>
    <row r="169" spans="1:16" s="11" customFormat="1" x14ac:dyDescent="0.25">
      <c r="A169" s="11" t="s">
        <v>4</v>
      </c>
      <c r="B169" s="11" t="s">
        <v>40</v>
      </c>
      <c r="D169" s="14"/>
      <c r="E169" s="7"/>
      <c r="F169" s="55"/>
      <c r="G169" s="36"/>
      <c r="H169" s="35"/>
      <c r="I169" s="7"/>
      <c r="J169" s="28"/>
      <c r="K169" s="28"/>
      <c r="L169" s="42"/>
      <c r="M169" s="42"/>
      <c r="N169" s="28"/>
      <c r="O169" s="11" t="s">
        <v>4</v>
      </c>
    </row>
    <row r="170" spans="1:16" x14ac:dyDescent="0.25">
      <c r="A170" s="7">
        <v>321</v>
      </c>
      <c r="B170" s="7" t="s">
        <v>8</v>
      </c>
      <c r="C170" s="11"/>
      <c r="D170" s="14">
        <v>49765</v>
      </c>
      <c r="F170" s="55">
        <v>2.8E-3</v>
      </c>
      <c r="G170" s="36"/>
      <c r="H170" s="35"/>
      <c r="J170" s="23">
        <v>196854866.28999999</v>
      </c>
      <c r="L170" s="6">
        <f>+(MONTH(D170)-12)/12+YEAR(D170)-2017</f>
        <v>18.25</v>
      </c>
      <c r="M170" s="6"/>
      <c r="N170" s="23">
        <f t="shared" ref="N170:N174" si="16">F170*J170*L170</f>
        <v>10059283.667419</v>
      </c>
      <c r="O170" s="7">
        <v>321</v>
      </c>
      <c r="P170" s="7" t="s">
        <v>155</v>
      </c>
    </row>
    <row r="171" spans="1:16" x14ac:dyDescent="0.25">
      <c r="A171" s="7">
        <v>322</v>
      </c>
      <c r="B171" s="7" t="s">
        <v>38</v>
      </c>
      <c r="C171" s="11"/>
      <c r="D171" s="14">
        <v>49765</v>
      </c>
      <c r="F171" s="55">
        <v>5.5999999999999999E-3</v>
      </c>
      <c r="G171" s="36"/>
      <c r="H171" s="35"/>
      <c r="J171" s="23">
        <v>845363775.00999999</v>
      </c>
      <c r="L171" s="6">
        <f>+(MONTH(D171)-12)/12+YEAR(D171)-2017</f>
        <v>18.25</v>
      </c>
      <c r="M171" s="6"/>
      <c r="N171" s="23">
        <f t="shared" si="16"/>
        <v>86396177.806022003</v>
      </c>
      <c r="O171" s="7">
        <v>322</v>
      </c>
      <c r="P171" s="7" t="s">
        <v>155</v>
      </c>
    </row>
    <row r="172" spans="1:16" x14ac:dyDescent="0.25">
      <c r="A172" s="7">
        <v>323</v>
      </c>
      <c r="B172" s="7" t="s">
        <v>10</v>
      </c>
      <c r="C172" s="11"/>
      <c r="D172" s="14">
        <v>49765</v>
      </c>
      <c r="F172" s="55">
        <v>1.38E-2</v>
      </c>
      <c r="G172" s="36"/>
      <c r="H172" s="35"/>
      <c r="J172" s="23">
        <v>413333703.58999997</v>
      </c>
      <c r="L172" s="6">
        <f>+(MONTH(D172)-12)/12+YEAR(D172)-2017</f>
        <v>18.25</v>
      </c>
      <c r="M172" s="6"/>
      <c r="N172" s="23">
        <f t="shared" si="16"/>
        <v>104098093.24914148</v>
      </c>
      <c r="O172" s="7">
        <v>323</v>
      </c>
      <c r="P172" s="7" t="s">
        <v>155</v>
      </c>
    </row>
    <row r="173" spans="1:16" x14ac:dyDescent="0.25">
      <c r="A173" s="7">
        <v>324</v>
      </c>
      <c r="B173" s="7" t="s">
        <v>11</v>
      </c>
      <c r="C173" s="11"/>
      <c r="D173" s="14">
        <v>49765</v>
      </c>
      <c r="F173" s="55">
        <v>1.1999999999999999E-3</v>
      </c>
      <c r="G173" s="36"/>
      <c r="H173" s="35"/>
      <c r="J173" s="23">
        <v>120786348.08</v>
      </c>
      <c r="L173" s="6">
        <f>+(MONTH(D173)-12)/12+YEAR(D173)-2017</f>
        <v>18.25</v>
      </c>
      <c r="M173" s="6"/>
      <c r="N173" s="23">
        <f t="shared" si="16"/>
        <v>2645221.0229519997</v>
      </c>
      <c r="O173" s="7">
        <v>324</v>
      </c>
      <c r="P173" s="7" t="s">
        <v>155</v>
      </c>
    </row>
    <row r="174" spans="1:16" x14ac:dyDescent="0.25">
      <c r="A174" s="7">
        <v>325</v>
      </c>
      <c r="B174" s="7" t="s">
        <v>139</v>
      </c>
      <c r="C174" s="11"/>
      <c r="D174" s="14">
        <v>49765</v>
      </c>
      <c r="F174" s="55">
        <v>3.2000000000000002E-3</v>
      </c>
      <c r="G174" s="36"/>
      <c r="H174" s="35"/>
      <c r="J174" s="24">
        <v>11438745.220000001</v>
      </c>
      <c r="L174" s="43">
        <f>+(MONTH(D174)-12)/12+YEAR(D174)-2017</f>
        <v>18.25</v>
      </c>
      <c r="M174" s="48"/>
      <c r="N174" s="24">
        <f t="shared" si="16"/>
        <v>668022.72084800003</v>
      </c>
      <c r="O174" s="7">
        <v>325</v>
      </c>
      <c r="P174" s="7" t="s">
        <v>155</v>
      </c>
    </row>
    <row r="175" spans="1:16" s="11" customFormat="1" x14ac:dyDescent="0.25">
      <c r="A175" s="11" t="s">
        <v>4</v>
      </c>
      <c r="B175" s="11" t="s">
        <v>41</v>
      </c>
      <c r="D175" s="14"/>
      <c r="E175" s="7"/>
      <c r="F175" s="55"/>
      <c r="G175" s="36"/>
      <c r="H175" s="35"/>
      <c r="I175" s="7"/>
      <c r="J175" s="25">
        <f>+SUBTOTAL(9,J170:J174)</f>
        <v>1587777438.1899998</v>
      </c>
      <c r="K175" s="28"/>
      <c r="L175" s="42"/>
      <c r="M175" s="42"/>
      <c r="N175" s="25">
        <f>+SUBTOTAL(9,N170:N174)</f>
        <v>203866798.46638247</v>
      </c>
      <c r="O175" s="11" t="s">
        <v>4</v>
      </c>
    </row>
    <row r="176" spans="1:16" x14ac:dyDescent="0.25">
      <c r="A176" s="7" t="s">
        <v>4</v>
      </c>
      <c r="B176" s="7" t="s">
        <v>4</v>
      </c>
      <c r="C176" s="11"/>
      <c r="D176" s="14"/>
      <c r="F176" s="55"/>
      <c r="G176" s="36"/>
      <c r="H176" s="35"/>
      <c r="L176" s="6"/>
      <c r="M176" s="6"/>
      <c r="N176" s="20"/>
      <c r="O176" s="7" t="s">
        <v>4</v>
      </c>
    </row>
    <row r="177" spans="1:16" s="11" customFormat="1" x14ac:dyDescent="0.25">
      <c r="A177" s="11" t="s">
        <v>4</v>
      </c>
      <c r="B177" s="11" t="s">
        <v>42</v>
      </c>
      <c r="D177" s="14"/>
      <c r="E177" s="7"/>
      <c r="F177" s="55"/>
      <c r="G177" s="36"/>
      <c r="H177" s="35"/>
      <c r="I177" s="7"/>
      <c r="J177" s="28"/>
      <c r="K177" s="28"/>
      <c r="L177" s="42"/>
      <c r="M177" s="42"/>
      <c r="N177" s="28"/>
      <c r="O177" s="11" t="s">
        <v>4</v>
      </c>
    </row>
    <row r="178" spans="1:16" x14ac:dyDescent="0.25">
      <c r="A178" s="7">
        <v>321</v>
      </c>
      <c r="B178" s="7" t="s">
        <v>8</v>
      </c>
      <c r="C178" s="11"/>
      <c r="D178" s="14">
        <v>52351</v>
      </c>
      <c r="F178" s="55">
        <v>2.8E-3</v>
      </c>
      <c r="G178" s="36"/>
      <c r="H178" s="35"/>
      <c r="J178" s="23">
        <v>298911837.25999999</v>
      </c>
      <c r="L178" s="6">
        <f>+(MONTH(D178)-12)/12+YEAR(D178)-2017</f>
        <v>25.333333333333258</v>
      </c>
      <c r="M178" s="6"/>
      <c r="N178" s="23">
        <f t="shared" ref="N178:N182" si="17">F178*J178*L178</f>
        <v>21202812.989642601</v>
      </c>
      <c r="O178" s="7">
        <v>321</v>
      </c>
      <c r="P178" s="7" t="s">
        <v>155</v>
      </c>
    </row>
    <row r="179" spans="1:16" x14ac:dyDescent="0.25">
      <c r="A179" s="7">
        <v>322</v>
      </c>
      <c r="B179" s="7" t="s">
        <v>38</v>
      </c>
      <c r="C179" s="11"/>
      <c r="D179" s="14">
        <v>52351</v>
      </c>
      <c r="F179" s="55">
        <v>5.5999999999999999E-3</v>
      </c>
      <c r="G179" s="36"/>
      <c r="H179" s="35"/>
      <c r="J179" s="23">
        <v>1057336501.04</v>
      </c>
      <c r="L179" s="6">
        <f>+(MONTH(D179)-12)/12+YEAR(D179)-2017</f>
        <v>25.333333333333258</v>
      </c>
      <c r="M179" s="6"/>
      <c r="N179" s="23">
        <f t="shared" si="17"/>
        <v>150000804.94754088</v>
      </c>
      <c r="O179" s="7">
        <v>322</v>
      </c>
      <c r="P179" s="7" t="s">
        <v>155</v>
      </c>
    </row>
    <row r="180" spans="1:16" x14ac:dyDescent="0.25">
      <c r="A180" s="7">
        <v>323</v>
      </c>
      <c r="B180" s="7" t="s">
        <v>10</v>
      </c>
      <c r="C180" s="11"/>
      <c r="D180" s="14">
        <v>52351</v>
      </c>
      <c r="F180" s="55">
        <v>1.38E-2</v>
      </c>
      <c r="G180" s="36"/>
      <c r="H180" s="35"/>
      <c r="J180" s="23">
        <v>350466490.07999998</v>
      </c>
      <c r="L180" s="6">
        <f>+(MONTH(D180)-12)/12+YEAR(D180)-2017</f>
        <v>25.333333333333258</v>
      </c>
      <c r="M180" s="6"/>
      <c r="N180" s="23">
        <f t="shared" si="17"/>
        <v>122523084.93196763</v>
      </c>
      <c r="O180" s="7">
        <v>323</v>
      </c>
      <c r="P180" s="7" t="s">
        <v>155</v>
      </c>
    </row>
    <row r="181" spans="1:16" x14ac:dyDescent="0.25">
      <c r="A181" s="7">
        <v>324</v>
      </c>
      <c r="B181" s="7" t="s">
        <v>11</v>
      </c>
      <c r="C181" s="11"/>
      <c r="D181" s="14">
        <v>52351</v>
      </c>
      <c r="F181" s="55">
        <v>1.1999999999999999E-3</v>
      </c>
      <c r="G181" s="36"/>
      <c r="H181" s="35"/>
      <c r="J181" s="23">
        <v>189637024.55000001</v>
      </c>
      <c r="L181" s="6">
        <f>+(MONTH(D181)-12)/12+YEAR(D181)-2017</f>
        <v>25.333333333333258</v>
      </c>
      <c r="M181" s="6"/>
      <c r="N181" s="23">
        <f t="shared" si="17"/>
        <v>5764965.546319982</v>
      </c>
      <c r="O181" s="7">
        <v>324</v>
      </c>
      <c r="P181" s="7" t="s">
        <v>155</v>
      </c>
    </row>
    <row r="182" spans="1:16" x14ac:dyDescent="0.25">
      <c r="A182" s="7">
        <v>325</v>
      </c>
      <c r="B182" s="7" t="s">
        <v>139</v>
      </c>
      <c r="C182" s="11"/>
      <c r="D182" s="14">
        <v>52351</v>
      </c>
      <c r="F182" s="55">
        <v>3.2000000000000002E-3</v>
      </c>
      <c r="G182" s="36"/>
      <c r="H182" s="35"/>
      <c r="J182" s="24">
        <v>24225433.390000001</v>
      </c>
      <c r="L182" s="43">
        <f>+(MONTH(D182)-12)/12+YEAR(D182)-2017</f>
        <v>25.333333333333258</v>
      </c>
      <c r="M182" s="48"/>
      <c r="N182" s="24">
        <f t="shared" si="17"/>
        <v>1963875.1334826611</v>
      </c>
      <c r="O182" s="7">
        <v>325</v>
      </c>
      <c r="P182" s="7" t="s">
        <v>155</v>
      </c>
    </row>
    <row r="183" spans="1:16" s="11" customFormat="1" x14ac:dyDescent="0.25">
      <c r="A183" s="11" t="s">
        <v>4</v>
      </c>
      <c r="B183" s="11" t="s">
        <v>43</v>
      </c>
      <c r="D183" s="14"/>
      <c r="E183" s="7"/>
      <c r="F183" s="55"/>
      <c r="G183" s="36"/>
      <c r="H183" s="35"/>
      <c r="I183" s="7"/>
      <c r="J183" s="29">
        <f>+SUBTOTAL(9,J178:J182)</f>
        <v>1920577286.3199999</v>
      </c>
      <c r="K183" s="28"/>
      <c r="L183" s="52"/>
      <c r="M183" s="45"/>
      <c r="N183" s="29">
        <f>+SUBTOTAL(9,N178:N182)</f>
        <v>301455543.54895371</v>
      </c>
      <c r="O183" s="11" t="s">
        <v>4</v>
      </c>
    </row>
    <row r="184" spans="1:16" s="11" customFormat="1" x14ac:dyDescent="0.25">
      <c r="B184" s="11" t="s">
        <v>4</v>
      </c>
      <c r="D184" s="14"/>
      <c r="E184" s="7"/>
      <c r="F184" s="55"/>
      <c r="G184" s="36"/>
      <c r="H184" s="35"/>
      <c r="I184" s="7"/>
      <c r="J184" s="25"/>
      <c r="K184" s="28"/>
      <c r="L184" s="45"/>
      <c r="M184" s="45"/>
      <c r="N184" s="25"/>
    </row>
    <row r="185" spans="1:16" s="11" customFormat="1" x14ac:dyDescent="0.25">
      <c r="A185" s="12" t="s">
        <v>106</v>
      </c>
      <c r="D185" s="14"/>
      <c r="E185" s="7"/>
      <c r="F185" s="55"/>
      <c r="G185" s="36"/>
      <c r="H185" s="35"/>
      <c r="I185" s="7"/>
      <c r="J185" s="38">
        <f>+SUBTOTAL(9,J162:J184)</f>
        <v>4028573509.3299994</v>
      </c>
      <c r="K185" s="28"/>
      <c r="L185" s="46"/>
      <c r="M185" s="46"/>
      <c r="N185" s="38">
        <f>+SUBTOTAL(9,N162:N184)</f>
        <v>548439886.80108809</v>
      </c>
    </row>
    <row r="186" spans="1:16" s="11" customFormat="1" x14ac:dyDescent="0.25">
      <c r="A186" s="12"/>
      <c r="B186" s="11" t="s">
        <v>4</v>
      </c>
      <c r="D186" s="14"/>
      <c r="E186" s="7"/>
      <c r="F186" s="55"/>
      <c r="G186" s="36"/>
      <c r="H186" s="35"/>
      <c r="I186" s="7"/>
      <c r="J186" s="25"/>
      <c r="K186" s="28"/>
      <c r="L186" s="45"/>
      <c r="M186" s="45"/>
      <c r="N186" s="25"/>
    </row>
    <row r="187" spans="1:16" s="11" customFormat="1" x14ac:dyDescent="0.25">
      <c r="A187" s="12"/>
      <c r="B187" s="11" t="s">
        <v>4</v>
      </c>
      <c r="D187" s="14"/>
      <c r="E187" s="7"/>
      <c r="F187" s="55"/>
      <c r="G187" s="36"/>
      <c r="H187" s="35"/>
      <c r="I187" s="7"/>
      <c r="J187" s="25"/>
      <c r="K187" s="28"/>
      <c r="L187" s="42"/>
      <c r="M187" s="42"/>
      <c r="N187" s="25"/>
    </row>
    <row r="188" spans="1:16" s="11" customFormat="1" x14ac:dyDescent="0.25">
      <c r="A188" s="12" t="s">
        <v>107</v>
      </c>
      <c r="D188" s="14"/>
      <c r="E188" s="7"/>
      <c r="F188" s="55"/>
      <c r="G188" s="36"/>
      <c r="H188" s="35"/>
      <c r="I188" s="7"/>
      <c r="J188" s="25"/>
      <c r="K188" s="28"/>
      <c r="L188" s="42"/>
      <c r="M188" s="42"/>
      <c r="N188" s="25"/>
    </row>
    <row r="189" spans="1:16" x14ac:dyDescent="0.25">
      <c r="A189" s="7" t="s">
        <v>4</v>
      </c>
      <c r="B189" s="7" t="s">
        <v>4</v>
      </c>
      <c r="C189" s="11"/>
      <c r="D189" s="14"/>
      <c r="F189" s="55"/>
      <c r="G189" s="36"/>
      <c r="H189" s="35"/>
      <c r="L189" s="6"/>
      <c r="M189" s="6"/>
      <c r="N189" s="20"/>
    </row>
    <row r="190" spans="1:16" s="11" customFormat="1" x14ac:dyDescent="0.25">
      <c r="A190" s="11" t="s">
        <v>4</v>
      </c>
      <c r="B190" s="11" t="s">
        <v>35</v>
      </c>
      <c r="D190" s="14"/>
      <c r="E190" s="7"/>
      <c r="F190" s="55"/>
      <c r="G190" s="36"/>
      <c r="H190" s="35"/>
      <c r="I190" s="7"/>
      <c r="J190" s="25"/>
      <c r="K190" s="28"/>
      <c r="L190" s="42"/>
      <c r="M190" s="42"/>
      <c r="N190" s="25"/>
      <c r="O190" s="11" t="s">
        <v>4</v>
      </c>
    </row>
    <row r="191" spans="1:16" x14ac:dyDescent="0.25">
      <c r="A191" s="7">
        <v>321</v>
      </c>
      <c r="B191" s="7" t="s">
        <v>8</v>
      </c>
      <c r="C191" s="11"/>
      <c r="D191" s="14">
        <v>48699</v>
      </c>
      <c r="F191" s="55">
        <v>2.8E-3</v>
      </c>
      <c r="G191" s="36"/>
      <c r="H191" s="35"/>
      <c r="J191" s="23">
        <v>380704673.41000003</v>
      </c>
      <c r="L191" s="6">
        <f>+(MONTH(D191)-12)/12+YEAR(D191)-2017</f>
        <v>15.333333333333258</v>
      </c>
      <c r="M191" s="6"/>
      <c r="N191" s="23">
        <f t="shared" ref="N191:N195" si="18">F191*J191*L191</f>
        <v>16344920.645069255</v>
      </c>
      <c r="O191" s="7">
        <v>321</v>
      </c>
      <c r="P191" s="7" t="s">
        <v>155</v>
      </c>
    </row>
    <row r="192" spans="1:16" x14ac:dyDescent="0.25">
      <c r="A192" s="7">
        <v>322</v>
      </c>
      <c r="B192" s="7" t="s">
        <v>38</v>
      </c>
      <c r="C192" s="11"/>
      <c r="D192" s="14">
        <v>48699</v>
      </c>
      <c r="F192" s="55">
        <v>5.5999999999999999E-3</v>
      </c>
      <c r="G192" s="36"/>
      <c r="H192" s="35"/>
      <c r="J192" s="23">
        <v>144884580.21000001</v>
      </c>
      <c r="L192" s="6">
        <f>+(MONTH(D192)-12)/12+YEAR(D192)-2017</f>
        <v>15.333333333333258</v>
      </c>
      <c r="M192" s="6"/>
      <c r="N192" s="23">
        <f t="shared" si="18"/>
        <v>12440755.954031939</v>
      </c>
      <c r="O192" s="7">
        <v>322</v>
      </c>
      <c r="P192" s="7" t="s">
        <v>155</v>
      </c>
    </row>
    <row r="193" spans="1:16" x14ac:dyDescent="0.25">
      <c r="A193" s="7">
        <v>323</v>
      </c>
      <c r="B193" s="7" t="s">
        <v>10</v>
      </c>
      <c r="C193" s="11"/>
      <c r="D193" s="14">
        <v>48699</v>
      </c>
      <c r="F193" s="55">
        <v>1.38E-2</v>
      </c>
      <c r="G193" s="36"/>
      <c r="H193" s="35"/>
      <c r="J193" s="23">
        <v>22821885.52</v>
      </c>
      <c r="L193" s="6">
        <f>+(MONTH(D193)-12)/12+YEAR(D193)-2017</f>
        <v>15.333333333333258</v>
      </c>
      <c r="M193" s="6"/>
      <c r="N193" s="23">
        <f t="shared" si="18"/>
        <v>4829110.9760319758</v>
      </c>
      <c r="O193" s="7">
        <v>323</v>
      </c>
      <c r="P193" s="7" t="s">
        <v>155</v>
      </c>
    </row>
    <row r="194" spans="1:16" x14ac:dyDescent="0.25">
      <c r="A194" s="7">
        <v>324</v>
      </c>
      <c r="B194" s="7" t="s">
        <v>11</v>
      </c>
      <c r="C194" s="11"/>
      <c r="D194" s="14">
        <v>48699</v>
      </c>
      <c r="F194" s="55">
        <v>1.1999999999999999E-3</v>
      </c>
      <c r="G194" s="36"/>
      <c r="H194" s="35"/>
      <c r="J194" s="23">
        <v>56769857.590000004</v>
      </c>
      <c r="L194" s="6">
        <f>+(MONTH(D194)-12)/12+YEAR(D194)-2017</f>
        <v>15.333333333333258</v>
      </c>
      <c r="M194" s="6"/>
      <c r="N194" s="23">
        <f t="shared" si="18"/>
        <v>1044565.3796559949</v>
      </c>
      <c r="O194" s="7">
        <v>324</v>
      </c>
      <c r="P194" s="7" t="s">
        <v>155</v>
      </c>
    </row>
    <row r="195" spans="1:16" x14ac:dyDescent="0.25">
      <c r="A195" s="7">
        <v>325</v>
      </c>
      <c r="B195" s="7" t="s">
        <v>139</v>
      </c>
      <c r="C195" s="11"/>
      <c r="D195" s="14">
        <v>48699</v>
      </c>
      <c r="F195" s="55">
        <v>3.2000000000000002E-3</v>
      </c>
      <c r="G195" s="36"/>
      <c r="H195" s="35"/>
      <c r="J195" s="24">
        <v>39215641.060000002</v>
      </c>
      <c r="L195" s="43">
        <f>+(MONTH(D195)-12)/12+YEAR(D195)-2017</f>
        <v>15.333333333333258</v>
      </c>
      <c r="M195" s="48"/>
      <c r="N195" s="24">
        <f t="shared" si="18"/>
        <v>1924180.7880106573</v>
      </c>
      <c r="O195" s="7">
        <v>325</v>
      </c>
      <c r="P195" s="7" t="s">
        <v>155</v>
      </c>
    </row>
    <row r="196" spans="1:16" s="11" customFormat="1" x14ac:dyDescent="0.25">
      <c r="A196" s="11" t="s">
        <v>4</v>
      </c>
      <c r="B196" s="11" t="s">
        <v>36</v>
      </c>
      <c r="D196" s="14"/>
      <c r="E196" s="7"/>
      <c r="F196" s="55"/>
      <c r="G196" s="36"/>
      <c r="H196" s="35"/>
      <c r="I196" s="7"/>
      <c r="J196" s="25">
        <f>+SUBTOTAL(9,J191:J195)</f>
        <v>644396637.78999996</v>
      </c>
      <c r="K196" s="28"/>
      <c r="L196" s="42"/>
      <c r="M196" s="42"/>
      <c r="N196" s="25">
        <f>+SUBTOTAL(9,N191:N195)</f>
        <v>36583533.742799819</v>
      </c>
      <c r="O196" s="11" t="s">
        <v>4</v>
      </c>
    </row>
    <row r="197" spans="1:16" x14ac:dyDescent="0.25">
      <c r="A197" s="7" t="s">
        <v>4</v>
      </c>
      <c r="B197" s="7" t="s">
        <v>4</v>
      </c>
      <c r="C197" s="11"/>
      <c r="D197" s="14"/>
      <c r="F197" s="55"/>
      <c r="G197" s="36"/>
      <c r="H197" s="35"/>
      <c r="L197" s="6"/>
      <c r="M197" s="6"/>
      <c r="N197" s="20"/>
      <c r="O197" s="7" t="s">
        <v>4</v>
      </c>
    </row>
    <row r="198" spans="1:16" s="11" customFormat="1" x14ac:dyDescent="0.25">
      <c r="A198" s="11" t="s">
        <v>4</v>
      </c>
      <c r="B198" s="11" t="s">
        <v>44</v>
      </c>
      <c r="D198" s="14"/>
      <c r="E198" s="7"/>
      <c r="F198" s="55"/>
      <c r="G198" s="36"/>
      <c r="H198" s="35"/>
      <c r="I198" s="7"/>
      <c r="J198" s="28"/>
      <c r="K198" s="28"/>
      <c r="L198" s="42"/>
      <c r="M198" s="42"/>
      <c r="N198" s="28"/>
      <c r="O198" s="11" t="s">
        <v>4</v>
      </c>
    </row>
    <row r="199" spans="1:16" x14ac:dyDescent="0.25">
      <c r="A199" s="7">
        <v>321</v>
      </c>
      <c r="B199" s="7" t="s">
        <v>8</v>
      </c>
      <c r="C199" s="11"/>
      <c r="D199" s="14">
        <v>48426</v>
      </c>
      <c r="F199" s="55">
        <v>2.8E-3</v>
      </c>
      <c r="G199" s="36"/>
      <c r="H199" s="35"/>
      <c r="J199" s="23">
        <v>185601316.09999999</v>
      </c>
      <c r="L199" s="6">
        <f>+(MONTH(D199)-12)/12+YEAR(D199)-2017</f>
        <v>14.583333333333258</v>
      </c>
      <c r="M199" s="6"/>
      <c r="N199" s="23">
        <f t="shared" ref="N199:N203" si="19">F199*J199*L199</f>
        <v>7578720.4074166268</v>
      </c>
      <c r="O199" s="7">
        <v>321</v>
      </c>
      <c r="P199" s="7" t="s">
        <v>155</v>
      </c>
    </row>
    <row r="200" spans="1:16" x14ac:dyDescent="0.25">
      <c r="A200" s="7">
        <v>322</v>
      </c>
      <c r="B200" s="7" t="s">
        <v>38</v>
      </c>
      <c r="C200" s="11"/>
      <c r="D200" s="14">
        <v>48426</v>
      </c>
      <c r="F200" s="55">
        <v>5.5999999999999999E-3</v>
      </c>
      <c r="G200" s="36"/>
      <c r="H200" s="35"/>
      <c r="J200" s="23">
        <v>595235354.19000006</v>
      </c>
      <c r="L200" s="6">
        <f>+(MONTH(D200)-12)/12+YEAR(D200)-2017</f>
        <v>14.583333333333258</v>
      </c>
      <c r="M200" s="6"/>
      <c r="N200" s="23">
        <f t="shared" si="19"/>
        <v>48610887.258849755</v>
      </c>
      <c r="O200" s="7">
        <v>322</v>
      </c>
      <c r="P200" s="7" t="s">
        <v>155</v>
      </c>
    </row>
    <row r="201" spans="1:16" x14ac:dyDescent="0.25">
      <c r="A201" s="7">
        <v>323</v>
      </c>
      <c r="B201" s="7" t="s">
        <v>10</v>
      </c>
      <c r="C201" s="11"/>
      <c r="D201" s="14">
        <v>48426</v>
      </c>
      <c r="F201" s="55">
        <v>1.38E-2</v>
      </c>
      <c r="G201" s="36"/>
      <c r="H201" s="35"/>
      <c r="J201" s="23">
        <v>758820503.48000002</v>
      </c>
      <c r="L201" s="6">
        <f>+(MONTH(D201)-12)/12+YEAR(D201)-2017</f>
        <v>14.583333333333258</v>
      </c>
      <c r="M201" s="6"/>
      <c r="N201" s="23">
        <f t="shared" si="19"/>
        <v>152712626.32534921</v>
      </c>
      <c r="O201" s="7">
        <v>323</v>
      </c>
      <c r="P201" s="7" t="s">
        <v>155</v>
      </c>
    </row>
    <row r="202" spans="1:16" x14ac:dyDescent="0.25">
      <c r="A202" s="7">
        <v>324</v>
      </c>
      <c r="B202" s="7" t="s">
        <v>11</v>
      </c>
      <c r="C202" s="11"/>
      <c r="D202" s="14">
        <v>48426</v>
      </c>
      <c r="F202" s="55">
        <v>1.1999999999999999E-3</v>
      </c>
      <c r="G202" s="36"/>
      <c r="H202" s="35"/>
      <c r="J202" s="23">
        <v>153810947.63</v>
      </c>
      <c r="L202" s="6">
        <f>+(MONTH(D202)-12)/12+YEAR(D202)-2017</f>
        <v>14.583333333333258</v>
      </c>
      <c r="M202" s="6"/>
      <c r="N202" s="23">
        <f t="shared" si="19"/>
        <v>2691691.5835249857</v>
      </c>
      <c r="O202" s="7">
        <v>324</v>
      </c>
      <c r="P202" s="7" t="s">
        <v>155</v>
      </c>
    </row>
    <row r="203" spans="1:16" x14ac:dyDescent="0.25">
      <c r="A203" s="7">
        <v>325</v>
      </c>
      <c r="B203" s="7" t="s">
        <v>139</v>
      </c>
      <c r="C203" s="11"/>
      <c r="D203" s="14">
        <v>48426</v>
      </c>
      <c r="F203" s="55">
        <v>3.2000000000000002E-3</v>
      </c>
      <c r="G203" s="36"/>
      <c r="H203" s="35"/>
      <c r="J203" s="24">
        <v>16088187.859999999</v>
      </c>
      <c r="L203" s="43">
        <f>+(MONTH(D203)-12)/12+YEAR(D203)-2017</f>
        <v>14.583333333333258</v>
      </c>
      <c r="M203" s="48"/>
      <c r="N203" s="24">
        <f t="shared" si="19"/>
        <v>750782.1001333294</v>
      </c>
      <c r="O203" s="7">
        <v>325</v>
      </c>
      <c r="P203" s="7" t="s">
        <v>155</v>
      </c>
    </row>
    <row r="204" spans="1:16" s="11" customFormat="1" x14ac:dyDescent="0.25">
      <c r="A204" s="11" t="s">
        <v>4</v>
      </c>
      <c r="B204" s="11" t="s">
        <v>45</v>
      </c>
      <c r="D204" s="14"/>
      <c r="E204" s="7"/>
      <c r="F204" s="55"/>
      <c r="G204" s="36"/>
      <c r="H204" s="35"/>
      <c r="I204" s="7"/>
      <c r="J204" s="25">
        <f>+SUBTOTAL(9,J199:J203)</f>
        <v>1709556309.26</v>
      </c>
      <c r="K204" s="28"/>
      <c r="L204" s="42"/>
      <c r="M204" s="42"/>
      <c r="N204" s="25">
        <f>+SUBTOTAL(9,N199:N203)</f>
        <v>212344707.6752739</v>
      </c>
      <c r="O204" s="11" t="s">
        <v>4</v>
      </c>
    </row>
    <row r="205" spans="1:16" x14ac:dyDescent="0.25">
      <c r="A205" s="7" t="s">
        <v>4</v>
      </c>
      <c r="B205" s="7" t="s">
        <v>4</v>
      </c>
      <c r="C205" s="11"/>
      <c r="D205" s="14"/>
      <c r="F205" s="55"/>
      <c r="G205" s="36"/>
      <c r="H205" s="35"/>
      <c r="L205" s="6"/>
      <c r="M205" s="6"/>
      <c r="N205" s="20"/>
      <c r="O205" s="7" t="s">
        <v>4</v>
      </c>
    </row>
    <row r="206" spans="1:16" s="11" customFormat="1" x14ac:dyDescent="0.25">
      <c r="A206" s="11" t="s">
        <v>4</v>
      </c>
      <c r="B206" s="11" t="s">
        <v>46</v>
      </c>
      <c r="D206" s="14"/>
      <c r="E206" s="7"/>
      <c r="F206" s="55"/>
      <c r="G206" s="36"/>
      <c r="H206" s="35"/>
      <c r="I206" s="7"/>
      <c r="J206" s="28"/>
      <c r="K206" s="28"/>
      <c r="L206" s="42"/>
      <c r="M206" s="42"/>
      <c r="N206" s="28"/>
      <c r="O206" s="11" t="s">
        <v>4</v>
      </c>
    </row>
    <row r="207" spans="1:16" x14ac:dyDescent="0.25">
      <c r="A207" s="7">
        <v>321</v>
      </c>
      <c r="B207" s="7" t="s">
        <v>8</v>
      </c>
      <c r="C207" s="11"/>
      <c r="D207" s="14">
        <v>48699</v>
      </c>
      <c r="F207" s="55">
        <v>2.8E-3</v>
      </c>
      <c r="G207" s="36"/>
      <c r="H207" s="35"/>
      <c r="J207" s="23">
        <v>129681129.70999999</v>
      </c>
      <c r="L207" s="6">
        <f>+(MONTH(D207)-12)/12+YEAR(D207)-2017</f>
        <v>15.333333333333258</v>
      </c>
      <c r="M207" s="6"/>
      <c r="N207" s="23">
        <f t="shared" ref="N207:N211" si="20">F207*J207*L207</f>
        <v>5567643.1688826391</v>
      </c>
      <c r="O207" s="7">
        <v>321</v>
      </c>
      <c r="P207" s="7" t="s">
        <v>155</v>
      </c>
    </row>
    <row r="208" spans="1:16" x14ac:dyDescent="0.25">
      <c r="A208" s="7">
        <v>322</v>
      </c>
      <c r="B208" s="7" t="s">
        <v>38</v>
      </c>
      <c r="C208" s="11"/>
      <c r="D208" s="14">
        <v>48699</v>
      </c>
      <c r="F208" s="55">
        <v>5.5999999999999999E-3</v>
      </c>
      <c r="G208" s="36"/>
      <c r="H208" s="35"/>
      <c r="J208" s="23">
        <v>518893110.5</v>
      </c>
      <c r="L208" s="6">
        <f>+(MONTH(D208)-12)/12+YEAR(D208)-2017</f>
        <v>15.333333333333258</v>
      </c>
      <c r="M208" s="6"/>
      <c r="N208" s="23">
        <f t="shared" si="20"/>
        <v>44555621.754933111</v>
      </c>
      <c r="O208" s="7">
        <v>322</v>
      </c>
      <c r="P208" s="7" t="s">
        <v>155</v>
      </c>
    </row>
    <row r="209" spans="1:16" x14ac:dyDescent="0.25">
      <c r="A209" s="7">
        <v>323</v>
      </c>
      <c r="B209" s="7" t="s">
        <v>10</v>
      </c>
      <c r="C209" s="11"/>
      <c r="D209" s="14">
        <v>48699</v>
      </c>
      <c r="F209" s="55">
        <v>1.38E-2</v>
      </c>
      <c r="G209" s="36"/>
      <c r="H209" s="35"/>
      <c r="J209" s="23">
        <v>601429270.39999998</v>
      </c>
      <c r="L209" s="6">
        <f>+(MONTH(D209)-12)/12+YEAR(D209)-2017</f>
        <v>15.333333333333258</v>
      </c>
      <c r="M209" s="6"/>
      <c r="N209" s="23">
        <f t="shared" si="20"/>
        <v>127262433.61663936</v>
      </c>
      <c r="O209" s="7">
        <v>323</v>
      </c>
      <c r="P209" s="7" t="s">
        <v>155</v>
      </c>
    </row>
    <row r="210" spans="1:16" x14ac:dyDescent="0.25">
      <c r="A210" s="7">
        <v>324</v>
      </c>
      <c r="B210" s="7" t="s">
        <v>11</v>
      </c>
      <c r="C210" s="11"/>
      <c r="D210" s="14">
        <v>48699</v>
      </c>
      <c r="F210" s="55">
        <v>1.1999999999999999E-3</v>
      </c>
      <c r="G210" s="36"/>
      <c r="H210" s="35"/>
      <c r="J210" s="23">
        <v>177722654.02000001</v>
      </c>
      <c r="L210" s="6">
        <f>+(MONTH(D210)-12)/12+YEAR(D210)-2017</f>
        <v>15.333333333333258</v>
      </c>
      <c r="M210" s="6"/>
      <c r="N210" s="23">
        <f t="shared" si="20"/>
        <v>3270096.8339679837</v>
      </c>
      <c r="O210" s="7">
        <v>324</v>
      </c>
      <c r="P210" s="7" t="s">
        <v>155</v>
      </c>
    </row>
    <row r="211" spans="1:16" x14ac:dyDescent="0.25">
      <c r="A211" s="7">
        <v>325</v>
      </c>
      <c r="B211" s="7" t="s">
        <v>139</v>
      </c>
      <c r="C211" s="11"/>
      <c r="D211" s="14">
        <v>48699</v>
      </c>
      <c r="F211" s="55">
        <v>3.2000000000000002E-3</v>
      </c>
      <c r="G211" s="36"/>
      <c r="H211" s="35"/>
      <c r="J211" s="24">
        <v>12121306.1</v>
      </c>
      <c r="L211" s="43">
        <f>+(MONTH(D211)-12)/12+YEAR(D211)-2017</f>
        <v>15.333333333333258</v>
      </c>
      <c r="M211" s="48"/>
      <c r="N211" s="24">
        <f t="shared" si="20"/>
        <v>594752.08597333031</v>
      </c>
      <c r="O211" s="7">
        <v>325</v>
      </c>
      <c r="P211" s="7" t="s">
        <v>155</v>
      </c>
    </row>
    <row r="212" spans="1:16" s="11" customFormat="1" x14ac:dyDescent="0.25">
      <c r="A212" s="11" t="s">
        <v>4</v>
      </c>
      <c r="B212" s="11" t="s">
        <v>47</v>
      </c>
      <c r="D212" s="14"/>
      <c r="E212" s="7"/>
      <c r="F212" s="55"/>
      <c r="G212" s="20"/>
      <c r="H212" s="56"/>
      <c r="I212" s="7"/>
      <c r="J212" s="29">
        <f>+SUBTOTAL(9,J207:J211)</f>
        <v>1439847470.73</v>
      </c>
      <c r="K212" s="28"/>
      <c r="L212" s="52"/>
      <c r="M212" s="45"/>
      <c r="N212" s="29">
        <f>+SUBTOTAL(9,N207:N211)</f>
        <v>181250547.46039641</v>
      </c>
      <c r="O212" s="11" t="s">
        <v>4</v>
      </c>
    </row>
    <row r="213" spans="1:16" s="11" customFormat="1" x14ac:dyDescent="0.25">
      <c r="B213" s="11" t="s">
        <v>4</v>
      </c>
      <c r="D213" s="14"/>
      <c r="E213" s="7"/>
      <c r="F213" s="55"/>
      <c r="G213" s="20"/>
      <c r="H213" s="56"/>
      <c r="I213" s="7"/>
      <c r="J213" s="32"/>
      <c r="K213" s="28"/>
      <c r="L213" s="45"/>
      <c r="M213" s="45"/>
      <c r="N213" s="32"/>
    </row>
    <row r="214" spans="1:16" x14ac:dyDescent="0.25">
      <c r="A214" s="12" t="s">
        <v>108</v>
      </c>
      <c r="C214" s="11"/>
      <c r="D214" s="14"/>
      <c r="F214" s="55"/>
      <c r="G214" s="20"/>
      <c r="H214" s="56"/>
      <c r="J214" s="51">
        <f>+SUBTOTAL(9,J190:J213)</f>
        <v>3793800417.7800002</v>
      </c>
      <c r="L214" s="46"/>
      <c r="M214" s="46"/>
      <c r="N214" s="51">
        <f>+SUBTOTAL(9,N190:N213)</f>
        <v>430178788.87847012</v>
      </c>
    </row>
    <row r="215" spans="1:16" x14ac:dyDescent="0.25">
      <c r="B215" s="7" t="s">
        <v>4</v>
      </c>
      <c r="C215" s="11"/>
      <c r="D215" s="14"/>
      <c r="F215" s="55"/>
      <c r="G215" s="20"/>
      <c r="H215" s="56"/>
      <c r="L215" s="48"/>
      <c r="M215" s="48"/>
      <c r="N215" s="20"/>
    </row>
    <row r="216" spans="1:16" s="9" customFormat="1" ht="13.8" thickBot="1" x14ac:dyDescent="0.3">
      <c r="A216" s="9" t="s">
        <v>2</v>
      </c>
      <c r="C216" s="11"/>
      <c r="D216" s="14"/>
      <c r="E216" s="7"/>
      <c r="F216" s="55"/>
      <c r="G216" s="20"/>
      <c r="H216" s="56"/>
      <c r="I216" s="7"/>
      <c r="J216" s="33">
        <f>+SUBTOTAL(9,J162:J215)</f>
        <v>7822373927.1100016</v>
      </c>
      <c r="K216" s="62"/>
      <c r="L216" s="47"/>
      <c r="M216" s="47"/>
      <c r="N216" s="33">
        <f>+SUBTOTAL(9,N162:N215)</f>
        <v>978618675.67955816</v>
      </c>
    </row>
    <row r="217" spans="1:16" ht="13.8" thickTop="1" x14ac:dyDescent="0.25">
      <c r="B217" s="7" t="s">
        <v>4</v>
      </c>
      <c r="C217" s="11"/>
      <c r="D217" s="14"/>
      <c r="F217" s="55"/>
      <c r="G217" s="20"/>
      <c r="H217" s="56"/>
      <c r="L217" s="48"/>
      <c r="M217" s="48"/>
      <c r="N217" s="20"/>
    </row>
    <row r="218" spans="1:16" x14ac:dyDescent="0.25">
      <c r="B218" s="7" t="s">
        <v>4</v>
      </c>
      <c r="C218" s="11"/>
      <c r="D218" s="14"/>
      <c r="F218" s="55"/>
      <c r="G218" s="20"/>
      <c r="H218" s="56"/>
      <c r="L218" s="6"/>
      <c r="M218" s="6"/>
      <c r="N218" s="20"/>
    </row>
    <row r="219" spans="1:16" x14ac:dyDescent="0.25">
      <c r="A219" s="9" t="s">
        <v>5</v>
      </c>
      <c r="C219" s="11"/>
      <c r="D219" s="14"/>
      <c r="F219" s="55"/>
      <c r="G219" s="20"/>
      <c r="H219" s="56"/>
      <c r="L219" s="6"/>
      <c r="M219" s="6"/>
      <c r="N219" s="20"/>
    </row>
    <row r="220" spans="1:16" x14ac:dyDescent="0.25">
      <c r="B220" s="7" t="s">
        <v>4</v>
      </c>
      <c r="C220" s="11"/>
      <c r="D220" s="14"/>
      <c r="F220" s="55"/>
      <c r="G220" s="20"/>
      <c r="H220" s="56"/>
      <c r="J220" s="28"/>
      <c r="K220" s="28"/>
      <c r="L220" s="42"/>
      <c r="M220" s="42"/>
      <c r="N220" s="28"/>
    </row>
    <row r="221" spans="1:16" x14ac:dyDescent="0.25">
      <c r="A221" s="12" t="s">
        <v>109</v>
      </c>
      <c r="C221" s="11"/>
      <c r="D221" s="14"/>
      <c r="F221" s="55"/>
      <c r="G221" s="20"/>
      <c r="H221" s="56"/>
      <c r="J221" s="28"/>
      <c r="K221" s="28"/>
      <c r="L221" s="42"/>
      <c r="M221" s="42"/>
      <c r="N221" s="28"/>
    </row>
    <row r="222" spans="1:16" x14ac:dyDescent="0.25">
      <c r="B222" s="7" t="s">
        <v>4</v>
      </c>
      <c r="C222" s="11"/>
      <c r="D222" s="14"/>
      <c r="F222" s="55"/>
      <c r="G222" s="20"/>
      <c r="H222" s="56"/>
      <c r="J222" s="28"/>
      <c r="K222" s="28"/>
      <c r="L222" s="42"/>
      <c r="M222" s="42"/>
      <c r="N222" s="28"/>
    </row>
    <row r="223" spans="1:16" s="11" customFormat="1" x14ac:dyDescent="0.25">
      <c r="B223" s="11" t="s">
        <v>48</v>
      </c>
      <c r="D223" s="14"/>
      <c r="E223" s="7"/>
      <c r="F223" s="55"/>
      <c r="G223" s="20"/>
      <c r="H223" s="56"/>
      <c r="I223" s="7"/>
      <c r="J223" s="23"/>
      <c r="K223" s="20"/>
      <c r="L223" s="6"/>
      <c r="M223" s="6"/>
      <c r="N223" s="23"/>
    </row>
    <row r="224" spans="1:16" x14ac:dyDescent="0.25">
      <c r="A224" s="7">
        <v>341</v>
      </c>
      <c r="B224" s="7" t="s">
        <v>8</v>
      </c>
      <c r="C224" s="11"/>
      <c r="D224" s="14">
        <v>50586</v>
      </c>
      <c r="F224" s="55">
        <v>2.3E-3</v>
      </c>
      <c r="G224" s="36"/>
      <c r="H224" s="35"/>
      <c r="J224" s="23">
        <v>87455288.390000001</v>
      </c>
      <c r="L224" s="6">
        <f t="shared" ref="L224:L230" si="21">+(MONTH(D224)-12)/12+YEAR(D224)-2017</f>
        <v>20.5</v>
      </c>
      <c r="M224" s="6"/>
      <c r="N224" s="23">
        <f t="shared" ref="N224:N230" si="22">F224*J224*L224</f>
        <v>4123516.8475885</v>
      </c>
      <c r="O224" s="7">
        <v>341</v>
      </c>
      <c r="P224" s="7" t="s">
        <v>156</v>
      </c>
    </row>
    <row r="225" spans="1:16" x14ac:dyDescent="0.25">
      <c r="A225" s="7">
        <v>342</v>
      </c>
      <c r="B225" s="7" t="s">
        <v>49</v>
      </c>
      <c r="C225" s="11"/>
      <c r="D225" s="14">
        <v>50586</v>
      </c>
      <c r="F225" s="55">
        <v>9.4999999999999998E-3</v>
      </c>
      <c r="G225" s="36"/>
      <c r="H225" s="35"/>
      <c r="J225" s="23">
        <v>11879794.880000001</v>
      </c>
      <c r="L225" s="6">
        <f t="shared" si="21"/>
        <v>20.5</v>
      </c>
      <c r="M225" s="6"/>
      <c r="N225" s="23">
        <f t="shared" si="22"/>
        <v>2313590.0528800003</v>
      </c>
      <c r="O225" s="7">
        <v>342</v>
      </c>
      <c r="P225" s="7" t="s">
        <v>156</v>
      </c>
    </row>
    <row r="226" spans="1:16" x14ac:dyDescent="0.25">
      <c r="A226" s="7">
        <v>343</v>
      </c>
      <c r="B226" s="7" t="s">
        <v>50</v>
      </c>
      <c r="C226" s="11"/>
      <c r="D226" s="14">
        <v>50586</v>
      </c>
      <c r="F226" s="35">
        <v>5.7000000000000002E-3</v>
      </c>
      <c r="G226" s="36"/>
      <c r="H226" s="35"/>
      <c r="J226" s="23">
        <v>29161925.579999998</v>
      </c>
      <c r="L226" s="6">
        <f t="shared" si="21"/>
        <v>20.5</v>
      </c>
      <c r="M226" s="6"/>
      <c r="N226" s="23">
        <f t="shared" si="22"/>
        <v>3407571.0040230001</v>
      </c>
      <c r="O226" s="7">
        <v>343</v>
      </c>
      <c r="P226" s="7" t="s">
        <v>156</v>
      </c>
    </row>
    <row r="227" spans="1:16" x14ac:dyDescent="0.25">
      <c r="A227" s="7">
        <v>343.2</v>
      </c>
      <c r="B227" s="7" t="s">
        <v>138</v>
      </c>
      <c r="C227" s="11"/>
      <c r="D227" s="14">
        <v>50586</v>
      </c>
      <c r="F227" s="35">
        <v>5.7000000000000002E-3</v>
      </c>
      <c r="G227" s="36"/>
      <c r="H227" s="35"/>
      <c r="J227" s="23">
        <v>37564239.130000003</v>
      </c>
      <c r="L227" s="6">
        <f t="shared" si="21"/>
        <v>20.5</v>
      </c>
      <c r="M227" s="6"/>
      <c r="N227" s="23">
        <f t="shared" si="22"/>
        <v>4389381.3423405001</v>
      </c>
      <c r="O227" s="7">
        <v>343.2</v>
      </c>
      <c r="P227" s="7" t="s">
        <v>156</v>
      </c>
    </row>
    <row r="228" spans="1:16" x14ac:dyDescent="0.25">
      <c r="A228" s="7">
        <v>344</v>
      </c>
      <c r="B228" s="7" t="s">
        <v>51</v>
      </c>
      <c r="C228" s="11"/>
      <c r="D228" s="14">
        <v>50586</v>
      </c>
      <c r="F228" s="55">
        <v>1.6000000000000001E-3</v>
      </c>
      <c r="G228" s="36"/>
      <c r="H228" s="35"/>
      <c r="J228" s="23">
        <v>702077.8</v>
      </c>
      <c r="L228" s="6">
        <f t="shared" si="21"/>
        <v>20.5</v>
      </c>
      <c r="M228" s="6"/>
      <c r="N228" s="23">
        <f t="shared" si="22"/>
        <v>23028.151840000006</v>
      </c>
      <c r="O228" s="7">
        <v>344</v>
      </c>
      <c r="P228" s="7" t="s">
        <v>156</v>
      </c>
    </row>
    <row r="229" spans="1:16" x14ac:dyDescent="0.25">
      <c r="A229" s="7">
        <v>345</v>
      </c>
      <c r="B229" s="7" t="s">
        <v>11</v>
      </c>
      <c r="C229" s="11"/>
      <c r="D229" s="14">
        <v>50586</v>
      </c>
      <c r="F229" s="55">
        <v>1.2999999999999999E-3</v>
      </c>
      <c r="G229" s="36"/>
      <c r="H229" s="35"/>
      <c r="J229" s="23">
        <v>12506640.1</v>
      </c>
      <c r="L229" s="6">
        <f t="shared" si="21"/>
        <v>20.5</v>
      </c>
      <c r="M229" s="6"/>
      <c r="N229" s="23">
        <f t="shared" si="22"/>
        <v>333301.95866499998</v>
      </c>
      <c r="O229" s="7">
        <v>345</v>
      </c>
      <c r="P229" s="7" t="s">
        <v>156</v>
      </c>
    </row>
    <row r="230" spans="1:16" s="11" customFormat="1" x14ac:dyDescent="0.25">
      <c r="A230" s="7">
        <v>346</v>
      </c>
      <c r="B230" s="7" t="s">
        <v>139</v>
      </c>
      <c r="D230" s="14">
        <v>50586</v>
      </c>
      <c r="E230" s="7"/>
      <c r="F230" s="55">
        <v>2.5999999999999999E-3</v>
      </c>
      <c r="G230" s="36"/>
      <c r="H230" s="35"/>
      <c r="I230" s="7"/>
      <c r="J230" s="24">
        <v>1273680.52</v>
      </c>
      <c r="K230" s="20"/>
      <c r="L230" s="43">
        <f t="shared" si="21"/>
        <v>20.5</v>
      </c>
      <c r="M230" s="48"/>
      <c r="N230" s="24">
        <f t="shared" si="22"/>
        <v>67887.171715999997</v>
      </c>
      <c r="O230" s="11">
        <v>346</v>
      </c>
      <c r="P230" s="11" t="s">
        <v>156</v>
      </c>
    </row>
    <row r="231" spans="1:16" x14ac:dyDescent="0.25">
      <c r="A231" s="7" t="s">
        <v>4</v>
      </c>
      <c r="B231" s="11" t="s">
        <v>52</v>
      </c>
      <c r="C231" s="11"/>
      <c r="D231" s="14"/>
      <c r="F231" s="55"/>
      <c r="G231" s="36"/>
      <c r="H231" s="35"/>
      <c r="J231" s="25">
        <f>+SUBTOTAL(9,J224:J230)</f>
        <v>180543646.40000001</v>
      </c>
      <c r="K231" s="28"/>
      <c r="L231" s="42"/>
      <c r="M231" s="42"/>
      <c r="N231" s="25">
        <f>+SUBTOTAL(9,N224:N230)</f>
        <v>14658276.529053003</v>
      </c>
      <c r="O231" s="7" t="s">
        <v>4</v>
      </c>
    </row>
    <row r="232" spans="1:16" s="11" customFormat="1" x14ac:dyDescent="0.25">
      <c r="A232" s="11" t="s">
        <v>4</v>
      </c>
      <c r="B232" s="11" t="s">
        <v>4</v>
      </c>
      <c r="D232" s="14"/>
      <c r="E232" s="7"/>
      <c r="F232" s="55"/>
      <c r="G232" s="36"/>
      <c r="H232" s="35"/>
      <c r="I232" s="7"/>
      <c r="J232" s="20"/>
      <c r="K232" s="20"/>
      <c r="L232" s="6"/>
      <c r="M232" s="6"/>
      <c r="N232" s="20"/>
      <c r="O232" s="11" t="s">
        <v>4</v>
      </c>
    </row>
    <row r="233" spans="1:16" x14ac:dyDescent="0.25">
      <c r="A233" s="11" t="s">
        <v>4</v>
      </c>
      <c r="B233" s="11" t="s">
        <v>53</v>
      </c>
      <c r="C233" s="11"/>
      <c r="D233" s="14"/>
      <c r="F233" s="55"/>
      <c r="G233" s="36"/>
      <c r="H233" s="35"/>
      <c r="J233" s="23"/>
      <c r="L233" s="6"/>
      <c r="M233" s="6"/>
      <c r="N233" s="23"/>
      <c r="O233" s="7" t="s">
        <v>4</v>
      </c>
    </row>
    <row r="234" spans="1:16" x14ac:dyDescent="0.25">
      <c r="A234" s="7">
        <v>341</v>
      </c>
      <c r="B234" s="7" t="s">
        <v>8</v>
      </c>
      <c r="C234" s="11"/>
      <c r="D234" s="14">
        <v>50586</v>
      </c>
      <c r="F234" s="55">
        <v>2.3E-3</v>
      </c>
      <c r="G234" s="36"/>
      <c r="H234" s="35"/>
      <c r="J234" s="23">
        <v>5252476.74</v>
      </c>
      <c r="L234" s="6">
        <f t="shared" ref="L234:L240" si="23">+(MONTH(D234)-12)/12+YEAR(D234)-2017</f>
        <v>20.5</v>
      </c>
      <c r="M234" s="6"/>
      <c r="N234" s="23">
        <f t="shared" ref="N234:N240" si="24">F234*J234*L234</f>
        <v>247654.27829100002</v>
      </c>
      <c r="O234" s="7">
        <v>341</v>
      </c>
      <c r="P234" s="7" t="s">
        <v>156</v>
      </c>
    </row>
    <row r="235" spans="1:16" x14ac:dyDescent="0.25">
      <c r="A235" s="7">
        <v>342</v>
      </c>
      <c r="B235" s="7" t="s">
        <v>49</v>
      </c>
      <c r="C235" s="11"/>
      <c r="D235" s="14">
        <v>50586</v>
      </c>
      <c r="F235" s="55">
        <v>9.4999999999999998E-3</v>
      </c>
      <c r="G235" s="36"/>
      <c r="H235" s="35"/>
      <c r="J235" s="23">
        <v>695047.38</v>
      </c>
      <c r="L235" s="6">
        <f t="shared" si="23"/>
        <v>20.5</v>
      </c>
      <c r="M235" s="6"/>
      <c r="N235" s="23">
        <f t="shared" si="24"/>
        <v>135360.47725500001</v>
      </c>
      <c r="O235" s="7">
        <v>342</v>
      </c>
      <c r="P235" s="7" t="s">
        <v>156</v>
      </c>
    </row>
    <row r="236" spans="1:16" x14ac:dyDescent="0.25">
      <c r="A236" s="7">
        <v>343</v>
      </c>
      <c r="B236" s="7" t="s">
        <v>50</v>
      </c>
      <c r="C236" s="11"/>
      <c r="D236" s="14">
        <v>50586</v>
      </c>
      <c r="F236" s="35">
        <v>5.7000000000000002E-3</v>
      </c>
      <c r="G236" s="36"/>
      <c r="H236" s="35"/>
      <c r="J236" s="23">
        <v>130963584.06</v>
      </c>
      <c r="L236" s="6">
        <f t="shared" si="23"/>
        <v>20.5</v>
      </c>
      <c r="M236" s="6"/>
      <c r="N236" s="23">
        <f t="shared" si="24"/>
        <v>15303094.797411</v>
      </c>
      <c r="O236" s="7">
        <v>343</v>
      </c>
      <c r="P236" s="7" t="s">
        <v>156</v>
      </c>
    </row>
    <row r="237" spans="1:16" x14ac:dyDescent="0.25">
      <c r="A237" s="7">
        <v>343.2</v>
      </c>
      <c r="B237" s="7" t="s">
        <v>138</v>
      </c>
      <c r="C237" s="11"/>
      <c r="D237" s="14">
        <v>50586</v>
      </c>
      <c r="F237" s="35">
        <v>5.7000000000000002E-3</v>
      </c>
      <c r="G237" s="36"/>
      <c r="H237" s="35"/>
      <c r="J237" s="23">
        <v>64498883.460000001</v>
      </c>
      <c r="L237" s="6">
        <f t="shared" si="23"/>
        <v>20.5</v>
      </c>
      <c r="M237" s="6"/>
      <c r="N237" s="23">
        <f t="shared" si="24"/>
        <v>7536694.5323010003</v>
      </c>
      <c r="O237" s="7">
        <v>343.2</v>
      </c>
      <c r="P237" s="7" t="s">
        <v>156</v>
      </c>
    </row>
    <row r="238" spans="1:16" x14ac:dyDescent="0.25">
      <c r="A238" s="7">
        <v>344</v>
      </c>
      <c r="B238" s="7" t="s">
        <v>51</v>
      </c>
      <c r="C238" s="11"/>
      <c r="D238" s="14">
        <v>50586</v>
      </c>
      <c r="F238" s="55">
        <v>1.6000000000000001E-3</v>
      </c>
      <c r="G238" s="36"/>
      <c r="H238" s="35"/>
      <c r="J238" s="23">
        <v>29715224.530000001</v>
      </c>
      <c r="L238" s="6">
        <f t="shared" si="23"/>
        <v>20.5</v>
      </c>
      <c r="M238" s="6"/>
      <c r="N238" s="23">
        <f t="shared" si="24"/>
        <v>974659.36458399997</v>
      </c>
      <c r="O238" s="7">
        <v>344</v>
      </c>
      <c r="P238" s="7" t="s">
        <v>156</v>
      </c>
    </row>
    <row r="239" spans="1:16" s="11" customFormat="1" x14ac:dyDescent="0.25">
      <c r="A239" s="7">
        <v>345</v>
      </c>
      <c r="B239" s="7" t="s">
        <v>11</v>
      </c>
      <c r="D239" s="14">
        <v>50586</v>
      </c>
      <c r="E239" s="7"/>
      <c r="F239" s="55">
        <v>1.2999999999999999E-3</v>
      </c>
      <c r="G239" s="36"/>
      <c r="H239" s="35"/>
      <c r="I239" s="7"/>
      <c r="J239" s="23">
        <v>30758543.48</v>
      </c>
      <c r="K239" s="20"/>
      <c r="L239" s="6">
        <f t="shared" si="23"/>
        <v>20.5</v>
      </c>
      <c r="M239" s="6"/>
      <c r="N239" s="23">
        <f t="shared" si="24"/>
        <v>819715.18374199991</v>
      </c>
      <c r="O239" s="11">
        <v>345</v>
      </c>
      <c r="P239" s="11" t="s">
        <v>156</v>
      </c>
    </row>
    <row r="240" spans="1:16" x14ac:dyDescent="0.25">
      <c r="A240" s="7">
        <v>346</v>
      </c>
      <c r="B240" s="7" t="s">
        <v>139</v>
      </c>
      <c r="C240" s="11"/>
      <c r="D240" s="14">
        <v>50586</v>
      </c>
      <c r="F240" s="55">
        <v>2.5999999999999999E-3</v>
      </c>
      <c r="G240" s="36"/>
      <c r="H240" s="35"/>
      <c r="J240" s="24">
        <v>2681785.2799999998</v>
      </c>
      <c r="L240" s="43">
        <f t="shared" si="23"/>
        <v>20.5</v>
      </c>
      <c r="M240" s="48"/>
      <c r="N240" s="24">
        <f t="shared" si="24"/>
        <v>142939.15542399997</v>
      </c>
      <c r="O240" s="7">
        <v>346</v>
      </c>
      <c r="P240" s="7" t="s">
        <v>156</v>
      </c>
    </row>
    <row r="241" spans="1:16" s="11" customFormat="1" x14ac:dyDescent="0.25">
      <c r="A241" s="7" t="s">
        <v>4</v>
      </c>
      <c r="B241" s="11" t="s">
        <v>54</v>
      </c>
      <c r="D241" s="14"/>
      <c r="E241" s="7"/>
      <c r="F241" s="55"/>
      <c r="G241" s="36"/>
      <c r="H241" s="35"/>
      <c r="I241" s="7"/>
      <c r="J241" s="25">
        <f>+SUBTOTAL(9,J234:J240)</f>
        <v>264565544.93000001</v>
      </c>
      <c r="K241" s="28"/>
      <c r="L241" s="42"/>
      <c r="M241" s="42"/>
      <c r="N241" s="25">
        <f>+SUBTOTAL(9,N234:N240)</f>
        <v>25160117.789007999</v>
      </c>
      <c r="O241" s="11" t="s">
        <v>4</v>
      </c>
    </row>
    <row r="242" spans="1:16" x14ac:dyDescent="0.25">
      <c r="A242" s="7" t="s">
        <v>4</v>
      </c>
      <c r="B242" s="7" t="s">
        <v>4</v>
      </c>
      <c r="C242" s="11"/>
      <c r="D242" s="14"/>
      <c r="F242" s="55"/>
      <c r="G242" s="36"/>
      <c r="H242" s="35"/>
      <c r="L242" s="6"/>
      <c r="M242" s="6"/>
      <c r="N242" s="20"/>
      <c r="O242" s="7" t="s">
        <v>4</v>
      </c>
    </row>
    <row r="243" spans="1:16" x14ac:dyDescent="0.25">
      <c r="A243" s="11" t="s">
        <v>4</v>
      </c>
      <c r="B243" s="11" t="s">
        <v>55</v>
      </c>
      <c r="C243" s="11"/>
      <c r="D243" s="14"/>
      <c r="F243" s="55"/>
      <c r="G243" s="36"/>
      <c r="H243" s="35"/>
      <c r="J243" s="23"/>
      <c r="L243" s="6"/>
      <c r="M243" s="6"/>
      <c r="N243" s="23"/>
      <c r="O243" s="7" t="s">
        <v>4</v>
      </c>
    </row>
    <row r="244" spans="1:16" x14ac:dyDescent="0.25">
      <c r="A244" s="7">
        <v>341</v>
      </c>
      <c r="B244" s="7" t="s">
        <v>8</v>
      </c>
      <c r="C244" s="11"/>
      <c r="D244" s="14">
        <v>50586</v>
      </c>
      <c r="F244" s="55">
        <v>2.3E-3</v>
      </c>
      <c r="G244" s="36"/>
      <c r="H244" s="35"/>
      <c r="J244" s="23">
        <v>3304987.8</v>
      </c>
      <c r="L244" s="6">
        <f t="shared" ref="L244:L250" si="25">+(MONTH(D244)-12)/12+YEAR(D244)-2017</f>
        <v>20.5</v>
      </c>
      <c r="M244" s="6"/>
      <c r="N244" s="23">
        <f t="shared" ref="N244:N250" si="26">F244*J244*L244</f>
        <v>155830.17476999998</v>
      </c>
      <c r="O244" s="7">
        <v>341</v>
      </c>
      <c r="P244" s="7" t="s">
        <v>156</v>
      </c>
    </row>
    <row r="245" spans="1:16" x14ac:dyDescent="0.25">
      <c r="A245" s="7">
        <v>342</v>
      </c>
      <c r="B245" s="7" t="s">
        <v>49</v>
      </c>
      <c r="C245" s="11"/>
      <c r="D245" s="14">
        <v>50586</v>
      </c>
      <c r="F245" s="55">
        <v>9.4999999999999998E-3</v>
      </c>
      <c r="G245" s="36"/>
      <c r="H245" s="35"/>
      <c r="J245" s="23">
        <v>766036.02</v>
      </c>
      <c r="L245" s="6">
        <f t="shared" si="25"/>
        <v>20.5</v>
      </c>
      <c r="M245" s="6"/>
      <c r="N245" s="23">
        <f t="shared" si="26"/>
        <v>149185.514895</v>
      </c>
      <c r="O245" s="7">
        <v>342</v>
      </c>
      <c r="P245" s="7" t="s">
        <v>156</v>
      </c>
    </row>
    <row r="246" spans="1:16" x14ac:dyDescent="0.25">
      <c r="A246" s="7">
        <v>343</v>
      </c>
      <c r="B246" s="7" t="s">
        <v>50</v>
      </c>
      <c r="C246" s="11"/>
      <c r="D246" s="14">
        <v>50586</v>
      </c>
      <c r="F246" s="55">
        <v>5.7000000000000002E-3</v>
      </c>
      <c r="G246" s="36"/>
      <c r="H246" s="35"/>
      <c r="J246" s="23">
        <v>130296358.81</v>
      </c>
      <c r="L246" s="6">
        <f t="shared" si="25"/>
        <v>20.5</v>
      </c>
      <c r="M246" s="6"/>
      <c r="N246" s="23">
        <f t="shared" si="26"/>
        <v>15225129.5269485</v>
      </c>
      <c r="O246" s="7">
        <v>343</v>
      </c>
      <c r="P246" s="7" t="s">
        <v>156</v>
      </c>
    </row>
    <row r="247" spans="1:16" x14ac:dyDescent="0.25">
      <c r="A247" s="7">
        <v>343.2</v>
      </c>
      <c r="B247" s="7" t="s">
        <v>138</v>
      </c>
      <c r="C247" s="11"/>
      <c r="D247" s="14">
        <v>50586</v>
      </c>
      <c r="F247" s="55">
        <v>5.7000000000000002E-3</v>
      </c>
      <c r="G247" s="36"/>
      <c r="H247" s="35"/>
      <c r="J247" s="23">
        <v>24422477.670000002</v>
      </c>
      <c r="L247" s="6">
        <f t="shared" si="25"/>
        <v>20.5</v>
      </c>
      <c r="M247" s="6"/>
      <c r="N247" s="23">
        <f t="shared" si="26"/>
        <v>2853766.5157395001</v>
      </c>
      <c r="O247" s="7">
        <v>343.2</v>
      </c>
      <c r="P247" s="7" t="s">
        <v>156</v>
      </c>
    </row>
    <row r="248" spans="1:16" s="11" customFormat="1" x14ac:dyDescent="0.25">
      <c r="A248" s="7">
        <v>344</v>
      </c>
      <c r="B248" s="7" t="s">
        <v>51</v>
      </c>
      <c r="D248" s="14">
        <v>50586</v>
      </c>
      <c r="E248" s="7"/>
      <c r="F248" s="55">
        <v>1.6000000000000001E-3</v>
      </c>
      <c r="G248" s="36"/>
      <c r="H248" s="35"/>
      <c r="I248" s="7"/>
      <c r="J248" s="23">
        <v>32777730.66</v>
      </c>
      <c r="K248" s="20"/>
      <c r="L248" s="6">
        <f t="shared" si="25"/>
        <v>20.5</v>
      </c>
      <c r="M248" s="6"/>
      <c r="N248" s="23">
        <f t="shared" si="26"/>
        <v>1075109.565648</v>
      </c>
      <c r="O248" s="11">
        <v>344</v>
      </c>
      <c r="P248" s="11" t="s">
        <v>156</v>
      </c>
    </row>
    <row r="249" spans="1:16" x14ac:dyDescent="0.25">
      <c r="A249" s="7">
        <v>345</v>
      </c>
      <c r="B249" s="7" t="s">
        <v>11</v>
      </c>
      <c r="C249" s="11"/>
      <c r="D249" s="14">
        <v>50586</v>
      </c>
      <c r="F249" s="55">
        <v>1.2999999999999999E-3</v>
      </c>
      <c r="G249" s="36"/>
      <c r="H249" s="35"/>
      <c r="J249" s="23">
        <v>25710169.039999999</v>
      </c>
      <c r="L249" s="6">
        <f t="shared" si="25"/>
        <v>20.5</v>
      </c>
      <c r="M249" s="6"/>
      <c r="N249" s="23">
        <f t="shared" si="26"/>
        <v>685176.00491599995</v>
      </c>
      <c r="O249" s="7">
        <v>345</v>
      </c>
      <c r="P249" s="7" t="s">
        <v>156</v>
      </c>
    </row>
    <row r="250" spans="1:16" s="11" customFormat="1" x14ac:dyDescent="0.25">
      <c r="A250" s="7">
        <v>346</v>
      </c>
      <c r="B250" s="7" t="s">
        <v>139</v>
      </c>
      <c r="D250" s="14">
        <v>50586</v>
      </c>
      <c r="E250" s="7"/>
      <c r="F250" s="55">
        <v>2.5999999999999999E-3</v>
      </c>
      <c r="G250" s="36"/>
      <c r="H250" s="35"/>
      <c r="I250" s="7"/>
      <c r="J250" s="24">
        <v>1868249.99</v>
      </c>
      <c r="K250" s="20"/>
      <c r="L250" s="43">
        <f t="shared" si="25"/>
        <v>20.5</v>
      </c>
      <c r="M250" s="48"/>
      <c r="N250" s="24">
        <f t="shared" si="26"/>
        <v>99577.724467000007</v>
      </c>
      <c r="O250" s="11">
        <v>346</v>
      </c>
      <c r="P250" s="11" t="s">
        <v>156</v>
      </c>
    </row>
    <row r="251" spans="1:16" x14ac:dyDescent="0.25">
      <c r="A251" s="7" t="s">
        <v>4</v>
      </c>
      <c r="B251" s="11" t="s">
        <v>56</v>
      </c>
      <c r="C251" s="11"/>
      <c r="D251" s="14"/>
      <c r="F251" s="55"/>
      <c r="G251" s="36"/>
      <c r="H251" s="35"/>
      <c r="J251" s="29">
        <f>+SUBTOTAL(9,J244:J250)</f>
        <v>219146009.99000001</v>
      </c>
      <c r="K251" s="28"/>
      <c r="L251" s="42"/>
      <c r="M251" s="42"/>
      <c r="N251" s="29">
        <f>+SUBTOTAL(9,N244:N250)</f>
        <v>20243775.027384005</v>
      </c>
      <c r="O251" s="7" t="s">
        <v>4</v>
      </c>
    </row>
    <row r="252" spans="1:16" x14ac:dyDescent="0.25">
      <c r="B252" s="11" t="s">
        <v>4</v>
      </c>
      <c r="C252" s="11"/>
      <c r="D252" s="14"/>
      <c r="F252" s="55"/>
      <c r="G252" s="36"/>
      <c r="H252" s="35"/>
      <c r="J252" s="32"/>
      <c r="K252" s="28"/>
      <c r="L252" s="45"/>
      <c r="M252" s="45"/>
      <c r="N252" s="32"/>
    </row>
    <row r="253" spans="1:16" x14ac:dyDescent="0.25">
      <c r="A253" s="12" t="s">
        <v>110</v>
      </c>
      <c r="B253" s="11"/>
      <c r="C253" s="11"/>
      <c r="D253" s="14"/>
      <c r="F253" s="55"/>
      <c r="G253" s="36"/>
      <c r="H253" s="35"/>
      <c r="J253" s="38">
        <f>+SUBTOTAL(9,J223:J252)</f>
        <v>664255201.31999993</v>
      </c>
      <c r="K253" s="28"/>
      <c r="L253" s="44"/>
      <c r="M253" s="44"/>
      <c r="N253" s="38">
        <f>+SUBTOTAL(9,N223:N252)</f>
        <v>60062169.345444992</v>
      </c>
    </row>
    <row r="254" spans="1:16" x14ac:dyDescent="0.25">
      <c r="A254" s="12"/>
      <c r="B254" s="11" t="s">
        <v>4</v>
      </c>
      <c r="C254" s="11"/>
      <c r="D254" s="14"/>
      <c r="F254" s="55"/>
      <c r="G254" s="36"/>
      <c r="H254" s="35"/>
      <c r="J254" s="25"/>
      <c r="K254" s="28"/>
      <c r="L254" s="42"/>
      <c r="M254" s="42"/>
      <c r="N254" s="25"/>
    </row>
    <row r="255" spans="1:16" x14ac:dyDescent="0.25">
      <c r="A255" s="12"/>
      <c r="B255" s="11" t="s">
        <v>4</v>
      </c>
      <c r="C255" s="11"/>
      <c r="D255" s="14"/>
      <c r="F255" s="55"/>
      <c r="G255" s="36"/>
      <c r="H255" s="35"/>
      <c r="J255" s="25"/>
      <c r="K255" s="28"/>
      <c r="L255" s="42"/>
      <c r="M255" s="42"/>
      <c r="N255" s="25"/>
    </row>
    <row r="256" spans="1:16" x14ac:dyDescent="0.25">
      <c r="A256" s="12" t="s">
        <v>111</v>
      </c>
      <c r="B256" s="11"/>
      <c r="C256" s="11"/>
      <c r="D256" s="14"/>
      <c r="F256" s="55"/>
      <c r="G256" s="36"/>
      <c r="H256" s="35"/>
      <c r="J256" s="25"/>
      <c r="K256" s="28"/>
      <c r="L256" s="42"/>
      <c r="M256" s="42"/>
      <c r="N256" s="25"/>
    </row>
    <row r="257" spans="1:16" x14ac:dyDescent="0.25">
      <c r="A257" s="7" t="s">
        <v>4</v>
      </c>
      <c r="B257" s="7" t="s">
        <v>4</v>
      </c>
      <c r="C257" s="11"/>
      <c r="D257" s="14"/>
      <c r="F257" s="55"/>
      <c r="G257" s="36"/>
      <c r="H257" s="35"/>
      <c r="L257" s="6"/>
      <c r="M257" s="6"/>
      <c r="N257" s="20"/>
      <c r="O257" s="7" t="s">
        <v>4</v>
      </c>
    </row>
    <row r="258" spans="1:16" x14ac:dyDescent="0.25">
      <c r="A258" s="11" t="s">
        <v>4</v>
      </c>
      <c r="B258" s="11" t="s">
        <v>57</v>
      </c>
      <c r="C258" s="11"/>
      <c r="D258" s="14"/>
      <c r="F258" s="55"/>
      <c r="G258" s="36"/>
      <c r="H258" s="35"/>
      <c r="J258" s="23"/>
      <c r="L258" s="6"/>
      <c r="M258" s="6"/>
      <c r="N258" s="23"/>
      <c r="O258" s="7" t="s">
        <v>4</v>
      </c>
    </row>
    <row r="259" spans="1:16" x14ac:dyDescent="0.25">
      <c r="A259" s="7">
        <v>341</v>
      </c>
      <c r="B259" s="7" t="s">
        <v>8</v>
      </c>
      <c r="C259" s="11"/>
      <c r="D259" s="14">
        <v>54239</v>
      </c>
      <c r="F259" s="55">
        <v>2.3E-3</v>
      </c>
      <c r="G259" s="36"/>
      <c r="H259" s="35"/>
      <c r="J259" s="23">
        <v>9369834.6799999997</v>
      </c>
      <c r="L259" s="6">
        <f t="shared" ref="L259:L265" si="27">+(MONTH(D259)-12)/12+YEAR(D259)-2017</f>
        <v>30.5</v>
      </c>
      <c r="M259" s="6"/>
      <c r="N259" s="23">
        <f t="shared" ref="N259:N265" si="28">F259*J259*L259</f>
        <v>657293.90280199994</v>
      </c>
      <c r="O259" s="7">
        <v>341</v>
      </c>
      <c r="P259" s="7" t="s">
        <v>156</v>
      </c>
    </row>
    <row r="260" spans="1:16" x14ac:dyDescent="0.25">
      <c r="A260" s="7">
        <v>342</v>
      </c>
      <c r="B260" s="7" t="s">
        <v>49</v>
      </c>
      <c r="C260" s="11"/>
      <c r="D260" s="14">
        <v>54239</v>
      </c>
      <c r="F260" s="55">
        <v>9.4999999999999998E-3</v>
      </c>
      <c r="G260" s="36"/>
      <c r="H260" s="35"/>
      <c r="J260" s="23">
        <v>843137.77</v>
      </c>
      <c r="L260" s="6">
        <f t="shared" si="27"/>
        <v>30.5</v>
      </c>
      <c r="M260" s="6"/>
      <c r="N260" s="23">
        <f t="shared" si="28"/>
        <v>244299.16885750002</v>
      </c>
      <c r="O260" s="7">
        <v>342</v>
      </c>
      <c r="P260" s="7" t="s">
        <v>156</v>
      </c>
    </row>
    <row r="261" spans="1:16" x14ac:dyDescent="0.25">
      <c r="A261" s="7">
        <v>343</v>
      </c>
      <c r="B261" s="7" t="s">
        <v>50</v>
      </c>
      <c r="C261" s="11"/>
      <c r="D261" s="14">
        <v>54239</v>
      </c>
      <c r="F261" s="35">
        <v>5.7000000000000002E-3</v>
      </c>
      <c r="G261" s="36"/>
      <c r="H261" s="35"/>
      <c r="J261" s="23">
        <v>3966235.24</v>
      </c>
      <c r="L261" s="6">
        <f t="shared" si="27"/>
        <v>30.5</v>
      </c>
      <c r="M261" s="6"/>
      <c r="N261" s="23">
        <f t="shared" si="28"/>
        <v>689529.99647400016</v>
      </c>
      <c r="O261" s="7">
        <v>343</v>
      </c>
      <c r="P261" s="7" t="s">
        <v>156</v>
      </c>
    </row>
    <row r="262" spans="1:16" s="11" customFormat="1" x14ac:dyDescent="0.25">
      <c r="A262" s="7">
        <v>343.2</v>
      </c>
      <c r="B262" s="7" t="s">
        <v>138</v>
      </c>
      <c r="D262" s="14">
        <v>54239</v>
      </c>
      <c r="E262" s="7"/>
      <c r="F262" s="35">
        <v>5.7000000000000002E-3</v>
      </c>
      <c r="G262" s="36"/>
      <c r="H262" s="35"/>
      <c r="I262" s="7"/>
      <c r="J262" s="23">
        <v>441576.73</v>
      </c>
      <c r="K262" s="20"/>
      <c r="L262" s="6">
        <f t="shared" si="27"/>
        <v>30.5</v>
      </c>
      <c r="M262" s="6"/>
      <c r="N262" s="23">
        <f t="shared" si="28"/>
        <v>76768.114510500003</v>
      </c>
      <c r="O262" s="11">
        <v>343.2</v>
      </c>
      <c r="P262" s="11" t="s">
        <v>156</v>
      </c>
    </row>
    <row r="263" spans="1:16" x14ac:dyDescent="0.25">
      <c r="A263" s="7">
        <v>344</v>
      </c>
      <c r="B263" s="7" t="s">
        <v>51</v>
      </c>
      <c r="C263" s="11"/>
      <c r="D263" s="14">
        <v>54239</v>
      </c>
      <c r="F263" s="55">
        <v>1.6000000000000001E-3</v>
      </c>
      <c r="G263" s="36"/>
      <c r="H263" s="35"/>
      <c r="J263" s="23">
        <v>244992.81</v>
      </c>
      <c r="L263" s="6">
        <f t="shared" si="27"/>
        <v>30.5</v>
      </c>
      <c r="M263" s="6"/>
      <c r="N263" s="23">
        <f t="shared" si="28"/>
        <v>11955.649127999999</v>
      </c>
      <c r="O263" s="7">
        <v>344</v>
      </c>
      <c r="P263" s="7" t="s">
        <v>156</v>
      </c>
    </row>
    <row r="264" spans="1:16" s="11" customFormat="1" x14ac:dyDescent="0.25">
      <c r="A264" s="7">
        <v>345</v>
      </c>
      <c r="B264" s="7" t="s">
        <v>11</v>
      </c>
      <c r="D264" s="14">
        <v>54239</v>
      </c>
      <c r="E264" s="7"/>
      <c r="F264" s="55">
        <v>1.2999999999999999E-3</v>
      </c>
      <c r="G264" s="36"/>
      <c r="H264" s="35"/>
      <c r="I264" s="7"/>
      <c r="J264" s="23">
        <v>1235228.53</v>
      </c>
      <c r="K264" s="20"/>
      <c r="L264" s="6">
        <f t="shared" si="27"/>
        <v>30.5</v>
      </c>
      <c r="M264" s="6"/>
      <c r="N264" s="23">
        <f t="shared" si="28"/>
        <v>48976.811214499998</v>
      </c>
      <c r="O264" s="11">
        <v>345</v>
      </c>
      <c r="P264" s="11" t="s">
        <v>156</v>
      </c>
    </row>
    <row r="265" spans="1:16" x14ac:dyDescent="0.25">
      <c r="A265" s="7">
        <v>346</v>
      </c>
      <c r="B265" s="7" t="s">
        <v>139</v>
      </c>
      <c r="C265" s="11"/>
      <c r="D265" s="14">
        <v>54239</v>
      </c>
      <c r="F265" s="55">
        <v>2.5999999999999999E-3</v>
      </c>
      <c r="G265" s="36"/>
      <c r="H265" s="35"/>
      <c r="J265" s="24">
        <v>816343.35</v>
      </c>
      <c r="L265" s="43">
        <f t="shared" si="27"/>
        <v>30.5</v>
      </c>
      <c r="M265" s="48"/>
      <c r="N265" s="24">
        <f t="shared" si="28"/>
        <v>64736.027654999998</v>
      </c>
      <c r="O265" s="7">
        <v>346</v>
      </c>
      <c r="P265" s="7" t="s">
        <v>156</v>
      </c>
    </row>
    <row r="266" spans="1:16" x14ac:dyDescent="0.25">
      <c r="A266" s="7" t="s">
        <v>4</v>
      </c>
      <c r="B266" s="11" t="s">
        <v>58</v>
      </c>
      <c r="C266" s="11"/>
      <c r="D266" s="14"/>
      <c r="F266" s="55"/>
      <c r="G266" s="36"/>
      <c r="H266" s="35"/>
      <c r="J266" s="25">
        <f>+SUBTOTAL(9,J259:J265)</f>
        <v>16917349.109999999</v>
      </c>
      <c r="K266" s="28"/>
      <c r="L266" s="42"/>
      <c r="M266" s="42"/>
      <c r="N266" s="25">
        <f>+SUBTOTAL(9,N259:N265)</f>
        <v>1793559.6706415005</v>
      </c>
      <c r="O266" s="7" t="s">
        <v>4</v>
      </c>
    </row>
    <row r="267" spans="1:16" x14ac:dyDescent="0.25">
      <c r="A267" s="11" t="s">
        <v>4</v>
      </c>
      <c r="B267" s="11" t="s">
        <v>4</v>
      </c>
      <c r="C267" s="11"/>
      <c r="D267" s="14"/>
      <c r="F267" s="55"/>
      <c r="G267" s="36"/>
      <c r="H267" s="35"/>
      <c r="L267" s="6"/>
      <c r="M267" s="6"/>
      <c r="N267" s="20"/>
      <c r="O267" s="7" t="s">
        <v>4</v>
      </c>
    </row>
    <row r="268" spans="1:16" x14ac:dyDescent="0.25">
      <c r="A268" s="11" t="s">
        <v>4</v>
      </c>
      <c r="B268" s="11" t="s">
        <v>59</v>
      </c>
      <c r="C268" s="11"/>
      <c r="D268" s="14"/>
      <c r="F268" s="55"/>
      <c r="G268" s="36"/>
      <c r="H268" s="35"/>
      <c r="J268" s="23"/>
      <c r="L268" s="6"/>
      <c r="M268" s="6"/>
      <c r="N268" s="23"/>
      <c r="O268" s="7" t="s">
        <v>4</v>
      </c>
    </row>
    <row r="269" spans="1:16" x14ac:dyDescent="0.25">
      <c r="A269" s="7">
        <v>341</v>
      </c>
      <c r="B269" s="7" t="s">
        <v>8</v>
      </c>
      <c r="C269" s="11"/>
      <c r="D269" s="14">
        <v>54239</v>
      </c>
      <c r="F269" s="55">
        <v>2.3E-3</v>
      </c>
      <c r="G269" s="36"/>
      <c r="H269" s="35"/>
      <c r="J269" s="23">
        <v>30529034.859999999</v>
      </c>
      <c r="L269" s="6">
        <f t="shared" ref="L269:L275" si="29">+(MONTH(D269)-12)/12+YEAR(D269)-2017</f>
        <v>30.5</v>
      </c>
      <c r="M269" s="6"/>
      <c r="N269" s="23">
        <f t="shared" ref="N269:N275" si="30">F269*J269*L269</f>
        <v>2141611.7954290002</v>
      </c>
      <c r="O269" s="7">
        <v>341</v>
      </c>
      <c r="P269" s="7" t="s">
        <v>156</v>
      </c>
    </row>
    <row r="270" spans="1:16" x14ac:dyDescent="0.25">
      <c r="A270" s="7">
        <v>342</v>
      </c>
      <c r="B270" s="7" t="s">
        <v>49</v>
      </c>
      <c r="C270" s="11"/>
      <c r="D270" s="14">
        <v>54239</v>
      </c>
      <c r="F270" s="55">
        <v>9.4999999999999998E-3</v>
      </c>
      <c r="G270" s="36"/>
      <c r="H270" s="35"/>
      <c r="J270" s="23">
        <v>6577101.4100000001</v>
      </c>
      <c r="L270" s="6">
        <f t="shared" si="29"/>
        <v>30.5</v>
      </c>
      <c r="M270" s="6"/>
      <c r="N270" s="23">
        <f t="shared" si="30"/>
        <v>1905715.1335475</v>
      </c>
      <c r="O270" s="7">
        <v>342</v>
      </c>
      <c r="P270" s="7" t="s">
        <v>156</v>
      </c>
    </row>
    <row r="271" spans="1:16" s="11" customFormat="1" x14ac:dyDescent="0.25">
      <c r="A271" s="7">
        <v>343</v>
      </c>
      <c r="B271" s="7" t="s">
        <v>50</v>
      </c>
      <c r="D271" s="14">
        <v>54239</v>
      </c>
      <c r="E271" s="7"/>
      <c r="F271" s="35">
        <v>5.7000000000000002E-3</v>
      </c>
      <c r="G271" s="36"/>
      <c r="H271" s="35"/>
      <c r="I271" s="7"/>
      <c r="J271" s="23">
        <v>408864985.94999999</v>
      </c>
      <c r="K271" s="20"/>
      <c r="L271" s="6">
        <f t="shared" si="29"/>
        <v>30.5</v>
      </c>
      <c r="M271" s="6"/>
      <c r="N271" s="23">
        <f t="shared" si="30"/>
        <v>71081177.807407498</v>
      </c>
      <c r="O271" s="11">
        <v>343</v>
      </c>
      <c r="P271" s="11" t="s">
        <v>156</v>
      </c>
    </row>
    <row r="272" spans="1:16" x14ac:dyDescent="0.25">
      <c r="A272" s="7">
        <v>343.2</v>
      </c>
      <c r="B272" s="7" t="s">
        <v>138</v>
      </c>
      <c r="C272" s="11"/>
      <c r="D272" s="14">
        <v>54239</v>
      </c>
      <c r="F272" s="35">
        <v>5.7000000000000002E-3</v>
      </c>
      <c r="G272" s="36"/>
      <c r="H272" s="35"/>
      <c r="J272" s="23">
        <v>296494182.88999999</v>
      </c>
      <c r="L272" s="6">
        <f t="shared" si="29"/>
        <v>30.5</v>
      </c>
      <c r="M272" s="6"/>
      <c r="N272" s="23">
        <f t="shared" si="30"/>
        <v>51545513.695426501</v>
      </c>
      <c r="O272" s="7">
        <v>343.2</v>
      </c>
      <c r="P272" s="7" t="s">
        <v>156</v>
      </c>
    </row>
    <row r="273" spans="1:16" s="11" customFormat="1" x14ac:dyDescent="0.25">
      <c r="A273" s="7">
        <v>344</v>
      </c>
      <c r="B273" s="7" t="s">
        <v>51</v>
      </c>
      <c r="D273" s="14">
        <v>54239</v>
      </c>
      <c r="E273" s="7"/>
      <c r="F273" s="55">
        <v>1.6000000000000001E-3</v>
      </c>
      <c r="G273" s="36"/>
      <c r="H273" s="35"/>
      <c r="I273" s="7"/>
      <c r="J273" s="23">
        <v>60821750.789999999</v>
      </c>
      <c r="K273" s="20"/>
      <c r="L273" s="6">
        <f t="shared" si="29"/>
        <v>30.5</v>
      </c>
      <c r="M273" s="6"/>
      <c r="N273" s="23">
        <f t="shared" si="30"/>
        <v>2968101.4385520001</v>
      </c>
      <c r="O273" s="11">
        <v>344</v>
      </c>
      <c r="P273" s="11" t="s">
        <v>156</v>
      </c>
    </row>
    <row r="274" spans="1:16" x14ac:dyDescent="0.25">
      <c r="A274" s="7">
        <v>345</v>
      </c>
      <c r="B274" s="7" t="s">
        <v>11</v>
      </c>
      <c r="C274" s="11"/>
      <c r="D274" s="14">
        <v>54239</v>
      </c>
      <c r="F274" s="55">
        <v>1.2999999999999999E-3</v>
      </c>
      <c r="G274" s="36"/>
      <c r="H274" s="35"/>
      <c r="J274" s="23">
        <v>59067994.990000002</v>
      </c>
      <c r="L274" s="6">
        <f t="shared" si="29"/>
        <v>30.5</v>
      </c>
      <c r="M274" s="6"/>
      <c r="N274" s="23">
        <f t="shared" si="30"/>
        <v>2342046.0013534999</v>
      </c>
      <c r="O274" s="7">
        <v>345</v>
      </c>
      <c r="P274" s="7" t="s">
        <v>156</v>
      </c>
    </row>
    <row r="275" spans="1:16" x14ac:dyDescent="0.25">
      <c r="A275" s="7">
        <v>346</v>
      </c>
      <c r="B275" s="7" t="s">
        <v>139</v>
      </c>
      <c r="C275" s="11"/>
      <c r="D275" s="14">
        <v>54239</v>
      </c>
      <c r="F275" s="55">
        <v>2.5999999999999999E-3</v>
      </c>
      <c r="G275" s="36"/>
      <c r="H275" s="35"/>
      <c r="J275" s="24">
        <v>3758287.96</v>
      </c>
      <c r="L275" s="43">
        <f t="shared" si="29"/>
        <v>30.5</v>
      </c>
      <c r="M275" s="48"/>
      <c r="N275" s="24">
        <f t="shared" si="30"/>
        <v>298032.23522799998</v>
      </c>
      <c r="O275" s="7">
        <v>346</v>
      </c>
      <c r="P275" s="7" t="s">
        <v>156</v>
      </c>
    </row>
    <row r="276" spans="1:16" x14ac:dyDescent="0.25">
      <c r="A276" s="7" t="s">
        <v>4</v>
      </c>
      <c r="B276" s="11" t="s">
        <v>60</v>
      </c>
      <c r="C276" s="11"/>
      <c r="D276" s="14"/>
      <c r="F276" s="55"/>
      <c r="G276" s="36"/>
      <c r="H276" s="35"/>
      <c r="J276" s="25">
        <f>+SUBTOTAL(9,J269:J275)</f>
        <v>866113338.8499999</v>
      </c>
      <c r="K276" s="28"/>
      <c r="L276" s="42"/>
      <c r="M276" s="42"/>
      <c r="N276" s="25">
        <f>+SUBTOTAL(9,N269:N275)</f>
        <v>132282198.10694401</v>
      </c>
      <c r="O276" s="7" t="s">
        <v>4</v>
      </c>
    </row>
    <row r="277" spans="1:16" x14ac:dyDescent="0.25">
      <c r="A277" s="7" t="s">
        <v>4</v>
      </c>
      <c r="B277" s="7" t="s">
        <v>4</v>
      </c>
      <c r="C277" s="11"/>
      <c r="D277" s="14"/>
      <c r="F277" s="55"/>
      <c r="G277" s="36"/>
      <c r="H277" s="35"/>
      <c r="L277" s="6"/>
      <c r="M277" s="6"/>
      <c r="N277" s="20"/>
      <c r="O277" s="7" t="s">
        <v>4</v>
      </c>
    </row>
    <row r="278" spans="1:16" x14ac:dyDescent="0.25">
      <c r="A278" s="11" t="s">
        <v>4</v>
      </c>
      <c r="B278" s="11" t="s">
        <v>61</v>
      </c>
      <c r="C278" s="11"/>
      <c r="D278" s="14"/>
      <c r="F278" s="55"/>
      <c r="G278" s="36"/>
      <c r="H278" s="35"/>
      <c r="J278" s="23"/>
      <c r="L278" s="6"/>
      <c r="M278" s="6"/>
      <c r="N278" s="23"/>
      <c r="O278" s="7" t="s">
        <v>4</v>
      </c>
    </row>
    <row r="279" spans="1:16" x14ac:dyDescent="0.25">
      <c r="A279" s="7">
        <v>341</v>
      </c>
      <c r="B279" s="7" t="s">
        <v>8</v>
      </c>
      <c r="C279" s="11"/>
      <c r="D279" s="14">
        <v>54239</v>
      </c>
      <c r="F279" s="55">
        <v>2.3E-3</v>
      </c>
      <c r="G279" s="36"/>
      <c r="H279" s="35"/>
      <c r="J279" s="23">
        <v>10700878</v>
      </c>
      <c r="L279" s="6">
        <f t="shared" ref="L279:L285" si="31">+(MONTH(D279)-12)/12+YEAR(D279)-2017</f>
        <v>30.5</v>
      </c>
      <c r="M279" s="6"/>
      <c r="N279" s="23">
        <f t="shared" ref="N279:N285" si="32">F279*J279*L279</f>
        <v>750666.59169999999</v>
      </c>
      <c r="O279" s="7">
        <v>341</v>
      </c>
      <c r="P279" s="7" t="s">
        <v>157</v>
      </c>
    </row>
    <row r="280" spans="1:16" s="11" customFormat="1" x14ac:dyDescent="0.25">
      <c r="A280" s="7">
        <v>342</v>
      </c>
      <c r="B280" s="7" t="s">
        <v>49</v>
      </c>
      <c r="D280" s="14">
        <v>54239</v>
      </c>
      <c r="E280" s="7"/>
      <c r="F280" s="55">
        <v>9.4999999999999998E-3</v>
      </c>
      <c r="G280" s="36"/>
      <c r="H280" s="35"/>
      <c r="I280" s="7"/>
      <c r="J280" s="23">
        <v>13754446.34</v>
      </c>
      <c r="K280" s="20"/>
      <c r="L280" s="6">
        <f t="shared" si="31"/>
        <v>30.5</v>
      </c>
      <c r="M280" s="6"/>
      <c r="N280" s="23">
        <f t="shared" si="32"/>
        <v>3985350.8270149999</v>
      </c>
      <c r="O280" s="11">
        <v>342</v>
      </c>
      <c r="P280" s="7" t="s">
        <v>157</v>
      </c>
    </row>
    <row r="281" spans="1:16" x14ac:dyDescent="0.25">
      <c r="A281" s="7">
        <v>343</v>
      </c>
      <c r="B281" s="7" t="s">
        <v>50</v>
      </c>
      <c r="C281" s="11"/>
      <c r="D281" s="14">
        <v>54239</v>
      </c>
      <c r="F281" s="35">
        <v>5.7000000000000002E-3</v>
      </c>
      <c r="G281" s="36"/>
      <c r="H281" s="35"/>
      <c r="J281" s="23">
        <v>168674571.06</v>
      </c>
      <c r="L281" s="6">
        <f t="shared" si="31"/>
        <v>30.5</v>
      </c>
      <c r="M281" s="6"/>
      <c r="N281" s="23">
        <f t="shared" si="32"/>
        <v>29324074.178780999</v>
      </c>
      <c r="O281" s="7">
        <v>343</v>
      </c>
      <c r="P281" s="7" t="s">
        <v>157</v>
      </c>
    </row>
    <row r="282" spans="1:16" s="11" customFormat="1" x14ac:dyDescent="0.25">
      <c r="A282" s="7">
        <v>343.2</v>
      </c>
      <c r="B282" s="7" t="s">
        <v>138</v>
      </c>
      <c r="D282" s="14">
        <v>54239</v>
      </c>
      <c r="E282" s="7"/>
      <c r="F282" s="35">
        <v>5.7000000000000002E-3</v>
      </c>
      <c r="G282" s="36"/>
      <c r="H282" s="35"/>
      <c r="I282" s="7"/>
      <c r="J282" s="23">
        <v>20277149.27</v>
      </c>
      <c r="K282" s="20"/>
      <c r="L282" s="6">
        <f t="shared" si="31"/>
        <v>30.5</v>
      </c>
      <c r="M282" s="6"/>
      <c r="N282" s="23">
        <f t="shared" si="32"/>
        <v>3525182.4005895001</v>
      </c>
      <c r="O282" s="11">
        <v>343.2</v>
      </c>
      <c r="P282" s="7" t="s">
        <v>157</v>
      </c>
    </row>
    <row r="283" spans="1:16" s="11" customFormat="1" x14ac:dyDescent="0.25">
      <c r="A283" s="7">
        <v>344</v>
      </c>
      <c r="B283" s="7" t="s">
        <v>51</v>
      </c>
      <c r="D283" s="14">
        <v>54239</v>
      </c>
      <c r="E283" s="7"/>
      <c r="F283" s="55">
        <v>1.6000000000000001E-3</v>
      </c>
      <c r="G283" s="36"/>
      <c r="H283" s="35"/>
      <c r="I283" s="7"/>
      <c r="J283" s="23">
        <v>48074379.299999997</v>
      </c>
      <c r="K283" s="20"/>
      <c r="L283" s="6">
        <f t="shared" si="31"/>
        <v>30.5</v>
      </c>
      <c r="M283" s="6"/>
      <c r="N283" s="23">
        <f t="shared" si="32"/>
        <v>2346029.7098400001</v>
      </c>
      <c r="O283" s="11">
        <v>344</v>
      </c>
      <c r="P283" s="7" t="s">
        <v>157</v>
      </c>
    </row>
    <row r="284" spans="1:16" s="11" customFormat="1" x14ac:dyDescent="0.25">
      <c r="A284" s="7">
        <v>345</v>
      </c>
      <c r="B284" s="7" t="s">
        <v>11</v>
      </c>
      <c r="D284" s="14">
        <v>54239</v>
      </c>
      <c r="E284" s="7"/>
      <c r="F284" s="55">
        <v>1.2999999999999999E-3</v>
      </c>
      <c r="G284" s="36"/>
      <c r="H284" s="35"/>
      <c r="I284" s="7"/>
      <c r="J284" s="23">
        <v>33771053.380000003</v>
      </c>
      <c r="K284" s="20"/>
      <c r="L284" s="6">
        <f t="shared" si="31"/>
        <v>30.5</v>
      </c>
      <c r="M284" s="6"/>
      <c r="N284" s="23">
        <f t="shared" si="32"/>
        <v>1339022.266517</v>
      </c>
      <c r="O284" s="11">
        <v>345</v>
      </c>
      <c r="P284" s="7" t="s">
        <v>157</v>
      </c>
    </row>
    <row r="285" spans="1:16" s="11" customFormat="1" x14ac:dyDescent="0.25">
      <c r="A285" s="7">
        <v>346</v>
      </c>
      <c r="B285" s="7" t="s">
        <v>139</v>
      </c>
      <c r="D285" s="14">
        <v>54239</v>
      </c>
      <c r="E285" s="7"/>
      <c r="F285" s="55">
        <v>2.5999999999999999E-3</v>
      </c>
      <c r="G285" s="36"/>
      <c r="H285" s="35"/>
      <c r="I285" s="7"/>
      <c r="J285" s="24">
        <v>1777365.41</v>
      </c>
      <c r="K285" s="20"/>
      <c r="L285" s="43">
        <f t="shared" si="31"/>
        <v>30.5</v>
      </c>
      <c r="M285" s="48"/>
      <c r="N285" s="24">
        <f t="shared" si="32"/>
        <v>140945.07701299997</v>
      </c>
      <c r="O285" s="11">
        <v>346</v>
      </c>
      <c r="P285" s="7" t="s">
        <v>157</v>
      </c>
    </row>
    <row r="286" spans="1:16" s="11" customFormat="1" x14ac:dyDescent="0.25">
      <c r="A286" s="7" t="s">
        <v>4</v>
      </c>
      <c r="B286" s="11" t="s">
        <v>62</v>
      </c>
      <c r="D286" s="14"/>
      <c r="E286" s="7"/>
      <c r="F286" s="55"/>
      <c r="G286" s="36"/>
      <c r="H286" s="35"/>
      <c r="I286" s="7"/>
      <c r="J286" s="29">
        <f>+SUBTOTAL(9,J279:J285)</f>
        <v>297029842.76000005</v>
      </c>
      <c r="K286" s="28"/>
      <c r="L286" s="42"/>
      <c r="M286" s="42"/>
      <c r="N286" s="29">
        <f>+SUBTOTAL(9,N279:N285)</f>
        <v>41411271.051455505</v>
      </c>
      <c r="O286" s="11" t="s">
        <v>4</v>
      </c>
    </row>
    <row r="287" spans="1:16" s="11" customFormat="1" x14ac:dyDescent="0.25">
      <c r="A287" s="7"/>
      <c r="B287" s="11" t="s">
        <v>4</v>
      </c>
      <c r="D287" s="14"/>
      <c r="E287" s="7"/>
      <c r="F287" s="55"/>
      <c r="G287" s="36"/>
      <c r="H287" s="35"/>
      <c r="I287" s="7"/>
      <c r="J287" s="25"/>
      <c r="K287" s="28"/>
      <c r="L287" s="42"/>
      <c r="M287" s="42"/>
      <c r="N287" s="25"/>
    </row>
    <row r="288" spans="1:16" s="11" customFormat="1" x14ac:dyDescent="0.25">
      <c r="A288" s="12" t="s">
        <v>112</v>
      </c>
      <c r="D288" s="14"/>
      <c r="E288" s="7"/>
      <c r="F288" s="55"/>
      <c r="G288" s="36"/>
      <c r="H288" s="35"/>
      <c r="I288" s="7"/>
      <c r="J288" s="38">
        <f>+SUBTOTAL(9,J257:J287)</f>
        <v>1180060530.7200003</v>
      </c>
      <c r="K288" s="28"/>
      <c r="L288" s="44"/>
      <c r="M288" s="44"/>
      <c r="N288" s="38">
        <f>+SUBTOTAL(9,N257:N287)</f>
        <v>175487028.82904103</v>
      </c>
    </row>
    <row r="289" spans="1:16" s="11" customFormat="1" x14ac:dyDescent="0.25">
      <c r="A289" s="12"/>
      <c r="B289" s="11" t="s">
        <v>4</v>
      </c>
      <c r="D289" s="14"/>
      <c r="E289" s="7"/>
      <c r="F289" s="55"/>
      <c r="G289" s="36"/>
      <c r="H289" s="35"/>
      <c r="I289" s="7"/>
      <c r="J289" s="38"/>
      <c r="K289" s="28"/>
      <c r="L289" s="44"/>
      <c r="M289" s="44"/>
      <c r="N289" s="38"/>
    </row>
    <row r="290" spans="1:16" s="11" customFormat="1" x14ac:dyDescent="0.25">
      <c r="A290" s="12" t="s">
        <v>113</v>
      </c>
      <c r="D290" s="14"/>
      <c r="E290" s="7"/>
      <c r="F290" s="55"/>
      <c r="G290" s="36"/>
      <c r="H290" s="35"/>
      <c r="I290" s="7"/>
      <c r="J290" s="20"/>
      <c r="K290" s="20"/>
      <c r="L290" s="6"/>
      <c r="M290" s="6"/>
      <c r="N290" s="20"/>
    </row>
    <row r="291" spans="1:16" s="11" customFormat="1" x14ac:dyDescent="0.25">
      <c r="A291" s="12"/>
      <c r="D291" s="14"/>
      <c r="E291" s="7"/>
      <c r="F291" s="55"/>
      <c r="G291" s="36"/>
      <c r="H291" s="35"/>
      <c r="I291" s="7"/>
      <c r="J291" s="20"/>
      <c r="K291" s="20"/>
      <c r="L291" s="6"/>
      <c r="M291" s="6"/>
      <c r="N291" s="20"/>
    </row>
    <row r="292" spans="1:16" s="11" customFormat="1" x14ac:dyDescent="0.25">
      <c r="A292" s="11" t="s">
        <v>4</v>
      </c>
      <c r="B292" s="11" t="s">
        <v>63</v>
      </c>
      <c r="D292" s="14"/>
      <c r="E292" s="7"/>
      <c r="F292" s="55"/>
      <c r="G292" s="36"/>
      <c r="H292" s="35"/>
      <c r="I292" s="7"/>
      <c r="J292" s="23"/>
      <c r="K292" s="20"/>
      <c r="L292" s="6"/>
      <c r="M292" s="6"/>
      <c r="N292" s="23"/>
      <c r="O292" s="11" t="s">
        <v>4</v>
      </c>
    </row>
    <row r="293" spans="1:16" x14ac:dyDescent="0.25">
      <c r="A293" s="7">
        <v>341</v>
      </c>
      <c r="B293" s="7" t="s">
        <v>8</v>
      </c>
      <c r="C293" s="11"/>
      <c r="D293" s="14">
        <v>54969</v>
      </c>
      <c r="F293" s="55">
        <v>2.3E-3</v>
      </c>
      <c r="G293" s="36"/>
      <c r="H293" s="35"/>
      <c r="J293" s="23">
        <v>31908336.039999999</v>
      </c>
      <c r="L293" s="6">
        <f t="shared" ref="L293:L299" si="33">+(MONTH(D293)-12)/12+YEAR(D293)-2017</f>
        <v>32.5</v>
      </c>
      <c r="M293" s="6"/>
      <c r="N293" s="23">
        <f t="shared" ref="N293:N299" si="34">F293*J293*L293</f>
        <v>2385148.1189899999</v>
      </c>
      <c r="O293" s="7">
        <v>341</v>
      </c>
      <c r="P293" s="7" t="s">
        <v>156</v>
      </c>
    </row>
    <row r="294" spans="1:16" s="11" customFormat="1" x14ac:dyDescent="0.25">
      <c r="A294" s="7">
        <v>342</v>
      </c>
      <c r="B294" s="7" t="s">
        <v>49</v>
      </c>
      <c r="D294" s="14">
        <v>54969</v>
      </c>
      <c r="E294" s="7"/>
      <c r="F294" s="55">
        <v>9.4999999999999998E-3</v>
      </c>
      <c r="G294" s="36"/>
      <c r="H294" s="35"/>
      <c r="I294" s="7"/>
      <c r="J294" s="23">
        <v>4421337.3899999997</v>
      </c>
      <c r="K294" s="20"/>
      <c r="L294" s="6">
        <f t="shared" si="33"/>
        <v>32.5</v>
      </c>
      <c r="M294" s="6"/>
      <c r="N294" s="23">
        <f t="shared" si="34"/>
        <v>1365087.9191625</v>
      </c>
      <c r="O294" s="11">
        <v>342</v>
      </c>
      <c r="P294" s="11" t="s">
        <v>156</v>
      </c>
    </row>
    <row r="295" spans="1:16" x14ac:dyDescent="0.25">
      <c r="A295" s="7">
        <v>343</v>
      </c>
      <c r="B295" s="7" t="s">
        <v>50</v>
      </c>
      <c r="C295" s="11"/>
      <c r="D295" s="14">
        <v>54969</v>
      </c>
      <c r="F295" s="35">
        <v>5.7000000000000002E-3</v>
      </c>
      <c r="G295" s="36"/>
      <c r="H295" s="35"/>
      <c r="J295" s="23">
        <v>285009855.38999999</v>
      </c>
      <c r="L295" s="6">
        <f t="shared" si="33"/>
        <v>32.5</v>
      </c>
      <c r="M295" s="6"/>
      <c r="N295" s="23">
        <f t="shared" si="34"/>
        <v>52798075.7109975</v>
      </c>
      <c r="O295" s="7">
        <v>343</v>
      </c>
      <c r="P295" s="7" t="s">
        <v>156</v>
      </c>
    </row>
    <row r="296" spans="1:16" x14ac:dyDescent="0.25">
      <c r="A296" s="7">
        <v>343.2</v>
      </c>
      <c r="B296" s="7" t="s">
        <v>138</v>
      </c>
      <c r="C296" s="11"/>
      <c r="D296" s="14">
        <v>54969</v>
      </c>
      <c r="F296" s="35">
        <v>5.7000000000000002E-3</v>
      </c>
      <c r="G296" s="36"/>
      <c r="H296" s="35"/>
      <c r="J296" s="23">
        <v>189328023.41</v>
      </c>
      <c r="L296" s="6">
        <f t="shared" si="33"/>
        <v>32.5</v>
      </c>
      <c r="M296" s="6"/>
      <c r="N296" s="23">
        <f t="shared" si="34"/>
        <v>35073016.336702503</v>
      </c>
      <c r="O296" s="7">
        <v>343.2</v>
      </c>
      <c r="P296" s="7" t="s">
        <v>156</v>
      </c>
    </row>
    <row r="297" spans="1:16" x14ac:dyDescent="0.25">
      <c r="A297" s="7">
        <v>344</v>
      </c>
      <c r="B297" s="7" t="s">
        <v>51</v>
      </c>
      <c r="C297" s="11"/>
      <c r="D297" s="14">
        <v>54969</v>
      </c>
      <c r="F297" s="55">
        <v>1.6000000000000001E-3</v>
      </c>
      <c r="G297" s="36"/>
      <c r="H297" s="35"/>
      <c r="J297" s="23">
        <v>45685134.82</v>
      </c>
      <c r="L297" s="6">
        <f t="shared" si="33"/>
        <v>32.5</v>
      </c>
      <c r="M297" s="6"/>
      <c r="N297" s="23">
        <f t="shared" si="34"/>
        <v>2375627.01064</v>
      </c>
      <c r="O297" s="7">
        <v>344</v>
      </c>
      <c r="P297" s="7" t="s">
        <v>156</v>
      </c>
    </row>
    <row r="298" spans="1:16" x14ac:dyDescent="0.25">
      <c r="A298" s="7">
        <v>345</v>
      </c>
      <c r="B298" s="7" t="s">
        <v>11</v>
      </c>
      <c r="C298" s="11"/>
      <c r="D298" s="14">
        <v>54969</v>
      </c>
      <c r="F298" s="55">
        <v>1.2999999999999999E-3</v>
      </c>
      <c r="G298" s="36"/>
      <c r="H298" s="35"/>
      <c r="J298" s="23">
        <v>49757788.939999998</v>
      </c>
      <c r="L298" s="6">
        <f t="shared" si="33"/>
        <v>32.5</v>
      </c>
      <c r="M298" s="6"/>
      <c r="N298" s="23">
        <f t="shared" si="34"/>
        <v>2102266.5827149996</v>
      </c>
      <c r="O298" s="7">
        <v>345</v>
      </c>
      <c r="P298" s="7" t="s">
        <v>156</v>
      </c>
    </row>
    <row r="299" spans="1:16" x14ac:dyDescent="0.25">
      <c r="A299" s="7">
        <v>346</v>
      </c>
      <c r="B299" s="7" t="s">
        <v>139</v>
      </c>
      <c r="C299" s="11"/>
      <c r="D299" s="14">
        <v>54969</v>
      </c>
      <c r="F299" s="55">
        <v>2.5999999999999999E-3</v>
      </c>
      <c r="G299" s="36"/>
      <c r="H299" s="35"/>
      <c r="J299" s="24">
        <v>12107281.060000001</v>
      </c>
      <c r="L299" s="43">
        <f t="shared" si="33"/>
        <v>32.5</v>
      </c>
      <c r="M299" s="48"/>
      <c r="N299" s="24">
        <f t="shared" si="34"/>
        <v>1023065.2495700001</v>
      </c>
      <c r="O299" s="7">
        <v>346</v>
      </c>
      <c r="P299" s="7" t="s">
        <v>156</v>
      </c>
    </row>
    <row r="300" spans="1:16" x14ac:dyDescent="0.25">
      <c r="A300" s="7" t="s">
        <v>4</v>
      </c>
      <c r="B300" s="11" t="s">
        <v>64</v>
      </c>
      <c r="C300" s="11"/>
      <c r="D300" s="14"/>
      <c r="F300" s="55"/>
      <c r="G300" s="36"/>
      <c r="H300" s="35"/>
      <c r="J300" s="29">
        <f>+SUBTOTAL(9,J293:J299)</f>
        <v>618217757.04999995</v>
      </c>
      <c r="K300" s="28"/>
      <c r="L300" s="42"/>
      <c r="M300" s="42"/>
      <c r="N300" s="29">
        <f>+SUBTOTAL(9,N293:N299)</f>
        <v>97122286.928777501</v>
      </c>
      <c r="O300" s="7" t="s">
        <v>4</v>
      </c>
    </row>
    <row r="301" spans="1:16" x14ac:dyDescent="0.25">
      <c r="B301" s="11" t="s">
        <v>4</v>
      </c>
      <c r="C301" s="11"/>
      <c r="D301" s="14"/>
      <c r="F301" s="55"/>
      <c r="G301" s="36"/>
      <c r="H301" s="35"/>
      <c r="J301" s="25"/>
      <c r="K301" s="28"/>
      <c r="L301" s="42"/>
      <c r="M301" s="42"/>
      <c r="N301" s="25"/>
    </row>
    <row r="302" spans="1:16" x14ac:dyDescent="0.25">
      <c r="A302" s="12" t="s">
        <v>114</v>
      </c>
      <c r="B302" s="11"/>
      <c r="C302" s="11"/>
      <c r="D302" s="14"/>
      <c r="F302" s="55"/>
      <c r="G302" s="36"/>
      <c r="H302" s="35"/>
      <c r="J302" s="38">
        <f>+SUBTOTAL(9,J292:J301)</f>
        <v>618217757.04999995</v>
      </c>
      <c r="K302" s="28"/>
      <c r="L302" s="44"/>
      <c r="M302" s="44"/>
      <c r="N302" s="38">
        <f>+SUBTOTAL(9,N292:N301)</f>
        <v>97122286.928777501</v>
      </c>
    </row>
    <row r="303" spans="1:16" x14ac:dyDescent="0.25">
      <c r="A303" s="12"/>
      <c r="B303" s="11" t="s">
        <v>4</v>
      </c>
      <c r="C303" s="11"/>
      <c r="D303" s="14"/>
      <c r="F303" s="55"/>
      <c r="G303" s="36"/>
      <c r="H303" s="35"/>
      <c r="J303" s="25"/>
      <c r="K303" s="28"/>
      <c r="L303" s="42"/>
      <c r="M303" s="42"/>
      <c r="N303" s="25"/>
    </row>
    <row r="304" spans="1:16" x14ac:dyDescent="0.25">
      <c r="A304" s="12"/>
      <c r="B304" s="11" t="s">
        <v>4</v>
      </c>
      <c r="C304" s="11"/>
      <c r="D304" s="14"/>
      <c r="F304" s="55"/>
      <c r="G304" s="36"/>
      <c r="H304" s="35"/>
      <c r="J304" s="25"/>
      <c r="K304" s="28"/>
      <c r="L304" s="42"/>
      <c r="M304" s="42"/>
      <c r="N304" s="25"/>
    </row>
    <row r="305" spans="1:16" x14ac:dyDescent="0.25">
      <c r="A305" s="12" t="s">
        <v>115</v>
      </c>
      <c r="B305" s="11"/>
      <c r="C305" s="11"/>
      <c r="D305" s="14"/>
      <c r="F305" s="55"/>
      <c r="G305" s="36"/>
      <c r="H305" s="35"/>
      <c r="J305" s="25"/>
      <c r="K305" s="28"/>
      <c r="L305" s="42"/>
      <c r="M305" s="42"/>
      <c r="N305" s="25"/>
    </row>
    <row r="306" spans="1:16" s="11" customFormat="1" x14ac:dyDescent="0.25">
      <c r="A306" s="11" t="s">
        <v>4</v>
      </c>
      <c r="B306" s="11" t="s">
        <v>4</v>
      </c>
      <c r="D306" s="14"/>
      <c r="E306" s="7"/>
      <c r="F306" s="55"/>
      <c r="G306" s="36"/>
      <c r="H306" s="35"/>
      <c r="I306" s="7"/>
      <c r="J306" s="20"/>
      <c r="K306" s="20"/>
      <c r="L306" s="6"/>
      <c r="M306" s="6"/>
      <c r="N306" s="20"/>
      <c r="O306" s="11" t="s">
        <v>4</v>
      </c>
    </row>
    <row r="307" spans="1:16" x14ac:dyDescent="0.25">
      <c r="A307" s="11" t="s">
        <v>4</v>
      </c>
      <c r="B307" s="11" t="s">
        <v>17</v>
      </c>
      <c r="C307" s="11"/>
      <c r="D307" s="14"/>
      <c r="F307" s="55"/>
      <c r="G307" s="36"/>
      <c r="H307" s="35"/>
      <c r="J307" s="23"/>
      <c r="L307" s="6"/>
      <c r="M307" s="6"/>
      <c r="N307" s="23"/>
      <c r="O307" s="7" t="s">
        <v>4</v>
      </c>
    </row>
    <row r="308" spans="1:16" s="11" customFormat="1" x14ac:dyDescent="0.25">
      <c r="A308" s="7">
        <v>341</v>
      </c>
      <c r="B308" s="7" t="s">
        <v>8</v>
      </c>
      <c r="D308" s="14">
        <v>50951</v>
      </c>
      <c r="E308" s="7"/>
      <c r="F308" s="55">
        <v>2.3E-3</v>
      </c>
      <c r="G308" s="36"/>
      <c r="H308" s="35"/>
      <c r="I308" s="7"/>
      <c r="J308" s="23">
        <v>50503088.939999998</v>
      </c>
      <c r="K308" s="20"/>
      <c r="L308" s="6">
        <f t="shared" ref="L308:L313" si="35">+(MONTH(D308)-12)/12+YEAR(D308)-2017</f>
        <v>21.5</v>
      </c>
      <c r="M308" s="6"/>
      <c r="N308" s="23">
        <f t="shared" ref="N308:N313" si="36">F308*J308*L308</f>
        <v>2497377.7480830001</v>
      </c>
      <c r="O308" s="11">
        <v>341</v>
      </c>
      <c r="P308" s="11" t="s">
        <v>156</v>
      </c>
    </row>
    <row r="309" spans="1:16" x14ac:dyDescent="0.25">
      <c r="A309" s="7">
        <v>342</v>
      </c>
      <c r="B309" s="7" t="s">
        <v>49</v>
      </c>
      <c r="C309" s="11"/>
      <c r="D309" s="14">
        <v>50951</v>
      </c>
      <c r="F309" s="55">
        <v>9.4999999999999998E-3</v>
      </c>
      <c r="G309" s="36"/>
      <c r="H309" s="35"/>
      <c r="J309" s="23">
        <v>4874750.87</v>
      </c>
      <c r="L309" s="6">
        <f t="shared" si="35"/>
        <v>21.5</v>
      </c>
      <c r="M309" s="6"/>
      <c r="N309" s="23">
        <f t="shared" si="36"/>
        <v>995667.86519749998</v>
      </c>
      <c r="O309" s="7">
        <v>342</v>
      </c>
      <c r="P309" s="7" t="s">
        <v>156</v>
      </c>
    </row>
    <row r="310" spans="1:16" x14ac:dyDescent="0.25">
      <c r="A310" s="7">
        <v>343</v>
      </c>
      <c r="B310" s="7" t="s">
        <v>50</v>
      </c>
      <c r="C310" s="11"/>
      <c r="D310" s="14">
        <v>50951</v>
      </c>
      <c r="F310" s="35">
        <v>5.7000000000000002E-3</v>
      </c>
      <c r="G310" s="36"/>
      <c r="H310" s="35"/>
      <c r="J310" s="23">
        <v>23358057.84</v>
      </c>
      <c r="L310" s="6">
        <f t="shared" si="35"/>
        <v>21.5</v>
      </c>
      <c r="M310" s="6"/>
      <c r="N310" s="23">
        <f t="shared" si="36"/>
        <v>2862529.9882920003</v>
      </c>
      <c r="O310" s="7">
        <v>343</v>
      </c>
      <c r="P310" s="7" t="s">
        <v>156</v>
      </c>
    </row>
    <row r="311" spans="1:16" x14ac:dyDescent="0.25">
      <c r="A311" s="7">
        <v>343.2</v>
      </c>
      <c r="B311" s="7" t="s">
        <v>138</v>
      </c>
      <c r="C311" s="11"/>
      <c r="D311" s="14">
        <v>50951</v>
      </c>
      <c r="F311" s="35">
        <v>5.7000000000000002E-3</v>
      </c>
      <c r="G311" s="36"/>
      <c r="H311" s="35"/>
      <c r="J311" s="23">
        <v>2230421.5499999998</v>
      </c>
      <c r="L311" s="6">
        <f t="shared" si="35"/>
        <v>21.5</v>
      </c>
      <c r="M311" s="6"/>
      <c r="N311" s="23">
        <f t="shared" si="36"/>
        <v>273338.16095249995</v>
      </c>
      <c r="O311" s="7">
        <v>343.2</v>
      </c>
      <c r="P311" s="7" t="s">
        <v>156</v>
      </c>
    </row>
    <row r="312" spans="1:16" x14ac:dyDescent="0.25">
      <c r="A312" s="7">
        <v>345</v>
      </c>
      <c r="B312" s="7" t="s">
        <v>11</v>
      </c>
      <c r="C312" s="11"/>
      <c r="D312" s="14">
        <v>50951</v>
      </c>
      <c r="F312" s="55">
        <v>1.2999999999999999E-3</v>
      </c>
      <c r="G312" s="36"/>
      <c r="H312" s="35"/>
      <c r="J312" s="23">
        <v>5443052.4100000001</v>
      </c>
      <c r="L312" s="6">
        <f t="shared" si="35"/>
        <v>21.5</v>
      </c>
      <c r="M312" s="6"/>
      <c r="N312" s="23">
        <f t="shared" si="36"/>
        <v>152133.31485950001</v>
      </c>
      <c r="O312" s="7">
        <v>345</v>
      </c>
      <c r="P312" s="7" t="s">
        <v>156</v>
      </c>
    </row>
    <row r="313" spans="1:16" x14ac:dyDescent="0.25">
      <c r="A313" s="7">
        <v>346</v>
      </c>
      <c r="B313" s="7" t="s">
        <v>139</v>
      </c>
      <c r="C313" s="11"/>
      <c r="D313" s="14">
        <v>50951</v>
      </c>
      <c r="F313" s="55">
        <v>2.5999999999999999E-3</v>
      </c>
      <c r="G313" s="36"/>
      <c r="H313" s="35"/>
      <c r="J313" s="24">
        <v>4289445.62</v>
      </c>
      <c r="L313" s="6">
        <f t="shared" si="35"/>
        <v>21.5</v>
      </c>
      <c r="M313" s="6"/>
      <c r="N313" s="24">
        <f t="shared" si="36"/>
        <v>239780.01015799999</v>
      </c>
      <c r="O313" s="7">
        <v>346</v>
      </c>
      <c r="P313" s="7" t="s">
        <v>156</v>
      </c>
    </row>
    <row r="314" spans="1:16" s="11" customFormat="1" x14ac:dyDescent="0.25">
      <c r="A314" s="7" t="s">
        <v>4</v>
      </c>
      <c r="B314" s="11" t="s">
        <v>18</v>
      </c>
      <c r="D314" s="14"/>
      <c r="E314" s="7"/>
      <c r="F314" s="55"/>
      <c r="G314" s="36"/>
      <c r="H314" s="35"/>
      <c r="I314" s="7"/>
      <c r="J314" s="25">
        <f>+SUBTOTAL(9,J308:J313)</f>
        <v>90698817.229999989</v>
      </c>
      <c r="K314" s="28"/>
      <c r="L314" s="42"/>
      <c r="M314" s="42"/>
      <c r="N314" s="25">
        <f>+SUBTOTAL(9,N308:N313)</f>
        <v>7020827.0875425003</v>
      </c>
      <c r="O314" s="11" t="s">
        <v>4</v>
      </c>
      <c r="P314" s="11" t="s">
        <v>156</v>
      </c>
    </row>
    <row r="315" spans="1:16" x14ac:dyDescent="0.25">
      <c r="A315" s="7" t="s">
        <v>4</v>
      </c>
      <c r="B315" s="7" t="s">
        <v>4</v>
      </c>
      <c r="C315" s="11"/>
      <c r="D315" s="14"/>
      <c r="F315" s="55"/>
      <c r="G315" s="36"/>
      <c r="H315" s="35"/>
      <c r="L315" s="6"/>
      <c r="M315" s="6"/>
      <c r="N315" s="20"/>
      <c r="O315" s="7" t="s">
        <v>4</v>
      </c>
    </row>
    <row r="316" spans="1:16" x14ac:dyDescent="0.25">
      <c r="A316" s="11" t="s">
        <v>4</v>
      </c>
      <c r="B316" s="11" t="s">
        <v>65</v>
      </c>
      <c r="C316" s="11"/>
      <c r="D316" s="14"/>
      <c r="F316" s="55"/>
      <c r="G316" s="36"/>
      <c r="H316" s="35"/>
      <c r="J316" s="23"/>
      <c r="L316" s="6"/>
      <c r="M316" s="6"/>
      <c r="N316" s="23"/>
      <c r="O316" s="7" t="s">
        <v>4</v>
      </c>
    </row>
    <row r="317" spans="1:16" x14ac:dyDescent="0.25">
      <c r="A317" s="7">
        <v>341</v>
      </c>
      <c r="B317" s="7" t="s">
        <v>8</v>
      </c>
      <c r="C317" s="11"/>
      <c r="D317" s="14">
        <v>50951</v>
      </c>
      <c r="F317" s="55">
        <v>2.3E-3</v>
      </c>
      <c r="G317" s="36"/>
      <c r="H317" s="35"/>
      <c r="J317" s="23">
        <v>1697788.61</v>
      </c>
      <c r="L317" s="6">
        <f t="shared" ref="L317:L323" si="37">+(MONTH(D317)-12)/12+YEAR(D317)-2017</f>
        <v>21.5</v>
      </c>
      <c r="M317" s="6"/>
      <c r="N317" s="23">
        <f t="shared" ref="N317:N323" si="38">F317*J317*L317</f>
        <v>83955.646764500008</v>
      </c>
      <c r="O317" s="7">
        <v>341</v>
      </c>
      <c r="P317" s="7" t="s">
        <v>156</v>
      </c>
    </row>
    <row r="318" spans="1:16" x14ac:dyDescent="0.25">
      <c r="A318" s="7">
        <v>342</v>
      </c>
      <c r="B318" s="7" t="s">
        <v>49</v>
      </c>
      <c r="C318" s="11"/>
      <c r="D318" s="14">
        <v>50951</v>
      </c>
      <c r="F318" s="55">
        <v>9.4999999999999998E-3</v>
      </c>
      <c r="G318" s="36"/>
      <c r="H318" s="35"/>
      <c r="J318" s="23">
        <v>182786.79</v>
      </c>
      <c r="L318" s="6">
        <f t="shared" si="37"/>
        <v>21.5</v>
      </c>
      <c r="M318" s="6"/>
      <c r="N318" s="23">
        <f t="shared" si="38"/>
        <v>37334.201857500004</v>
      </c>
      <c r="O318" s="7">
        <v>342</v>
      </c>
      <c r="P318" s="7" t="s">
        <v>156</v>
      </c>
    </row>
    <row r="319" spans="1:16" x14ac:dyDescent="0.25">
      <c r="A319" s="7">
        <v>343</v>
      </c>
      <c r="B319" s="7" t="s">
        <v>50</v>
      </c>
      <c r="C319" s="11"/>
      <c r="D319" s="14">
        <v>50951</v>
      </c>
      <c r="F319" s="35">
        <v>5.7000000000000002E-3</v>
      </c>
      <c r="G319" s="36"/>
      <c r="H319" s="35"/>
      <c r="J319" s="23">
        <v>163056405.62</v>
      </c>
      <c r="L319" s="6">
        <f t="shared" si="37"/>
        <v>21.5</v>
      </c>
      <c r="M319" s="6"/>
      <c r="N319" s="23">
        <f t="shared" si="38"/>
        <v>19982562.508731</v>
      </c>
      <c r="O319" s="7">
        <v>343</v>
      </c>
      <c r="P319" s="7" t="s">
        <v>156</v>
      </c>
    </row>
    <row r="320" spans="1:16" x14ac:dyDescent="0.25">
      <c r="A320" s="7">
        <v>343.2</v>
      </c>
      <c r="B320" s="7" t="s">
        <v>138</v>
      </c>
      <c r="C320" s="11"/>
      <c r="D320" s="14">
        <v>50951</v>
      </c>
      <c r="F320" s="35">
        <v>5.7000000000000002E-3</v>
      </c>
      <c r="G320" s="36"/>
      <c r="H320" s="35"/>
      <c r="J320" s="23">
        <v>62930034</v>
      </c>
      <c r="L320" s="6">
        <f t="shared" si="37"/>
        <v>21.5</v>
      </c>
      <c r="M320" s="6"/>
      <c r="N320" s="23">
        <f t="shared" si="38"/>
        <v>7712075.6666999999</v>
      </c>
      <c r="O320" s="7">
        <v>343.2</v>
      </c>
      <c r="P320" s="7" t="s">
        <v>156</v>
      </c>
    </row>
    <row r="321" spans="1:16" x14ac:dyDescent="0.25">
      <c r="A321" s="7">
        <v>344</v>
      </c>
      <c r="B321" s="7" t="s">
        <v>51</v>
      </c>
      <c r="C321" s="11"/>
      <c r="D321" s="14">
        <v>50951</v>
      </c>
      <c r="F321" s="55">
        <v>1.6000000000000001E-3</v>
      </c>
      <c r="G321" s="36"/>
      <c r="H321" s="35"/>
      <c r="J321" s="23">
        <v>27182223.170000002</v>
      </c>
      <c r="L321" s="6">
        <f t="shared" si="37"/>
        <v>21.5</v>
      </c>
      <c r="M321" s="6"/>
      <c r="N321" s="23">
        <f t="shared" si="38"/>
        <v>935068.47704800009</v>
      </c>
      <c r="O321" s="7">
        <v>344</v>
      </c>
      <c r="P321" s="7" t="s">
        <v>156</v>
      </c>
    </row>
    <row r="322" spans="1:16" s="11" customFormat="1" x14ac:dyDescent="0.25">
      <c r="A322" s="7">
        <v>345</v>
      </c>
      <c r="B322" s="7" t="s">
        <v>11</v>
      </c>
      <c r="D322" s="14">
        <v>50951</v>
      </c>
      <c r="E322" s="7"/>
      <c r="F322" s="55">
        <v>1.2999999999999999E-3</v>
      </c>
      <c r="G322" s="36"/>
      <c r="H322" s="35"/>
      <c r="I322" s="7"/>
      <c r="J322" s="23">
        <v>29087068.699999999</v>
      </c>
      <c r="K322" s="20"/>
      <c r="L322" s="6">
        <f t="shared" si="37"/>
        <v>21.5</v>
      </c>
      <c r="M322" s="6"/>
      <c r="N322" s="23">
        <f t="shared" si="38"/>
        <v>812983.57016499992</v>
      </c>
      <c r="O322" s="11">
        <v>345</v>
      </c>
      <c r="P322" s="11" t="s">
        <v>156</v>
      </c>
    </row>
    <row r="323" spans="1:16" x14ac:dyDescent="0.25">
      <c r="A323" s="7">
        <v>346</v>
      </c>
      <c r="B323" s="7" t="s">
        <v>139</v>
      </c>
      <c r="C323" s="11"/>
      <c r="D323" s="14">
        <v>50951</v>
      </c>
      <c r="F323" s="55">
        <v>2.5999999999999999E-3</v>
      </c>
      <c r="G323" s="36"/>
      <c r="H323" s="35"/>
      <c r="J323" s="24">
        <v>582525.55000000005</v>
      </c>
      <c r="L323" s="43">
        <f t="shared" si="37"/>
        <v>21.5</v>
      </c>
      <c r="M323" s="48"/>
      <c r="N323" s="24">
        <f t="shared" si="38"/>
        <v>32563.178245000003</v>
      </c>
      <c r="O323" s="7">
        <v>346</v>
      </c>
      <c r="P323" s="7" t="s">
        <v>156</v>
      </c>
    </row>
    <row r="324" spans="1:16" s="11" customFormat="1" x14ac:dyDescent="0.25">
      <c r="A324" s="7" t="s">
        <v>4</v>
      </c>
      <c r="B324" s="11" t="s">
        <v>66</v>
      </c>
      <c r="D324" s="14"/>
      <c r="E324" s="7"/>
      <c r="F324" s="55"/>
      <c r="G324" s="36"/>
      <c r="H324" s="35"/>
      <c r="I324" s="7"/>
      <c r="J324" s="25">
        <f>+SUBTOTAL(9,J317:J323)</f>
        <v>284718832.44</v>
      </c>
      <c r="K324" s="28"/>
      <c r="L324" s="42"/>
      <c r="M324" s="42"/>
      <c r="N324" s="25">
        <f>+SUBTOTAL(9,N317:N323)</f>
        <v>29596543.249511</v>
      </c>
      <c r="O324" s="11" t="s">
        <v>4</v>
      </c>
    </row>
    <row r="325" spans="1:16" x14ac:dyDescent="0.25">
      <c r="A325" s="7" t="s">
        <v>4</v>
      </c>
      <c r="B325" s="7" t="s">
        <v>4</v>
      </c>
      <c r="C325" s="11"/>
      <c r="D325" s="14"/>
      <c r="F325" s="55"/>
      <c r="G325" s="36"/>
      <c r="H325" s="35"/>
      <c r="L325" s="6"/>
      <c r="M325" s="6"/>
      <c r="N325" s="20"/>
      <c r="O325" s="7" t="s">
        <v>4</v>
      </c>
    </row>
    <row r="326" spans="1:16" x14ac:dyDescent="0.25">
      <c r="A326" s="11" t="s">
        <v>4</v>
      </c>
      <c r="B326" s="11" t="s">
        <v>67</v>
      </c>
      <c r="C326" s="11"/>
      <c r="D326" s="14"/>
      <c r="F326" s="55"/>
      <c r="G326" s="36"/>
      <c r="H326" s="35"/>
      <c r="J326" s="23"/>
      <c r="L326" s="6"/>
      <c r="M326" s="6"/>
      <c r="N326" s="23"/>
      <c r="O326" s="7" t="s">
        <v>4</v>
      </c>
    </row>
    <row r="327" spans="1:16" x14ac:dyDescent="0.25">
      <c r="A327" s="7">
        <v>341</v>
      </c>
      <c r="B327" s="7" t="s">
        <v>8</v>
      </c>
      <c r="C327" s="11"/>
      <c r="D327" s="14">
        <v>50951</v>
      </c>
      <c r="F327" s="55">
        <v>2.3E-3</v>
      </c>
      <c r="G327" s="36"/>
      <c r="H327" s="35"/>
      <c r="J327" s="23">
        <v>1532780.54</v>
      </c>
      <c r="L327" s="6">
        <f t="shared" ref="L327:L333" si="39">+(MONTH(D327)-12)/12+YEAR(D327)-2017</f>
        <v>21.5</v>
      </c>
      <c r="M327" s="6"/>
      <c r="N327" s="23">
        <f t="shared" ref="N327:N333" si="40">F327*J327*L327</f>
        <v>75795.997703000001</v>
      </c>
      <c r="O327" s="7">
        <v>341</v>
      </c>
      <c r="P327" s="7" t="s">
        <v>156</v>
      </c>
    </row>
    <row r="328" spans="1:16" x14ac:dyDescent="0.25">
      <c r="A328" s="7">
        <v>342</v>
      </c>
      <c r="B328" s="7" t="s">
        <v>49</v>
      </c>
      <c r="C328" s="11"/>
      <c r="D328" s="14">
        <v>50951</v>
      </c>
      <c r="F328" s="55">
        <v>9.4999999999999998E-3</v>
      </c>
      <c r="G328" s="36"/>
      <c r="H328" s="35"/>
      <c r="J328" s="23">
        <v>182370.64</v>
      </c>
      <c r="L328" s="6">
        <f t="shared" si="39"/>
        <v>21.5</v>
      </c>
      <c r="M328" s="6"/>
      <c r="N328" s="23">
        <f t="shared" si="40"/>
        <v>37249.203220000003</v>
      </c>
      <c r="O328" s="7">
        <v>342</v>
      </c>
      <c r="P328" s="7" t="s">
        <v>156</v>
      </c>
    </row>
    <row r="329" spans="1:16" x14ac:dyDescent="0.25">
      <c r="A329" s="7">
        <v>343</v>
      </c>
      <c r="B329" s="7" t="s">
        <v>50</v>
      </c>
      <c r="C329" s="11"/>
      <c r="D329" s="14">
        <v>50951</v>
      </c>
      <c r="F329" s="35">
        <v>5.7000000000000002E-3</v>
      </c>
      <c r="G329" s="36"/>
      <c r="H329" s="35"/>
      <c r="J329" s="23">
        <v>169519057.97999999</v>
      </c>
      <c r="L329" s="6">
        <f t="shared" si="39"/>
        <v>21.5</v>
      </c>
      <c r="M329" s="6"/>
      <c r="N329" s="23">
        <f t="shared" si="40"/>
        <v>20774560.555448998</v>
      </c>
      <c r="O329" s="7">
        <v>343</v>
      </c>
      <c r="P329" s="7" t="s">
        <v>156</v>
      </c>
    </row>
    <row r="330" spans="1:16" x14ac:dyDescent="0.25">
      <c r="A330" s="7">
        <v>343.2</v>
      </c>
      <c r="B330" s="7" t="s">
        <v>138</v>
      </c>
      <c r="C330" s="11"/>
      <c r="D330" s="14">
        <v>50951</v>
      </c>
      <c r="F330" s="35">
        <v>5.7000000000000002E-3</v>
      </c>
      <c r="G330" s="36"/>
      <c r="H330" s="35"/>
      <c r="J330" s="23">
        <v>95841804.769999996</v>
      </c>
      <c r="L330" s="6">
        <f t="shared" si="39"/>
        <v>21.5</v>
      </c>
      <c r="M330" s="6"/>
      <c r="N330" s="23">
        <f t="shared" si="40"/>
        <v>11745413.174563501</v>
      </c>
      <c r="O330" s="7">
        <v>343.2</v>
      </c>
      <c r="P330" s="7" t="s">
        <v>156</v>
      </c>
    </row>
    <row r="331" spans="1:16" s="11" customFormat="1" x14ac:dyDescent="0.25">
      <c r="A331" s="7">
        <v>344</v>
      </c>
      <c r="B331" s="7" t="s">
        <v>51</v>
      </c>
      <c r="D331" s="14">
        <v>50951</v>
      </c>
      <c r="E331" s="7"/>
      <c r="F331" s="55">
        <v>1.6000000000000001E-3</v>
      </c>
      <c r="G331" s="36"/>
      <c r="H331" s="35"/>
      <c r="I331" s="7"/>
      <c r="J331" s="23">
        <v>33559356.939999998</v>
      </c>
      <c r="K331" s="20"/>
      <c r="L331" s="6">
        <f t="shared" si="39"/>
        <v>21.5</v>
      </c>
      <c r="M331" s="6"/>
      <c r="N331" s="23">
        <f t="shared" si="40"/>
        <v>1154441.878736</v>
      </c>
      <c r="O331" s="11">
        <v>344</v>
      </c>
      <c r="P331" s="11" t="s">
        <v>156</v>
      </c>
    </row>
    <row r="332" spans="1:16" x14ac:dyDescent="0.25">
      <c r="A332" s="7">
        <v>345</v>
      </c>
      <c r="B332" s="7" t="s">
        <v>11</v>
      </c>
      <c r="C332" s="11"/>
      <c r="D332" s="14">
        <v>50951</v>
      </c>
      <c r="F332" s="55">
        <v>1.2999999999999999E-3</v>
      </c>
      <c r="G332" s="36"/>
      <c r="H332" s="35"/>
      <c r="J332" s="23">
        <v>26145825.260000002</v>
      </c>
      <c r="L332" s="6">
        <f t="shared" si="39"/>
        <v>21.5</v>
      </c>
      <c r="M332" s="6"/>
      <c r="N332" s="23">
        <f t="shared" si="40"/>
        <v>730775.816017</v>
      </c>
      <c r="O332" s="7">
        <v>345</v>
      </c>
      <c r="P332" s="7" t="s">
        <v>156</v>
      </c>
    </row>
    <row r="333" spans="1:16" s="11" customFormat="1" x14ac:dyDescent="0.25">
      <c r="A333" s="7">
        <v>346</v>
      </c>
      <c r="B333" s="7" t="s">
        <v>139</v>
      </c>
      <c r="D333" s="14">
        <v>50951</v>
      </c>
      <c r="E333" s="7"/>
      <c r="F333" s="55">
        <v>2.5999999999999999E-3</v>
      </c>
      <c r="G333" s="36"/>
      <c r="H333" s="35"/>
      <c r="I333" s="7"/>
      <c r="J333" s="24">
        <v>844987.37</v>
      </c>
      <c r="K333" s="20"/>
      <c r="L333" s="43">
        <f t="shared" si="39"/>
        <v>21.5</v>
      </c>
      <c r="M333" s="48"/>
      <c r="N333" s="24">
        <f t="shared" si="40"/>
        <v>47234.793982999996</v>
      </c>
      <c r="O333" s="11">
        <v>346</v>
      </c>
      <c r="P333" s="11" t="s">
        <v>156</v>
      </c>
    </row>
    <row r="334" spans="1:16" x14ac:dyDescent="0.25">
      <c r="A334" s="7" t="s">
        <v>4</v>
      </c>
      <c r="B334" s="11" t="s">
        <v>68</v>
      </c>
      <c r="C334" s="11"/>
      <c r="D334" s="14"/>
      <c r="F334" s="55"/>
      <c r="G334" s="36"/>
      <c r="H334" s="35"/>
      <c r="J334" s="25">
        <f>+SUBTOTAL(9,J327:J333)</f>
        <v>327626183.5</v>
      </c>
      <c r="K334" s="28"/>
      <c r="L334" s="42"/>
      <c r="M334" s="42"/>
      <c r="N334" s="25">
        <f>+SUBTOTAL(9,N327:N333)</f>
        <v>34565471.419671498</v>
      </c>
      <c r="O334" s="7" t="s">
        <v>4</v>
      </c>
    </row>
    <row r="335" spans="1:16" x14ac:dyDescent="0.25">
      <c r="A335" s="7" t="s">
        <v>4</v>
      </c>
      <c r="B335" s="7" t="s">
        <v>4</v>
      </c>
      <c r="C335" s="11"/>
      <c r="D335" s="14"/>
      <c r="F335" s="55"/>
      <c r="G335" s="36"/>
      <c r="H335" s="35"/>
      <c r="L335" s="6"/>
      <c r="M335" s="6"/>
      <c r="N335" s="20"/>
      <c r="O335" s="7" t="s">
        <v>4</v>
      </c>
    </row>
    <row r="336" spans="1:16" x14ac:dyDescent="0.25">
      <c r="A336" s="11" t="s">
        <v>4</v>
      </c>
      <c r="B336" s="11" t="s">
        <v>69</v>
      </c>
      <c r="C336" s="11"/>
      <c r="D336" s="14"/>
      <c r="F336" s="55"/>
      <c r="G336" s="36"/>
      <c r="H336" s="35"/>
      <c r="J336" s="23"/>
      <c r="L336" s="6"/>
      <c r="M336" s="6"/>
      <c r="N336" s="23"/>
      <c r="O336" s="7" t="s">
        <v>4</v>
      </c>
    </row>
    <row r="337" spans="1:16" x14ac:dyDescent="0.25">
      <c r="A337" s="7">
        <v>341</v>
      </c>
      <c r="B337" s="7" t="s">
        <v>8</v>
      </c>
      <c r="C337" s="11"/>
      <c r="D337" s="14">
        <v>54969</v>
      </c>
      <c r="F337" s="55">
        <v>2.3E-3</v>
      </c>
      <c r="G337" s="36"/>
      <c r="H337" s="35"/>
      <c r="J337" s="23">
        <v>25862706.620000001</v>
      </c>
      <c r="L337" s="6">
        <f t="shared" ref="L337:L343" si="41">+(MONTH(D337)-12)/12+YEAR(D337)-2017</f>
        <v>32.5</v>
      </c>
      <c r="M337" s="6"/>
      <c r="N337" s="23">
        <f t="shared" ref="N337:N343" si="42">F337*J337*L337</f>
        <v>1933237.319845</v>
      </c>
      <c r="O337" s="7">
        <v>341</v>
      </c>
      <c r="P337" s="7" t="s">
        <v>156</v>
      </c>
    </row>
    <row r="338" spans="1:16" x14ac:dyDescent="0.25">
      <c r="A338" s="7">
        <v>342</v>
      </c>
      <c r="B338" s="7" t="s">
        <v>49</v>
      </c>
      <c r="C338" s="11"/>
      <c r="D338" s="14">
        <v>54969</v>
      </c>
      <c r="F338" s="55">
        <v>9.4999999999999998E-3</v>
      </c>
      <c r="G338" s="36"/>
      <c r="H338" s="35"/>
      <c r="J338" s="23">
        <v>12403564.17</v>
      </c>
      <c r="L338" s="6">
        <f t="shared" si="41"/>
        <v>32.5</v>
      </c>
      <c r="M338" s="6"/>
      <c r="N338" s="23">
        <f t="shared" si="42"/>
        <v>3829600.4374874998</v>
      </c>
      <c r="O338" s="7">
        <v>342</v>
      </c>
      <c r="P338" s="7" t="s">
        <v>156</v>
      </c>
    </row>
    <row r="339" spans="1:16" x14ac:dyDescent="0.25">
      <c r="A339" s="7">
        <v>343</v>
      </c>
      <c r="B339" s="7" t="s">
        <v>50</v>
      </c>
      <c r="C339" s="11"/>
      <c r="D339" s="14">
        <v>54969</v>
      </c>
      <c r="F339" s="35">
        <v>5.7000000000000002E-3</v>
      </c>
      <c r="G339" s="36"/>
      <c r="H339" s="35"/>
      <c r="J339" s="23">
        <v>308994245.61000001</v>
      </c>
      <c r="L339" s="6">
        <f t="shared" si="41"/>
        <v>32.5</v>
      </c>
      <c r="M339" s="6"/>
      <c r="N339" s="23">
        <f t="shared" si="42"/>
        <v>57241183.999252506</v>
      </c>
      <c r="O339" s="7">
        <v>343</v>
      </c>
      <c r="P339" s="7" t="s">
        <v>156</v>
      </c>
    </row>
    <row r="340" spans="1:16" s="11" customFormat="1" x14ac:dyDescent="0.25">
      <c r="A340" s="7">
        <v>343.2</v>
      </c>
      <c r="B340" s="7" t="s">
        <v>138</v>
      </c>
      <c r="D340" s="14">
        <v>54969</v>
      </c>
      <c r="E340" s="7"/>
      <c r="F340" s="35">
        <v>5.7000000000000002E-3</v>
      </c>
      <c r="G340" s="36"/>
      <c r="H340" s="35"/>
      <c r="I340" s="7"/>
      <c r="J340" s="23">
        <v>222610261.13</v>
      </c>
      <c r="K340" s="20"/>
      <c r="L340" s="6">
        <f t="shared" si="41"/>
        <v>32.5</v>
      </c>
      <c r="M340" s="6"/>
      <c r="N340" s="23">
        <f t="shared" si="42"/>
        <v>41238550.874332502</v>
      </c>
      <c r="O340" s="11">
        <v>343.2</v>
      </c>
      <c r="P340" s="11" t="s">
        <v>156</v>
      </c>
    </row>
    <row r="341" spans="1:16" x14ac:dyDescent="0.25">
      <c r="A341" s="7">
        <v>344</v>
      </c>
      <c r="B341" s="7" t="s">
        <v>51</v>
      </c>
      <c r="C341" s="11"/>
      <c r="D341" s="14">
        <v>54969</v>
      </c>
      <c r="F341" s="55">
        <v>1.6000000000000001E-3</v>
      </c>
      <c r="G341" s="36"/>
      <c r="H341" s="35"/>
      <c r="J341" s="23">
        <v>44713507.439999998</v>
      </c>
      <c r="L341" s="6">
        <f t="shared" si="41"/>
        <v>32.5</v>
      </c>
      <c r="M341" s="6"/>
      <c r="N341" s="23">
        <f t="shared" si="42"/>
        <v>2325102.3868800001</v>
      </c>
      <c r="O341" s="7">
        <v>344</v>
      </c>
      <c r="P341" s="7" t="s">
        <v>156</v>
      </c>
    </row>
    <row r="342" spans="1:16" s="11" customFormat="1" x14ac:dyDescent="0.25">
      <c r="A342" s="7">
        <v>345</v>
      </c>
      <c r="B342" s="7" t="s">
        <v>11</v>
      </c>
      <c r="D342" s="14">
        <v>54969</v>
      </c>
      <c r="E342" s="7"/>
      <c r="F342" s="55">
        <v>1.2999999999999999E-3</v>
      </c>
      <c r="G342" s="36"/>
      <c r="H342" s="35"/>
      <c r="I342" s="7"/>
      <c r="J342" s="23">
        <v>56238775.219999999</v>
      </c>
      <c r="K342" s="20"/>
      <c r="L342" s="6">
        <f t="shared" si="41"/>
        <v>32.5</v>
      </c>
      <c r="M342" s="6"/>
      <c r="N342" s="23">
        <f t="shared" si="42"/>
        <v>2376088.2530449997</v>
      </c>
      <c r="O342" s="11">
        <v>345</v>
      </c>
      <c r="P342" s="11" t="s">
        <v>156</v>
      </c>
    </row>
    <row r="343" spans="1:16" x14ac:dyDescent="0.25">
      <c r="A343" s="7">
        <v>346</v>
      </c>
      <c r="B343" s="7" t="s">
        <v>139</v>
      </c>
      <c r="C343" s="11"/>
      <c r="D343" s="14">
        <v>54969</v>
      </c>
      <c r="F343" s="55">
        <v>2.5999999999999999E-3</v>
      </c>
      <c r="G343" s="36"/>
      <c r="H343" s="35"/>
      <c r="J343" s="24">
        <v>5333643.99</v>
      </c>
      <c r="L343" s="43">
        <f t="shared" si="41"/>
        <v>32.5</v>
      </c>
      <c r="M343" s="48"/>
      <c r="N343" s="24">
        <f t="shared" si="42"/>
        <v>450692.91715499997</v>
      </c>
      <c r="O343" s="7">
        <v>346</v>
      </c>
      <c r="P343" s="7" t="s">
        <v>156</v>
      </c>
    </row>
    <row r="344" spans="1:16" x14ac:dyDescent="0.25">
      <c r="A344" s="7" t="s">
        <v>4</v>
      </c>
      <c r="B344" s="11" t="s">
        <v>70</v>
      </c>
      <c r="C344" s="11"/>
      <c r="D344" s="14"/>
      <c r="F344" s="55"/>
      <c r="G344" s="36"/>
      <c r="H344" s="35"/>
      <c r="J344" s="29">
        <f>+SUBTOTAL(9,J337:J343)</f>
        <v>676156704.18000007</v>
      </c>
      <c r="K344" s="28"/>
      <c r="L344" s="42"/>
      <c r="M344" s="42"/>
      <c r="N344" s="29">
        <f>+SUBTOTAL(9,N337:N343)</f>
        <v>109394456.18799749</v>
      </c>
      <c r="O344" s="7" t="s">
        <v>4</v>
      </c>
    </row>
    <row r="345" spans="1:16" x14ac:dyDescent="0.25">
      <c r="B345" s="11" t="s">
        <v>4</v>
      </c>
      <c r="C345" s="11"/>
      <c r="D345" s="14"/>
      <c r="F345" s="55"/>
      <c r="G345" s="36"/>
      <c r="H345" s="35"/>
      <c r="J345" s="32"/>
      <c r="K345" s="28"/>
      <c r="L345" s="45"/>
      <c r="M345" s="45"/>
      <c r="N345" s="32"/>
    </row>
    <row r="346" spans="1:16" ht="12.75" customHeight="1" x14ac:dyDescent="0.25">
      <c r="A346" s="12" t="s">
        <v>116</v>
      </c>
      <c r="B346" s="11"/>
      <c r="C346" s="11"/>
      <c r="D346" s="14"/>
      <c r="F346" s="55"/>
      <c r="G346" s="36"/>
      <c r="H346" s="35"/>
      <c r="J346" s="38">
        <f>+SUBTOTAL(9,J307:J344)</f>
        <v>1379200537.3499999</v>
      </c>
      <c r="K346" s="28"/>
      <c r="L346" s="44"/>
      <c r="M346" s="44"/>
      <c r="N346" s="38">
        <f>+SUBTOTAL(9,N307:N344)</f>
        <v>180577297.9447225</v>
      </c>
    </row>
    <row r="347" spans="1:16" x14ac:dyDescent="0.25">
      <c r="A347" s="12"/>
      <c r="B347" s="11" t="s">
        <v>4</v>
      </c>
      <c r="C347" s="11"/>
      <c r="D347" s="14"/>
      <c r="F347" s="55"/>
      <c r="G347" s="36"/>
      <c r="H347" s="35"/>
      <c r="J347" s="25"/>
      <c r="K347" s="28"/>
      <c r="L347" s="42"/>
      <c r="M347" s="42"/>
      <c r="N347" s="25"/>
    </row>
    <row r="348" spans="1:16" x14ac:dyDescent="0.25">
      <c r="A348" s="12"/>
      <c r="B348" s="11" t="s">
        <v>4</v>
      </c>
      <c r="C348" s="11"/>
      <c r="D348" s="14"/>
      <c r="F348" s="55"/>
      <c r="G348" s="36"/>
      <c r="H348" s="35"/>
      <c r="J348" s="25"/>
      <c r="K348" s="28"/>
      <c r="L348" s="42"/>
      <c r="M348" s="42"/>
      <c r="N348" s="25"/>
    </row>
    <row r="349" spans="1:16" x14ac:dyDescent="0.25">
      <c r="A349" s="12" t="s">
        <v>117</v>
      </c>
      <c r="B349" s="11"/>
      <c r="C349" s="11"/>
      <c r="D349" s="14"/>
      <c r="F349" s="55"/>
      <c r="G349" s="36"/>
      <c r="H349" s="35"/>
      <c r="J349" s="25"/>
      <c r="K349" s="28"/>
      <c r="L349" s="42"/>
      <c r="M349" s="42"/>
      <c r="N349" s="25"/>
    </row>
    <row r="350" spans="1:16" x14ac:dyDescent="0.25">
      <c r="A350" s="7" t="s">
        <v>4</v>
      </c>
      <c r="B350" s="7" t="s">
        <v>4</v>
      </c>
      <c r="C350" s="11"/>
      <c r="D350" s="14"/>
      <c r="F350" s="55"/>
      <c r="G350" s="36"/>
      <c r="H350" s="35"/>
      <c r="L350" s="6"/>
      <c r="M350" s="6"/>
      <c r="N350" s="20"/>
      <c r="O350" s="7" t="s">
        <v>4</v>
      </c>
    </row>
    <row r="351" spans="1:16" s="11" customFormat="1" x14ac:dyDescent="0.25">
      <c r="A351" s="11" t="s">
        <v>4</v>
      </c>
      <c r="B351" s="11" t="s">
        <v>71</v>
      </c>
      <c r="D351" s="14"/>
      <c r="E351" s="7"/>
      <c r="F351" s="55"/>
      <c r="G351" s="36"/>
      <c r="H351" s="35"/>
      <c r="I351" s="7"/>
      <c r="J351" s="23"/>
      <c r="K351" s="20"/>
      <c r="L351" s="6"/>
      <c r="M351" s="6"/>
      <c r="N351" s="23"/>
      <c r="O351" s="11" t="s">
        <v>4</v>
      </c>
    </row>
    <row r="352" spans="1:16" x14ac:dyDescent="0.25">
      <c r="A352" s="7">
        <v>341</v>
      </c>
      <c r="B352" s="7" t="s">
        <v>8</v>
      </c>
      <c r="C352" s="11"/>
      <c r="D352" s="14">
        <v>54239</v>
      </c>
      <c r="F352" s="55">
        <v>2.3E-3</v>
      </c>
      <c r="G352" s="36"/>
      <c r="H352" s="35"/>
      <c r="J352" s="23">
        <v>73652635.859999999</v>
      </c>
      <c r="L352" s="6">
        <f t="shared" ref="L352:L358" si="43">+(MONTH(D352)-12)/12+YEAR(D352)-2017</f>
        <v>30.5</v>
      </c>
      <c r="M352" s="6"/>
      <c r="N352" s="23">
        <f t="shared" ref="N352:N358" si="44">F352*J352*L352</f>
        <v>5166732.4055789998</v>
      </c>
      <c r="O352" s="7">
        <v>341</v>
      </c>
      <c r="P352" s="7" t="s">
        <v>156</v>
      </c>
    </row>
    <row r="353" spans="1:16" s="11" customFormat="1" x14ac:dyDescent="0.25">
      <c r="A353" s="7">
        <v>342</v>
      </c>
      <c r="B353" s="7" t="s">
        <v>49</v>
      </c>
      <c r="D353" s="14">
        <v>54239</v>
      </c>
      <c r="E353" s="7"/>
      <c r="F353" s="55">
        <v>9.4999999999999998E-3</v>
      </c>
      <c r="G353" s="36"/>
      <c r="H353" s="35"/>
      <c r="I353" s="7"/>
      <c r="J353" s="23">
        <v>91440.69</v>
      </c>
      <c r="K353" s="20"/>
      <c r="L353" s="6">
        <f t="shared" si="43"/>
        <v>30.5</v>
      </c>
      <c r="M353" s="6"/>
      <c r="N353" s="23">
        <f t="shared" si="44"/>
        <v>26494.9399275</v>
      </c>
      <c r="O353" s="11">
        <v>342</v>
      </c>
      <c r="P353" s="11" t="s">
        <v>156</v>
      </c>
    </row>
    <row r="354" spans="1:16" x14ac:dyDescent="0.25">
      <c r="A354" s="7">
        <v>343</v>
      </c>
      <c r="B354" s="7" t="s">
        <v>50</v>
      </c>
      <c r="C354" s="11"/>
      <c r="D354" s="14">
        <v>54239</v>
      </c>
      <c r="F354" s="35">
        <v>5.7000000000000002E-3</v>
      </c>
      <c r="G354" s="36"/>
      <c r="H354" s="35"/>
      <c r="J354" s="23">
        <v>6103661.1299999999</v>
      </c>
      <c r="L354" s="6">
        <f t="shared" si="43"/>
        <v>30.5</v>
      </c>
      <c r="M354" s="6"/>
      <c r="N354" s="23">
        <f t="shared" si="44"/>
        <v>1061121.4874505</v>
      </c>
      <c r="O354" s="7">
        <v>343</v>
      </c>
      <c r="P354" s="7" t="s">
        <v>156</v>
      </c>
    </row>
    <row r="355" spans="1:16" x14ac:dyDescent="0.25">
      <c r="A355" s="7">
        <v>343.2</v>
      </c>
      <c r="B355" s="7" t="s">
        <v>138</v>
      </c>
      <c r="C355" s="11"/>
      <c r="D355" s="14"/>
      <c r="F355" s="35">
        <v>5.7000000000000002E-3</v>
      </c>
      <c r="G355" s="36"/>
      <c r="H355" s="35"/>
      <c r="I355" s="20"/>
      <c r="J355" s="23"/>
      <c r="L355" s="6">
        <f t="shared" si="43"/>
        <v>-117.91666666666674</v>
      </c>
      <c r="M355" s="6"/>
      <c r="N355" s="23">
        <f t="shared" si="44"/>
        <v>0</v>
      </c>
      <c r="O355" s="7">
        <v>343.2</v>
      </c>
      <c r="P355" s="7" t="s">
        <v>156</v>
      </c>
    </row>
    <row r="356" spans="1:16" x14ac:dyDescent="0.25">
      <c r="A356" s="7">
        <v>344</v>
      </c>
      <c r="B356" s="7" t="s">
        <v>51</v>
      </c>
      <c r="C356" s="11"/>
      <c r="D356" s="14">
        <v>54239</v>
      </c>
      <c r="F356" s="55">
        <v>1.6000000000000001E-3</v>
      </c>
      <c r="G356" s="36"/>
      <c r="H356" s="35"/>
      <c r="J356" s="23">
        <v>206289.15</v>
      </c>
      <c r="L356" s="6">
        <f t="shared" si="43"/>
        <v>30.5</v>
      </c>
      <c r="M356" s="6"/>
      <c r="N356" s="23">
        <f t="shared" si="44"/>
        <v>10066.910519999999</v>
      </c>
      <c r="O356" s="7">
        <v>344</v>
      </c>
      <c r="P356" s="7" t="s">
        <v>156</v>
      </c>
    </row>
    <row r="357" spans="1:16" x14ac:dyDescent="0.25">
      <c r="A357" s="7">
        <v>345</v>
      </c>
      <c r="B357" s="7" t="s">
        <v>11</v>
      </c>
      <c r="C357" s="11"/>
      <c r="D357" s="14">
        <v>54239</v>
      </c>
      <c r="F357" s="55">
        <v>1.2999999999999999E-3</v>
      </c>
      <c r="G357" s="36"/>
      <c r="H357" s="35"/>
      <c r="J357" s="23">
        <v>2204656.5699999998</v>
      </c>
      <c r="L357" s="6">
        <f t="shared" si="43"/>
        <v>30.5</v>
      </c>
      <c r="M357" s="6"/>
      <c r="N357" s="23">
        <f t="shared" si="44"/>
        <v>87414.633000499991</v>
      </c>
      <c r="O357" s="7">
        <v>345</v>
      </c>
      <c r="P357" s="7" t="s">
        <v>156</v>
      </c>
    </row>
    <row r="358" spans="1:16" x14ac:dyDescent="0.25">
      <c r="A358" s="7">
        <v>346</v>
      </c>
      <c r="B358" s="7" t="s">
        <v>139</v>
      </c>
      <c r="C358" s="11"/>
      <c r="D358" s="14">
        <v>54239</v>
      </c>
      <c r="F358" s="55">
        <v>2.5999999999999999E-3</v>
      </c>
      <c r="G358" s="36"/>
      <c r="H358" s="35"/>
      <c r="J358" s="24">
        <v>2298256.33</v>
      </c>
      <c r="L358" s="43">
        <f t="shared" si="43"/>
        <v>30.5</v>
      </c>
      <c r="M358" s="48"/>
      <c r="N358" s="24">
        <f t="shared" si="44"/>
        <v>182251.72696900001</v>
      </c>
      <c r="O358" s="7">
        <v>346</v>
      </c>
      <c r="P358" s="7" t="s">
        <v>156</v>
      </c>
    </row>
    <row r="359" spans="1:16" x14ac:dyDescent="0.25">
      <c r="A359" s="7" t="s">
        <v>4</v>
      </c>
      <c r="B359" s="11" t="s">
        <v>72</v>
      </c>
      <c r="C359" s="11"/>
      <c r="D359" s="14"/>
      <c r="F359" s="55"/>
      <c r="G359" s="36"/>
      <c r="H359" s="35"/>
      <c r="J359" s="25">
        <f>+SUBTOTAL(9,J352:J358)</f>
        <v>84556939.729999989</v>
      </c>
      <c r="K359" s="28"/>
      <c r="L359" s="42"/>
      <c r="M359" s="42"/>
      <c r="N359" s="25">
        <f>+SUBTOTAL(9,N352:N358)</f>
        <v>6534082.1034464994</v>
      </c>
      <c r="O359" s="7" t="s">
        <v>4</v>
      </c>
    </row>
    <row r="360" spans="1:16" x14ac:dyDescent="0.25">
      <c r="A360" s="7" t="s">
        <v>4</v>
      </c>
      <c r="B360" s="7" t="s">
        <v>4</v>
      </c>
      <c r="C360" s="11"/>
      <c r="D360" s="14"/>
      <c r="F360" s="55"/>
      <c r="G360" s="36"/>
      <c r="H360" s="35"/>
      <c r="L360" s="6"/>
      <c r="M360" s="6"/>
      <c r="N360" s="20"/>
      <c r="O360" s="7" t="s">
        <v>4</v>
      </c>
    </row>
    <row r="361" spans="1:16" x14ac:dyDescent="0.25">
      <c r="A361" s="11" t="s">
        <v>4</v>
      </c>
      <c r="B361" s="11" t="s">
        <v>73</v>
      </c>
      <c r="C361" s="11"/>
      <c r="D361" s="14"/>
      <c r="F361" s="55"/>
      <c r="G361" s="36"/>
      <c r="H361" s="35"/>
      <c r="J361" s="23"/>
      <c r="L361" s="6"/>
      <c r="M361" s="6"/>
      <c r="N361" s="23"/>
      <c r="O361" s="7" t="s">
        <v>4</v>
      </c>
    </row>
    <row r="362" spans="1:16" x14ac:dyDescent="0.25">
      <c r="A362" s="7">
        <v>341</v>
      </c>
      <c r="B362" s="7" t="s">
        <v>8</v>
      </c>
      <c r="C362" s="11"/>
      <c r="D362" s="14">
        <v>54239</v>
      </c>
      <c r="F362" s="55">
        <v>2.3E-3</v>
      </c>
      <c r="G362" s="36"/>
      <c r="H362" s="35"/>
      <c r="J362" s="23">
        <v>7638978.5099999998</v>
      </c>
      <c r="L362" s="6">
        <f t="shared" ref="L362:L368" si="45">+(MONTH(D362)-12)/12+YEAR(D362)-2017</f>
        <v>30.5</v>
      </c>
      <c r="M362" s="6"/>
      <c r="N362" s="23">
        <f t="shared" ref="N362:N368" si="46">F362*J362*L362</f>
        <v>535874.34247649997</v>
      </c>
      <c r="O362" s="7">
        <v>341</v>
      </c>
      <c r="P362" s="7" t="s">
        <v>156</v>
      </c>
    </row>
    <row r="363" spans="1:16" x14ac:dyDescent="0.25">
      <c r="A363" s="7">
        <v>342</v>
      </c>
      <c r="B363" s="7" t="s">
        <v>49</v>
      </c>
      <c r="C363" s="11"/>
      <c r="D363" s="14">
        <v>54239</v>
      </c>
      <c r="F363" s="55">
        <v>9.4999999999999998E-3</v>
      </c>
      <c r="G363" s="36"/>
      <c r="H363" s="35"/>
      <c r="J363" s="23">
        <v>1855794.6</v>
      </c>
      <c r="L363" s="6">
        <f t="shared" si="45"/>
        <v>30.5</v>
      </c>
      <c r="M363" s="6"/>
      <c r="N363" s="23">
        <f t="shared" si="46"/>
        <v>537716.48534999997</v>
      </c>
      <c r="O363" s="7">
        <v>342</v>
      </c>
      <c r="P363" s="7" t="s">
        <v>156</v>
      </c>
    </row>
    <row r="364" spans="1:16" x14ac:dyDescent="0.25">
      <c r="A364" s="7">
        <v>343</v>
      </c>
      <c r="B364" s="7" t="s">
        <v>50</v>
      </c>
      <c r="C364" s="11"/>
      <c r="D364" s="14">
        <v>54239</v>
      </c>
      <c r="F364" s="35">
        <v>5.7000000000000002E-3</v>
      </c>
      <c r="G364" s="36"/>
      <c r="H364" s="35"/>
      <c r="J364" s="23">
        <v>215835489.88999999</v>
      </c>
      <c r="L364" s="6">
        <f t="shared" si="45"/>
        <v>30.5</v>
      </c>
      <c r="M364" s="6"/>
      <c r="N364" s="23">
        <f t="shared" si="46"/>
        <v>37522999.917376496</v>
      </c>
      <c r="O364" s="7">
        <v>343</v>
      </c>
      <c r="P364" s="7" t="s">
        <v>156</v>
      </c>
    </row>
    <row r="365" spans="1:16" x14ac:dyDescent="0.25">
      <c r="A365" s="7">
        <v>343.2</v>
      </c>
      <c r="B365" s="7" t="s">
        <v>138</v>
      </c>
      <c r="C365" s="11"/>
      <c r="D365" s="14">
        <v>54239</v>
      </c>
      <c r="F365" s="35">
        <v>5.7000000000000002E-3</v>
      </c>
      <c r="G365" s="36"/>
      <c r="H365" s="35"/>
      <c r="J365" s="23">
        <v>183294116.47</v>
      </c>
      <c r="L365" s="6">
        <f t="shared" si="45"/>
        <v>30.5</v>
      </c>
      <c r="M365" s="6"/>
      <c r="N365" s="23">
        <f t="shared" si="46"/>
        <v>31865682.148309503</v>
      </c>
      <c r="O365" s="7">
        <v>343.2</v>
      </c>
      <c r="P365" s="7" t="s">
        <v>156</v>
      </c>
    </row>
    <row r="366" spans="1:16" x14ac:dyDescent="0.25">
      <c r="A366" s="7">
        <v>344</v>
      </c>
      <c r="B366" s="7" t="s">
        <v>51</v>
      </c>
      <c r="C366" s="11"/>
      <c r="D366" s="14">
        <v>54239</v>
      </c>
      <c r="F366" s="55">
        <v>1.6000000000000001E-3</v>
      </c>
      <c r="G366" s="36"/>
      <c r="H366" s="35"/>
      <c r="J366" s="23">
        <v>33768064.969999999</v>
      </c>
      <c r="L366" s="6">
        <f t="shared" si="45"/>
        <v>30.5</v>
      </c>
      <c r="M366" s="6"/>
      <c r="N366" s="23">
        <f t="shared" si="46"/>
        <v>1647881.570536</v>
      </c>
      <c r="O366" s="7">
        <v>344</v>
      </c>
      <c r="P366" s="7" t="s">
        <v>156</v>
      </c>
    </row>
    <row r="367" spans="1:16" x14ac:dyDescent="0.25">
      <c r="A367" s="7">
        <v>345</v>
      </c>
      <c r="B367" s="7" t="s">
        <v>11</v>
      </c>
      <c r="C367" s="11"/>
      <c r="D367" s="14">
        <v>54239</v>
      </c>
      <c r="F367" s="55">
        <v>1.2999999999999999E-3</v>
      </c>
      <c r="G367" s="36"/>
      <c r="H367" s="35"/>
      <c r="J367" s="23">
        <v>36216823.270000003</v>
      </c>
      <c r="L367" s="6">
        <f t="shared" si="45"/>
        <v>30.5</v>
      </c>
      <c r="M367" s="6"/>
      <c r="N367" s="23">
        <f t="shared" si="46"/>
        <v>1435997.0426555001</v>
      </c>
      <c r="O367" s="7">
        <v>345</v>
      </c>
      <c r="P367" s="7" t="s">
        <v>156</v>
      </c>
    </row>
    <row r="368" spans="1:16" x14ac:dyDescent="0.25">
      <c r="A368" s="7">
        <v>346</v>
      </c>
      <c r="B368" s="7" t="s">
        <v>139</v>
      </c>
      <c r="C368" s="11"/>
      <c r="D368" s="14">
        <v>54239</v>
      </c>
      <c r="F368" s="55">
        <v>2.5999999999999999E-3</v>
      </c>
      <c r="G368" s="36"/>
      <c r="H368" s="35"/>
      <c r="J368" s="24">
        <v>3422701.98</v>
      </c>
      <c r="L368" s="43">
        <f t="shared" si="45"/>
        <v>30.5</v>
      </c>
      <c r="M368" s="48"/>
      <c r="N368" s="24">
        <f t="shared" si="46"/>
        <v>271420.26701399998</v>
      </c>
      <c r="O368" s="7">
        <v>346</v>
      </c>
      <c r="P368" s="7" t="s">
        <v>156</v>
      </c>
    </row>
    <row r="369" spans="1:16" x14ac:dyDescent="0.25">
      <c r="A369" s="7" t="s">
        <v>4</v>
      </c>
      <c r="B369" s="11" t="s">
        <v>74</v>
      </c>
      <c r="C369" s="11"/>
      <c r="D369" s="14"/>
      <c r="F369" s="55"/>
      <c r="G369" s="36"/>
      <c r="H369" s="35"/>
      <c r="J369" s="25">
        <f>+SUBTOTAL(9,J362:J368)</f>
        <v>482031969.69000006</v>
      </c>
      <c r="K369" s="28"/>
      <c r="L369" s="42"/>
      <c r="M369" s="42"/>
      <c r="N369" s="25">
        <f>+SUBTOTAL(9,N362:N368)</f>
        <v>73817571.773717999</v>
      </c>
      <c r="O369" s="7" t="s">
        <v>4</v>
      </c>
    </row>
    <row r="370" spans="1:16" x14ac:dyDescent="0.25">
      <c r="A370" s="7" t="s">
        <v>4</v>
      </c>
      <c r="B370" s="7" t="s">
        <v>4</v>
      </c>
      <c r="C370" s="11"/>
      <c r="D370" s="14"/>
      <c r="F370" s="55"/>
      <c r="G370" s="36"/>
      <c r="H370" s="35"/>
      <c r="L370" s="6"/>
      <c r="M370" s="6"/>
      <c r="N370" s="20"/>
      <c r="O370" s="7" t="s">
        <v>4</v>
      </c>
    </row>
    <row r="371" spans="1:16" x14ac:dyDescent="0.25">
      <c r="A371" s="11" t="s">
        <v>4</v>
      </c>
      <c r="B371" s="11" t="s">
        <v>75</v>
      </c>
      <c r="C371" s="11"/>
      <c r="D371" s="14"/>
      <c r="F371" s="55"/>
      <c r="G371" s="36"/>
      <c r="H371" s="35"/>
      <c r="J371" s="23"/>
      <c r="L371" s="6"/>
      <c r="M371" s="6"/>
      <c r="N371" s="23"/>
      <c r="O371" s="7" t="s">
        <v>4</v>
      </c>
    </row>
    <row r="372" spans="1:16" x14ac:dyDescent="0.25">
      <c r="A372" s="7">
        <v>341</v>
      </c>
      <c r="B372" s="7" t="s">
        <v>8</v>
      </c>
      <c r="C372" s="11"/>
      <c r="D372" s="14">
        <v>53873</v>
      </c>
      <c r="F372" s="55">
        <v>2.3E-3</v>
      </c>
      <c r="G372" s="36"/>
      <c r="H372" s="35"/>
      <c r="J372" s="23">
        <v>7486028.9400000004</v>
      </c>
      <c r="L372" s="6">
        <f t="shared" ref="L372:L378" si="47">+(MONTH(D372)-12)/12+YEAR(D372)-2017</f>
        <v>29.5</v>
      </c>
      <c r="M372" s="6"/>
      <c r="N372" s="23">
        <f t="shared" ref="N372:N378" si="48">F372*J372*L372</f>
        <v>507927.06357899995</v>
      </c>
      <c r="O372" s="7">
        <v>341</v>
      </c>
      <c r="P372" s="7" t="s">
        <v>156</v>
      </c>
    </row>
    <row r="373" spans="1:16" x14ac:dyDescent="0.25">
      <c r="A373" s="7">
        <v>342</v>
      </c>
      <c r="B373" s="7" t="s">
        <v>49</v>
      </c>
      <c r="C373" s="11"/>
      <c r="D373" s="14">
        <v>53873</v>
      </c>
      <c r="F373" s="55">
        <v>9.4999999999999998E-3</v>
      </c>
      <c r="G373" s="36"/>
      <c r="H373" s="35"/>
      <c r="J373" s="23">
        <v>1867173.2</v>
      </c>
      <c r="L373" s="6">
        <f t="shared" si="47"/>
        <v>29.5</v>
      </c>
      <c r="M373" s="6"/>
      <c r="N373" s="23">
        <f t="shared" si="48"/>
        <v>523275.28929999995</v>
      </c>
      <c r="O373" s="7">
        <v>342</v>
      </c>
      <c r="P373" s="7" t="s">
        <v>156</v>
      </c>
    </row>
    <row r="374" spans="1:16" x14ac:dyDescent="0.25">
      <c r="A374" s="7">
        <v>343</v>
      </c>
      <c r="B374" s="7" t="s">
        <v>50</v>
      </c>
      <c r="C374" s="11"/>
      <c r="D374" s="14">
        <v>53873</v>
      </c>
      <c r="F374" s="35">
        <v>5.7000000000000002E-3</v>
      </c>
      <c r="G374" s="36"/>
      <c r="H374" s="35"/>
      <c r="J374" s="23">
        <v>233978162.78</v>
      </c>
      <c r="L374" s="6">
        <f t="shared" si="47"/>
        <v>29.5</v>
      </c>
      <c r="M374" s="6"/>
      <c r="N374" s="23">
        <f t="shared" si="48"/>
        <v>39343428.071457006</v>
      </c>
      <c r="O374" s="7">
        <v>343</v>
      </c>
      <c r="P374" s="7" t="s">
        <v>156</v>
      </c>
    </row>
    <row r="375" spans="1:16" x14ac:dyDescent="0.25">
      <c r="A375" s="7">
        <v>343.2</v>
      </c>
      <c r="B375" s="7" t="s">
        <v>138</v>
      </c>
      <c r="C375" s="11"/>
      <c r="D375" s="14">
        <v>53873</v>
      </c>
      <c r="F375" s="35">
        <v>5.7000000000000002E-3</v>
      </c>
      <c r="G375" s="36"/>
      <c r="H375" s="35"/>
      <c r="J375" s="23">
        <v>169584346.44</v>
      </c>
      <c r="L375" s="6">
        <f t="shared" si="47"/>
        <v>29.5</v>
      </c>
      <c r="M375" s="6"/>
      <c r="N375" s="23">
        <f t="shared" si="48"/>
        <v>28515607.853886001</v>
      </c>
      <c r="O375" s="7">
        <v>343.2</v>
      </c>
      <c r="P375" s="7" t="s">
        <v>156</v>
      </c>
    </row>
    <row r="376" spans="1:16" x14ac:dyDescent="0.25">
      <c r="A376" s="7">
        <v>344</v>
      </c>
      <c r="B376" s="7" t="s">
        <v>51</v>
      </c>
      <c r="C376" s="11"/>
      <c r="D376" s="14">
        <v>53873</v>
      </c>
      <c r="F376" s="55">
        <v>1.6000000000000001E-3</v>
      </c>
      <c r="G376" s="36"/>
      <c r="H376" s="35"/>
      <c r="J376" s="23">
        <v>33575007.140000001</v>
      </c>
      <c r="L376" s="6">
        <f t="shared" si="47"/>
        <v>29.5</v>
      </c>
      <c r="M376" s="6"/>
      <c r="N376" s="23">
        <f t="shared" si="48"/>
        <v>1584740.3370080001</v>
      </c>
      <c r="O376" s="7">
        <v>344</v>
      </c>
      <c r="P376" s="7" t="s">
        <v>156</v>
      </c>
    </row>
    <row r="377" spans="1:16" x14ac:dyDescent="0.25">
      <c r="A377" s="7">
        <v>345</v>
      </c>
      <c r="B377" s="7" t="s">
        <v>11</v>
      </c>
      <c r="C377" s="11"/>
      <c r="D377" s="14">
        <v>53873</v>
      </c>
      <c r="F377" s="55">
        <v>1.2999999999999999E-3</v>
      </c>
      <c r="G377" s="36"/>
      <c r="H377" s="35"/>
      <c r="J377" s="23">
        <v>35686944.619999997</v>
      </c>
      <c r="L377" s="6">
        <f t="shared" si="47"/>
        <v>29.5</v>
      </c>
      <c r="M377" s="6"/>
      <c r="N377" s="23">
        <f t="shared" si="48"/>
        <v>1368594.3261769998</v>
      </c>
      <c r="O377" s="7">
        <v>345</v>
      </c>
      <c r="P377" s="7" t="s">
        <v>156</v>
      </c>
    </row>
    <row r="378" spans="1:16" x14ac:dyDescent="0.25">
      <c r="A378" s="7">
        <v>346</v>
      </c>
      <c r="B378" s="7" t="s">
        <v>139</v>
      </c>
      <c r="C378" s="11"/>
      <c r="D378" s="14">
        <v>53873</v>
      </c>
      <c r="F378" s="55">
        <v>2.5999999999999999E-3</v>
      </c>
      <c r="G378" s="36"/>
      <c r="H378" s="35"/>
      <c r="J378" s="24">
        <v>2983621.73</v>
      </c>
      <c r="L378" s="43">
        <f t="shared" si="47"/>
        <v>29.5</v>
      </c>
      <c r="M378" s="48"/>
      <c r="N378" s="24">
        <f t="shared" si="48"/>
        <v>228843.78669099999</v>
      </c>
      <c r="O378" s="7">
        <v>346</v>
      </c>
      <c r="P378" s="7" t="s">
        <v>156</v>
      </c>
    </row>
    <row r="379" spans="1:16" s="11" customFormat="1" x14ac:dyDescent="0.25">
      <c r="A379" s="7" t="s">
        <v>4</v>
      </c>
      <c r="B379" s="11" t="s">
        <v>76</v>
      </c>
      <c r="D379" s="14"/>
      <c r="E379" s="7"/>
      <c r="F379" s="55"/>
      <c r="G379" s="36"/>
      <c r="H379" s="35"/>
      <c r="I379" s="7"/>
      <c r="J379" s="29">
        <f>+SUBTOTAL(9,J372:J378)</f>
        <v>485161284.85000002</v>
      </c>
      <c r="K379" s="28"/>
      <c r="L379" s="42"/>
      <c r="M379" s="42"/>
      <c r="N379" s="29">
        <f>+SUBTOTAL(9,N372:N378)</f>
        <v>72072416.728098005</v>
      </c>
      <c r="O379" s="11" t="s">
        <v>4</v>
      </c>
    </row>
    <row r="380" spans="1:16" s="11" customFormat="1" x14ac:dyDescent="0.25">
      <c r="A380" s="7"/>
      <c r="B380" s="11" t="s">
        <v>4</v>
      </c>
      <c r="D380" s="14"/>
      <c r="E380" s="7"/>
      <c r="F380" s="55"/>
      <c r="G380" s="36"/>
      <c r="H380" s="35"/>
      <c r="I380" s="7"/>
      <c r="J380" s="25"/>
      <c r="K380" s="28"/>
      <c r="L380" s="42"/>
      <c r="M380" s="42"/>
      <c r="N380" s="25"/>
    </row>
    <row r="381" spans="1:16" s="11" customFormat="1" x14ac:dyDescent="0.25">
      <c r="A381" s="12" t="s">
        <v>118</v>
      </c>
      <c r="D381" s="14"/>
      <c r="E381" s="7"/>
      <c r="F381" s="55"/>
      <c r="G381" s="36"/>
      <c r="H381" s="35"/>
      <c r="I381" s="7"/>
      <c r="J381" s="38">
        <f>+SUBTOTAL(9,J351:J380)</f>
        <v>1051750194.27</v>
      </c>
      <c r="K381" s="40"/>
      <c r="L381" s="44"/>
      <c r="M381" s="44"/>
      <c r="N381" s="38">
        <f>+SUBTOTAL(9,N351:N380)</f>
        <v>152424070.60526252</v>
      </c>
    </row>
    <row r="382" spans="1:16" s="11" customFormat="1" x14ac:dyDescent="0.25">
      <c r="A382" s="12"/>
      <c r="B382" s="11" t="s">
        <v>4</v>
      </c>
      <c r="D382" s="14"/>
      <c r="E382" s="7"/>
      <c r="F382" s="55"/>
      <c r="G382" s="36"/>
      <c r="H382" s="35"/>
      <c r="I382" s="7"/>
      <c r="J382" s="25"/>
      <c r="K382" s="28"/>
      <c r="L382" s="42"/>
      <c r="M382" s="42"/>
      <c r="N382" s="25"/>
    </row>
    <row r="383" spans="1:16" s="11" customFormat="1" x14ac:dyDescent="0.25">
      <c r="A383" s="12"/>
      <c r="B383" s="11" t="s">
        <v>4</v>
      </c>
      <c r="D383" s="14"/>
      <c r="E383" s="7"/>
      <c r="F383" s="55"/>
      <c r="G383" s="36"/>
      <c r="H383" s="35"/>
      <c r="I383" s="7"/>
      <c r="J383" s="25"/>
      <c r="K383" s="28"/>
      <c r="L383" s="42"/>
      <c r="M383" s="42"/>
      <c r="N383" s="25"/>
    </row>
    <row r="384" spans="1:16" s="11" customFormat="1" x14ac:dyDescent="0.25">
      <c r="A384" s="12" t="s">
        <v>119</v>
      </c>
      <c r="D384" s="14"/>
      <c r="E384" s="7"/>
      <c r="F384" s="55"/>
      <c r="G384" s="36"/>
      <c r="H384" s="35"/>
      <c r="I384" s="7"/>
      <c r="J384" s="25"/>
      <c r="K384" s="28"/>
      <c r="L384" s="42"/>
      <c r="M384" s="42"/>
      <c r="N384" s="25"/>
    </row>
    <row r="385" spans="1:16" x14ac:dyDescent="0.25">
      <c r="A385" s="7" t="s">
        <v>4</v>
      </c>
      <c r="B385" s="7" t="s">
        <v>4</v>
      </c>
      <c r="C385" s="11"/>
      <c r="D385" s="14"/>
      <c r="F385" s="55"/>
      <c r="G385" s="36"/>
      <c r="H385" s="35"/>
      <c r="L385" s="6"/>
      <c r="M385" s="6"/>
      <c r="N385" s="20"/>
      <c r="O385" s="7" t="s">
        <v>4</v>
      </c>
    </row>
    <row r="386" spans="1:16" s="11" customFormat="1" x14ac:dyDescent="0.25">
      <c r="A386" s="11" t="s">
        <v>4</v>
      </c>
      <c r="B386" s="11" t="s">
        <v>77</v>
      </c>
      <c r="D386" s="14"/>
      <c r="E386" s="7"/>
      <c r="F386" s="55"/>
      <c r="G386" s="36"/>
      <c r="H386" s="35"/>
      <c r="I386" s="7"/>
      <c r="J386" s="23"/>
      <c r="K386" s="20"/>
      <c r="L386" s="6"/>
      <c r="M386" s="6"/>
      <c r="N386" s="23"/>
      <c r="O386" s="11" t="s">
        <v>4</v>
      </c>
    </row>
    <row r="387" spans="1:16" x14ac:dyDescent="0.25">
      <c r="A387" s="7">
        <v>341</v>
      </c>
      <c r="B387" s="7" t="s">
        <v>8</v>
      </c>
      <c r="C387" s="11"/>
      <c r="D387" s="14">
        <v>55700</v>
      </c>
      <c r="F387" s="55">
        <v>2.3E-3</v>
      </c>
      <c r="G387" s="36"/>
      <c r="H387" s="35"/>
      <c r="J387" s="23">
        <v>34496252.609999999</v>
      </c>
      <c r="L387" s="6">
        <f t="shared" ref="L387:L393" si="49">+(MONTH(D387)-12)/12+YEAR(D387)-2017</f>
        <v>34.5</v>
      </c>
      <c r="M387" s="6"/>
      <c r="N387" s="23">
        <f t="shared" ref="N387:N393" si="50">F387*J387*L387</f>
        <v>2737277.6446035001</v>
      </c>
      <c r="O387" s="7">
        <v>341</v>
      </c>
      <c r="P387" s="7" t="s">
        <v>156</v>
      </c>
    </row>
    <row r="388" spans="1:16" x14ac:dyDescent="0.25">
      <c r="A388" s="7">
        <v>342</v>
      </c>
      <c r="B388" s="7" t="s">
        <v>49</v>
      </c>
      <c r="C388" s="11"/>
      <c r="D388" s="14">
        <v>55700</v>
      </c>
      <c r="F388" s="55">
        <v>9.4999999999999998E-3</v>
      </c>
      <c r="G388" s="36"/>
      <c r="H388" s="35"/>
      <c r="J388" s="23">
        <v>13269835.26</v>
      </c>
      <c r="L388" s="6">
        <f t="shared" si="49"/>
        <v>34.5</v>
      </c>
      <c r="M388" s="6"/>
      <c r="N388" s="23">
        <f t="shared" si="50"/>
        <v>4349188.5064649992</v>
      </c>
      <c r="O388" s="7">
        <v>342</v>
      </c>
      <c r="P388" s="7" t="s">
        <v>156</v>
      </c>
    </row>
    <row r="389" spans="1:16" x14ac:dyDescent="0.25">
      <c r="A389" s="7">
        <v>343</v>
      </c>
      <c r="B389" s="7" t="s">
        <v>50</v>
      </c>
      <c r="C389" s="11"/>
      <c r="D389" s="14">
        <v>55700</v>
      </c>
      <c r="F389" s="35">
        <v>5.7000000000000002E-3</v>
      </c>
      <c r="G389" s="36"/>
      <c r="H389" s="35"/>
      <c r="J389" s="23">
        <v>278605458.13999999</v>
      </c>
      <c r="L389" s="6">
        <f t="shared" si="49"/>
        <v>34.5</v>
      </c>
      <c r="M389" s="6"/>
      <c r="N389" s="23">
        <f t="shared" si="50"/>
        <v>54787763.343231</v>
      </c>
      <c r="O389" s="7">
        <v>343</v>
      </c>
      <c r="P389" s="7" t="s">
        <v>156</v>
      </c>
    </row>
    <row r="390" spans="1:16" x14ac:dyDescent="0.25">
      <c r="A390" s="7">
        <v>343.2</v>
      </c>
      <c r="B390" s="7" t="s">
        <v>138</v>
      </c>
      <c r="C390" s="11"/>
      <c r="D390" s="14">
        <v>55700</v>
      </c>
      <c r="F390" s="35">
        <v>5.7000000000000002E-3</v>
      </c>
      <c r="G390" s="36"/>
      <c r="H390" s="35"/>
      <c r="J390" s="23">
        <v>187989955.28</v>
      </c>
      <c r="L390" s="6">
        <f t="shared" si="49"/>
        <v>34.5</v>
      </c>
      <c r="M390" s="6"/>
      <c r="N390" s="23">
        <f t="shared" si="50"/>
        <v>36968224.705812007</v>
      </c>
      <c r="O390" s="7">
        <v>343.2</v>
      </c>
      <c r="P390" s="7" t="s">
        <v>156</v>
      </c>
    </row>
    <row r="391" spans="1:16" x14ac:dyDescent="0.25">
      <c r="A391" s="7">
        <v>344</v>
      </c>
      <c r="B391" s="7" t="s">
        <v>51</v>
      </c>
      <c r="C391" s="11"/>
      <c r="D391" s="14">
        <v>55700</v>
      </c>
      <c r="F391" s="55">
        <v>1.6000000000000001E-3</v>
      </c>
      <c r="G391" s="36"/>
      <c r="H391" s="35"/>
      <c r="J391" s="23">
        <v>44556175.359999999</v>
      </c>
      <c r="L391" s="6">
        <f t="shared" si="49"/>
        <v>34.5</v>
      </c>
      <c r="M391" s="6"/>
      <c r="N391" s="23">
        <f t="shared" si="50"/>
        <v>2459500.8798719998</v>
      </c>
      <c r="O391" s="7">
        <v>344</v>
      </c>
      <c r="P391" s="7" t="s">
        <v>156</v>
      </c>
    </row>
    <row r="392" spans="1:16" x14ac:dyDescent="0.25">
      <c r="A392" s="7">
        <v>345</v>
      </c>
      <c r="B392" s="7" t="s">
        <v>11</v>
      </c>
      <c r="C392" s="11"/>
      <c r="D392" s="14">
        <v>55700</v>
      </c>
      <c r="F392" s="55">
        <v>1.2999999999999999E-3</v>
      </c>
      <c r="G392" s="36"/>
      <c r="H392" s="35"/>
      <c r="J392" s="23">
        <v>55581392.030000001</v>
      </c>
      <c r="L392" s="6">
        <f t="shared" si="49"/>
        <v>34.5</v>
      </c>
      <c r="M392" s="6"/>
      <c r="N392" s="23">
        <f t="shared" si="50"/>
        <v>2492825.4325454999</v>
      </c>
      <c r="O392" s="7">
        <v>345</v>
      </c>
      <c r="P392" s="7" t="s">
        <v>156</v>
      </c>
    </row>
    <row r="393" spans="1:16" s="11" customFormat="1" x14ac:dyDescent="0.25">
      <c r="A393" s="7">
        <v>346</v>
      </c>
      <c r="B393" s="7" t="s">
        <v>139</v>
      </c>
      <c r="D393" s="14">
        <v>55700</v>
      </c>
      <c r="E393" s="7"/>
      <c r="F393" s="55">
        <v>2.5999999999999999E-3</v>
      </c>
      <c r="G393" s="36"/>
      <c r="H393" s="35"/>
      <c r="I393" s="7"/>
      <c r="J393" s="24">
        <v>13295148.66</v>
      </c>
      <c r="K393" s="20"/>
      <c r="L393" s="43">
        <f t="shared" si="49"/>
        <v>34.5</v>
      </c>
      <c r="M393" s="48"/>
      <c r="N393" s="24">
        <f t="shared" si="50"/>
        <v>1192574.8348019999</v>
      </c>
      <c r="O393" s="11">
        <v>346</v>
      </c>
      <c r="P393" s="11" t="s">
        <v>156</v>
      </c>
    </row>
    <row r="394" spans="1:16" s="11" customFormat="1" x14ac:dyDescent="0.25">
      <c r="A394" s="7" t="s">
        <v>4</v>
      </c>
      <c r="B394" s="11" t="s">
        <v>78</v>
      </c>
      <c r="D394" s="14"/>
      <c r="E394" s="7"/>
      <c r="F394" s="55"/>
      <c r="G394" s="36"/>
      <c r="H394" s="35"/>
      <c r="I394" s="7"/>
      <c r="J394" s="29">
        <f>+SUBTOTAL(9,J387:J393)</f>
        <v>627794217.33999991</v>
      </c>
      <c r="K394" s="28"/>
      <c r="L394" s="42"/>
      <c r="M394" s="42"/>
      <c r="N394" s="29">
        <f>+SUBTOTAL(9,N387:N393)</f>
        <v>104987355.347331</v>
      </c>
      <c r="O394" s="11" t="s">
        <v>4</v>
      </c>
    </row>
    <row r="395" spans="1:16" s="11" customFormat="1" x14ac:dyDescent="0.25">
      <c r="A395" s="7"/>
      <c r="B395" s="11" t="s">
        <v>4</v>
      </c>
      <c r="D395" s="14"/>
      <c r="E395" s="7"/>
      <c r="F395" s="55"/>
      <c r="G395" s="36"/>
      <c r="H395" s="35"/>
      <c r="I395" s="7"/>
      <c r="J395" s="32"/>
      <c r="K395" s="63"/>
      <c r="L395" s="45"/>
      <c r="M395" s="45"/>
      <c r="N395" s="32"/>
    </row>
    <row r="396" spans="1:16" s="11" customFormat="1" x14ac:dyDescent="0.25">
      <c r="A396" s="12" t="s">
        <v>120</v>
      </c>
      <c r="D396" s="14"/>
      <c r="E396" s="7"/>
      <c r="F396" s="57"/>
      <c r="G396" s="36"/>
      <c r="H396" s="35"/>
      <c r="I396" s="7"/>
      <c r="J396" s="31">
        <f>+SUBTOTAL(9,J387:J395)</f>
        <v>627794217.33999991</v>
      </c>
      <c r="K396" s="63"/>
      <c r="L396" s="46"/>
      <c r="M396" s="46"/>
      <c r="N396" s="31">
        <f>+SUBTOTAL(9,N387:N395)</f>
        <v>104987355.347331</v>
      </c>
    </row>
    <row r="397" spans="1:16" s="11" customFormat="1" x14ac:dyDescent="0.25">
      <c r="A397" s="12"/>
      <c r="B397" s="11" t="s">
        <v>4</v>
      </c>
      <c r="D397" s="14"/>
      <c r="E397" s="7"/>
      <c r="F397" s="55"/>
      <c r="G397" s="36"/>
      <c r="H397" s="35"/>
      <c r="I397" s="7"/>
      <c r="J397" s="31"/>
      <c r="K397" s="28"/>
      <c r="L397" s="46"/>
      <c r="M397" s="46"/>
      <c r="N397" s="31"/>
    </row>
    <row r="398" spans="1:16" s="11" customFormat="1" x14ac:dyDescent="0.25">
      <c r="A398" s="12" t="s">
        <v>121</v>
      </c>
      <c r="D398" s="14"/>
      <c r="E398" s="7"/>
      <c r="F398" s="55"/>
      <c r="G398" s="36"/>
      <c r="H398" s="35"/>
      <c r="I398" s="7"/>
      <c r="J398" s="31"/>
      <c r="K398" s="28"/>
      <c r="L398" s="46"/>
      <c r="M398" s="46"/>
      <c r="N398" s="31"/>
    </row>
    <row r="399" spans="1:16" s="11" customFormat="1" x14ac:dyDescent="0.25">
      <c r="A399" s="7" t="s">
        <v>4</v>
      </c>
      <c r="B399" s="7" t="s">
        <v>4</v>
      </c>
      <c r="D399" s="14"/>
      <c r="E399" s="7"/>
      <c r="F399" s="55"/>
      <c r="G399" s="36"/>
      <c r="H399" s="35"/>
      <c r="I399" s="7"/>
      <c r="J399" s="31"/>
      <c r="K399" s="28"/>
      <c r="L399" s="46"/>
      <c r="M399" s="46"/>
      <c r="N399" s="31"/>
      <c r="O399" s="11" t="s">
        <v>4</v>
      </c>
    </row>
    <row r="400" spans="1:16" s="11" customFormat="1" x14ac:dyDescent="0.25">
      <c r="B400" s="11" t="s">
        <v>79</v>
      </c>
      <c r="D400" s="14"/>
      <c r="E400" s="7"/>
      <c r="F400" s="55"/>
      <c r="G400" s="36"/>
      <c r="H400" s="35"/>
      <c r="I400" s="7"/>
      <c r="J400" s="31"/>
      <c r="K400" s="28"/>
      <c r="L400" s="46"/>
      <c r="M400" s="46"/>
      <c r="N400" s="31"/>
    </row>
    <row r="401" spans="1:16" s="11" customFormat="1" x14ac:dyDescent="0.25">
      <c r="A401" s="7">
        <v>341</v>
      </c>
      <c r="B401" s="7" t="s">
        <v>8</v>
      </c>
      <c r="D401" s="14">
        <v>57161</v>
      </c>
      <c r="E401" s="7"/>
      <c r="F401" s="35">
        <v>2.3E-3</v>
      </c>
      <c r="G401" s="36"/>
      <c r="H401" s="35"/>
      <c r="I401" s="7"/>
      <c r="J401" s="23">
        <v>3122752.8</v>
      </c>
      <c r="K401" s="20"/>
      <c r="L401" s="39">
        <f t="shared" ref="L401:L406" si="51">+(MONTH(D401)-12)/12+YEAR(D401)-2017</f>
        <v>38.5</v>
      </c>
      <c r="M401" s="64"/>
      <c r="N401" s="23">
        <f t="shared" ref="N401:N406" si="52">F401*J401*L401</f>
        <v>276519.76043999998</v>
      </c>
      <c r="O401" s="11">
        <v>341</v>
      </c>
      <c r="P401" s="11" t="s">
        <v>156</v>
      </c>
    </row>
    <row r="402" spans="1:16" s="11" customFormat="1" x14ac:dyDescent="0.25">
      <c r="A402" s="7">
        <v>342</v>
      </c>
      <c r="B402" s="7" t="s">
        <v>49</v>
      </c>
      <c r="D402" s="14">
        <v>57161</v>
      </c>
      <c r="E402" s="7"/>
      <c r="F402" s="35">
        <v>9.4999999999999998E-3</v>
      </c>
      <c r="G402" s="36"/>
      <c r="H402" s="35"/>
      <c r="I402" s="7"/>
      <c r="J402" s="23">
        <v>450886.51</v>
      </c>
      <c r="K402" s="20"/>
      <c r="L402" s="39">
        <f t="shared" si="51"/>
        <v>38.5</v>
      </c>
      <c r="M402" s="64"/>
      <c r="N402" s="23">
        <f t="shared" si="52"/>
        <v>164911.74103249999</v>
      </c>
      <c r="O402" s="11">
        <v>342</v>
      </c>
      <c r="P402" s="11" t="s">
        <v>156</v>
      </c>
    </row>
    <row r="403" spans="1:16" s="11" customFormat="1" x14ac:dyDescent="0.25">
      <c r="A403" s="7">
        <v>343</v>
      </c>
      <c r="B403" s="7" t="s">
        <v>50</v>
      </c>
      <c r="D403" s="14">
        <v>57161</v>
      </c>
      <c r="E403" s="7"/>
      <c r="F403" s="35">
        <v>5.7000000000000002E-3</v>
      </c>
      <c r="G403" s="36"/>
      <c r="H403" s="35"/>
      <c r="I403" s="7"/>
      <c r="J403" s="23">
        <v>31305861.010000002</v>
      </c>
      <c r="K403" s="20"/>
      <c r="L403" s="39">
        <f t="shared" si="51"/>
        <v>38.5</v>
      </c>
      <c r="M403" s="64"/>
      <c r="N403" s="23">
        <f t="shared" si="52"/>
        <v>6870071.1986445002</v>
      </c>
      <c r="O403" s="11">
        <v>343</v>
      </c>
      <c r="P403" s="11" t="s">
        <v>156</v>
      </c>
    </row>
    <row r="404" spans="1:16" s="11" customFormat="1" x14ac:dyDescent="0.25">
      <c r="A404" s="7">
        <v>343.2</v>
      </c>
      <c r="B404" s="7" t="s">
        <v>138</v>
      </c>
      <c r="D404" s="14">
        <v>57161</v>
      </c>
      <c r="E404" s="7"/>
      <c r="F404" s="35">
        <v>5.7000000000000002E-3</v>
      </c>
      <c r="G404" s="36"/>
      <c r="H404" s="35"/>
      <c r="I404" s="7"/>
      <c r="J404" s="23">
        <v>126771982.41</v>
      </c>
      <c r="K404" s="20"/>
      <c r="L404" s="39">
        <f t="shared" si="51"/>
        <v>38.5</v>
      </c>
      <c r="M404" s="64"/>
      <c r="N404" s="23">
        <f t="shared" si="52"/>
        <v>27820111.539874502</v>
      </c>
      <c r="O404" s="11">
        <v>343.2</v>
      </c>
      <c r="P404" s="11" t="s">
        <v>156</v>
      </c>
    </row>
    <row r="405" spans="1:16" s="11" customFormat="1" x14ac:dyDescent="0.25">
      <c r="A405" s="7">
        <v>345</v>
      </c>
      <c r="B405" s="7" t="s">
        <v>11</v>
      </c>
      <c r="D405" s="14">
        <v>57161</v>
      </c>
      <c r="E405" s="7"/>
      <c r="F405" s="35">
        <v>1.2999999999999999E-3</v>
      </c>
      <c r="G405" s="36"/>
      <c r="H405" s="35"/>
      <c r="I405" s="7"/>
      <c r="J405" s="23">
        <v>1292150.6100000001</v>
      </c>
      <c r="K405" s="20"/>
      <c r="L405" s="39">
        <f t="shared" si="51"/>
        <v>38.5</v>
      </c>
      <c r="M405" s="64"/>
      <c r="N405" s="23">
        <f t="shared" si="52"/>
        <v>64672.138030499998</v>
      </c>
      <c r="O405" s="11">
        <v>345</v>
      </c>
      <c r="P405" s="11" t="s">
        <v>156</v>
      </c>
    </row>
    <row r="406" spans="1:16" s="11" customFormat="1" x14ac:dyDescent="0.25">
      <c r="A406" s="7">
        <v>346</v>
      </c>
      <c r="B406" s="7" t="s">
        <v>139</v>
      </c>
      <c r="D406" s="14">
        <v>57161</v>
      </c>
      <c r="E406" s="7"/>
      <c r="F406" s="35">
        <v>2.5999999999999999E-3</v>
      </c>
      <c r="G406" s="36"/>
      <c r="H406" s="35"/>
      <c r="I406" s="7"/>
      <c r="J406" s="24">
        <v>837057.12</v>
      </c>
      <c r="K406" s="20"/>
      <c r="L406" s="65">
        <f t="shared" si="51"/>
        <v>38.5</v>
      </c>
      <c r="M406" s="64"/>
      <c r="N406" s="24">
        <f t="shared" si="52"/>
        <v>83789.417711999995</v>
      </c>
      <c r="O406" s="11">
        <v>346</v>
      </c>
      <c r="P406" s="11" t="s">
        <v>156</v>
      </c>
    </row>
    <row r="407" spans="1:16" s="11" customFormat="1" x14ac:dyDescent="0.25">
      <c r="A407" s="7" t="s">
        <v>4</v>
      </c>
      <c r="B407" s="11" t="s">
        <v>80</v>
      </c>
      <c r="D407" s="14"/>
      <c r="E407" s="7"/>
      <c r="F407" s="55"/>
      <c r="G407" s="36"/>
      <c r="H407" s="35"/>
      <c r="I407" s="7"/>
      <c r="J407" s="25">
        <f>+SUBTOTAL(9,J401:J406)</f>
        <v>163780690.46000001</v>
      </c>
      <c r="K407" s="28"/>
      <c r="L407" s="66"/>
      <c r="M407" s="64"/>
      <c r="N407" s="25">
        <f>+SUBTOTAL(9,N401:N406)</f>
        <v>35280075.795734003</v>
      </c>
      <c r="O407" s="11" t="s">
        <v>4</v>
      </c>
    </row>
    <row r="408" spans="1:16" s="11" customFormat="1" x14ac:dyDescent="0.25">
      <c r="A408" s="7" t="s">
        <v>4</v>
      </c>
      <c r="B408" s="7" t="s">
        <v>4</v>
      </c>
      <c r="D408" s="14"/>
      <c r="E408" s="7"/>
      <c r="F408" s="55"/>
      <c r="G408" s="36"/>
      <c r="H408" s="35"/>
      <c r="I408" s="7"/>
      <c r="J408" s="31"/>
      <c r="K408" s="28"/>
      <c r="L408" s="67"/>
      <c r="M408" s="64"/>
      <c r="N408" s="31"/>
      <c r="O408" s="11" t="s">
        <v>4</v>
      </c>
    </row>
    <row r="409" spans="1:16" s="11" customFormat="1" x14ac:dyDescent="0.25">
      <c r="A409" s="11" t="s">
        <v>4</v>
      </c>
      <c r="B409" s="11" t="s">
        <v>81</v>
      </c>
      <c r="D409" s="14"/>
      <c r="E409" s="7"/>
      <c r="F409" s="55"/>
      <c r="G409" s="36"/>
      <c r="H409" s="35"/>
      <c r="I409" s="7"/>
      <c r="J409" s="31"/>
      <c r="K409" s="28"/>
      <c r="L409" s="67"/>
      <c r="M409" s="64"/>
      <c r="N409" s="31"/>
      <c r="O409" s="11" t="s">
        <v>4</v>
      </c>
    </row>
    <row r="410" spans="1:16" s="11" customFormat="1" x14ac:dyDescent="0.25">
      <c r="A410" s="7">
        <v>341</v>
      </c>
      <c r="B410" s="7" t="s">
        <v>8</v>
      </c>
      <c r="D410" s="14">
        <v>56430</v>
      </c>
      <c r="E410" s="7"/>
      <c r="F410" s="35">
        <v>2.3E-3</v>
      </c>
      <c r="G410" s="36"/>
      <c r="H410" s="35"/>
      <c r="I410" s="7"/>
      <c r="J410" s="23">
        <v>109904545.72</v>
      </c>
      <c r="K410" s="20"/>
      <c r="L410" s="39">
        <f t="shared" ref="L410:L416" si="53">+(MONTH(D410)-12)/12+YEAR(D410)-2017</f>
        <v>36.5</v>
      </c>
      <c r="M410" s="64"/>
      <c r="N410" s="23">
        <f t="shared" ref="N410:N416" si="54">F410*J410*L410</f>
        <v>9226486.613194</v>
      </c>
      <c r="O410" s="11">
        <v>341</v>
      </c>
      <c r="P410" s="11" t="s">
        <v>156</v>
      </c>
    </row>
    <row r="411" spans="1:16" s="11" customFormat="1" x14ac:dyDescent="0.25">
      <c r="A411" s="7">
        <v>342</v>
      </c>
      <c r="B411" s="7" t="s">
        <v>49</v>
      </c>
      <c r="D411" s="14">
        <v>56430</v>
      </c>
      <c r="E411" s="7"/>
      <c r="F411" s="35">
        <v>9.4999999999999998E-3</v>
      </c>
      <c r="G411" s="36"/>
      <c r="H411" s="35"/>
      <c r="I411" s="7"/>
      <c r="J411" s="23">
        <v>21820106.289999999</v>
      </c>
      <c r="K411" s="20"/>
      <c r="L411" s="39">
        <f t="shared" si="53"/>
        <v>36.5</v>
      </c>
      <c r="M411" s="64"/>
      <c r="N411" s="23">
        <f t="shared" si="54"/>
        <v>7566121.8560574995</v>
      </c>
      <c r="O411" s="11">
        <v>342</v>
      </c>
      <c r="P411" s="11" t="s">
        <v>156</v>
      </c>
    </row>
    <row r="412" spans="1:16" s="11" customFormat="1" x14ac:dyDescent="0.25">
      <c r="A412" s="7">
        <v>343</v>
      </c>
      <c r="B412" s="7" t="s">
        <v>50</v>
      </c>
      <c r="D412" s="14">
        <v>56430</v>
      </c>
      <c r="E412" s="7"/>
      <c r="F412" s="35">
        <v>5.7000000000000002E-3</v>
      </c>
      <c r="G412" s="36"/>
      <c r="H412" s="35"/>
      <c r="I412" s="7"/>
      <c r="J412" s="23">
        <v>302831798.70999998</v>
      </c>
      <c r="K412" s="20"/>
      <c r="L412" s="39">
        <f t="shared" si="53"/>
        <v>36.5</v>
      </c>
      <c r="M412" s="64"/>
      <c r="N412" s="23">
        <f t="shared" si="54"/>
        <v>63004155.721615493</v>
      </c>
      <c r="O412" s="11">
        <v>343</v>
      </c>
      <c r="P412" s="11" t="s">
        <v>156</v>
      </c>
    </row>
    <row r="413" spans="1:16" s="11" customFormat="1" x14ac:dyDescent="0.25">
      <c r="A413" s="7">
        <v>343.2</v>
      </c>
      <c r="B413" s="7" t="s">
        <v>138</v>
      </c>
      <c r="D413" s="14">
        <v>56430</v>
      </c>
      <c r="E413" s="7"/>
      <c r="F413" s="35">
        <v>5.7000000000000002E-3</v>
      </c>
      <c r="G413" s="36"/>
      <c r="H413" s="35"/>
      <c r="I413" s="7"/>
      <c r="J413" s="23">
        <v>81978670.930000007</v>
      </c>
      <c r="K413" s="20"/>
      <c r="L413" s="39">
        <f t="shared" si="53"/>
        <v>36.5</v>
      </c>
      <c r="M413" s="64"/>
      <c r="N413" s="23">
        <f t="shared" si="54"/>
        <v>17055662.486986503</v>
      </c>
      <c r="O413" s="11">
        <v>343.2</v>
      </c>
      <c r="P413" s="11" t="s">
        <v>156</v>
      </c>
    </row>
    <row r="414" spans="1:16" s="11" customFormat="1" x14ac:dyDescent="0.25">
      <c r="A414" s="7">
        <v>344</v>
      </c>
      <c r="B414" s="7" t="s">
        <v>51</v>
      </c>
      <c r="D414" s="14">
        <v>56430</v>
      </c>
      <c r="E414" s="7"/>
      <c r="F414" s="35">
        <v>1.6000000000000001E-3</v>
      </c>
      <c r="G414" s="36"/>
      <c r="H414" s="35"/>
      <c r="I414" s="7"/>
      <c r="J414" s="23">
        <v>49500092.460000001</v>
      </c>
      <c r="K414" s="20"/>
      <c r="L414" s="39">
        <f t="shared" si="53"/>
        <v>36.5</v>
      </c>
      <c r="M414" s="64"/>
      <c r="N414" s="23">
        <f t="shared" si="54"/>
        <v>2890805.3996640001</v>
      </c>
      <c r="O414" s="11">
        <v>344</v>
      </c>
      <c r="P414" s="11" t="s">
        <v>156</v>
      </c>
    </row>
    <row r="415" spans="1:16" s="11" customFormat="1" x14ac:dyDescent="0.25">
      <c r="A415" s="7">
        <v>345</v>
      </c>
      <c r="B415" s="7" t="s">
        <v>11</v>
      </c>
      <c r="D415" s="14">
        <v>56430</v>
      </c>
      <c r="E415" s="7"/>
      <c r="F415" s="35">
        <v>1.2999999999999999E-3</v>
      </c>
      <c r="G415" s="36"/>
      <c r="H415" s="35"/>
      <c r="I415" s="7"/>
      <c r="J415" s="23">
        <v>72345305.590000004</v>
      </c>
      <c r="K415" s="20"/>
      <c r="L415" s="39">
        <f t="shared" si="53"/>
        <v>36.5</v>
      </c>
      <c r="M415" s="64"/>
      <c r="N415" s="23">
        <f t="shared" si="54"/>
        <v>3432784.7502455004</v>
      </c>
      <c r="O415" s="11">
        <v>345</v>
      </c>
      <c r="P415" s="11" t="s">
        <v>156</v>
      </c>
    </row>
    <row r="416" spans="1:16" s="11" customFormat="1" x14ac:dyDescent="0.25">
      <c r="A416" s="7">
        <v>346</v>
      </c>
      <c r="B416" s="7" t="s">
        <v>139</v>
      </c>
      <c r="D416" s="14">
        <v>56430</v>
      </c>
      <c r="E416" s="7"/>
      <c r="F416" s="35">
        <v>2.5999999999999999E-3</v>
      </c>
      <c r="G416" s="36"/>
      <c r="H416" s="35"/>
      <c r="I416" s="7"/>
      <c r="J416" s="24">
        <v>8047119.0899999999</v>
      </c>
      <c r="K416" s="20"/>
      <c r="L416" s="65">
        <f t="shared" si="53"/>
        <v>36.5</v>
      </c>
      <c r="M416" s="64"/>
      <c r="N416" s="24">
        <f t="shared" si="54"/>
        <v>763671.6016409999</v>
      </c>
      <c r="O416" s="11">
        <v>346</v>
      </c>
      <c r="P416" s="11" t="s">
        <v>156</v>
      </c>
    </row>
    <row r="417" spans="1:16" s="11" customFormat="1" x14ac:dyDescent="0.25">
      <c r="A417" s="7" t="s">
        <v>4</v>
      </c>
      <c r="B417" s="11" t="s">
        <v>82</v>
      </c>
      <c r="D417" s="14"/>
      <c r="E417" s="7"/>
      <c r="F417" s="55"/>
      <c r="G417" s="36"/>
      <c r="H417" s="35"/>
      <c r="I417" s="7"/>
      <c r="J417" s="25">
        <f>+SUBTOTAL(9,J410:J416)</f>
        <v>646427638.79000008</v>
      </c>
      <c r="K417" s="28"/>
      <c r="L417" s="66"/>
      <c r="M417" s="64"/>
      <c r="N417" s="25">
        <f>+SUBTOTAL(9,N410:N416)</f>
        <v>103939688.42940399</v>
      </c>
      <c r="O417" s="11" t="s">
        <v>4</v>
      </c>
    </row>
    <row r="418" spans="1:16" s="11" customFormat="1" x14ac:dyDescent="0.25">
      <c r="A418" s="7" t="s">
        <v>4</v>
      </c>
      <c r="B418" s="7" t="s">
        <v>4</v>
      </c>
      <c r="D418" s="14"/>
      <c r="E418" s="7"/>
      <c r="F418" s="55"/>
      <c r="G418" s="36"/>
      <c r="H418" s="35"/>
      <c r="I418" s="7"/>
      <c r="J418" s="31"/>
      <c r="K418" s="28"/>
      <c r="L418" s="67"/>
      <c r="M418" s="64"/>
      <c r="N418" s="31"/>
      <c r="O418" s="11" t="s">
        <v>4</v>
      </c>
    </row>
    <row r="419" spans="1:16" s="11" customFormat="1" x14ac:dyDescent="0.25">
      <c r="A419" s="11" t="s">
        <v>4</v>
      </c>
      <c r="B419" s="11" t="s">
        <v>83</v>
      </c>
      <c r="D419" s="14"/>
      <c r="E419" s="7"/>
      <c r="F419" s="55"/>
      <c r="G419" s="36"/>
      <c r="H419" s="35"/>
      <c r="I419" s="7"/>
      <c r="J419" s="31"/>
      <c r="K419" s="28"/>
      <c r="L419" s="67"/>
      <c r="M419" s="64"/>
      <c r="N419" s="31"/>
      <c r="O419" s="11" t="s">
        <v>4</v>
      </c>
    </row>
    <row r="420" spans="1:16" s="11" customFormat="1" x14ac:dyDescent="0.25">
      <c r="A420" s="7">
        <v>341</v>
      </c>
      <c r="B420" s="7" t="s">
        <v>8</v>
      </c>
      <c r="D420" s="14">
        <v>56430</v>
      </c>
      <c r="E420" s="7"/>
      <c r="F420" s="35">
        <v>2.3E-3</v>
      </c>
      <c r="G420" s="36"/>
      <c r="H420" s="35"/>
      <c r="I420" s="7"/>
      <c r="J420" s="23">
        <v>39684489</v>
      </c>
      <c r="K420" s="20"/>
      <c r="L420" s="39">
        <f t="shared" ref="L420:L426" si="55">+(MONTH(D420)-12)/12+YEAR(D420)-2017</f>
        <v>36.5</v>
      </c>
      <c r="M420" s="64"/>
      <c r="N420" s="23">
        <f t="shared" ref="N420:N426" si="56">F420*J420*L420</f>
        <v>3331512.8515499998</v>
      </c>
      <c r="O420" s="11">
        <v>341</v>
      </c>
      <c r="P420" s="11" t="s">
        <v>156</v>
      </c>
    </row>
    <row r="421" spans="1:16" s="11" customFormat="1" x14ac:dyDescent="0.25">
      <c r="A421" s="7">
        <v>342</v>
      </c>
      <c r="B421" s="7" t="s">
        <v>49</v>
      </c>
      <c r="D421" s="14">
        <v>56430</v>
      </c>
      <c r="E421" s="7"/>
      <c r="F421" s="35">
        <v>9.4999999999999998E-3</v>
      </c>
      <c r="G421" s="36"/>
      <c r="H421" s="35"/>
      <c r="I421" s="7"/>
      <c r="J421" s="23">
        <v>7476137.1699999999</v>
      </c>
      <c r="K421" s="20"/>
      <c r="L421" s="39">
        <f t="shared" si="55"/>
        <v>36.5</v>
      </c>
      <c r="M421" s="64"/>
      <c r="N421" s="23">
        <f t="shared" si="56"/>
        <v>2592350.5636975002</v>
      </c>
      <c r="O421" s="11">
        <v>342</v>
      </c>
      <c r="P421" s="11" t="s">
        <v>156</v>
      </c>
    </row>
    <row r="422" spans="1:16" s="11" customFormat="1" x14ac:dyDescent="0.25">
      <c r="A422" s="7">
        <v>343</v>
      </c>
      <c r="B422" s="7" t="s">
        <v>50</v>
      </c>
      <c r="D422" s="14">
        <v>56430</v>
      </c>
      <c r="E422" s="7"/>
      <c r="F422" s="35">
        <v>5.7000000000000002E-3</v>
      </c>
      <c r="G422" s="36"/>
      <c r="H422" s="35"/>
      <c r="I422" s="7"/>
      <c r="J422" s="23">
        <v>257772575.63</v>
      </c>
      <c r="K422" s="20"/>
      <c r="L422" s="39">
        <f t="shared" si="55"/>
        <v>36.5</v>
      </c>
      <c r="M422" s="64"/>
      <c r="N422" s="23">
        <f t="shared" si="56"/>
        <v>53629584.359821506</v>
      </c>
      <c r="O422" s="11">
        <v>343</v>
      </c>
      <c r="P422" s="11" t="s">
        <v>156</v>
      </c>
    </row>
    <row r="423" spans="1:16" s="11" customFormat="1" x14ac:dyDescent="0.25">
      <c r="A423" s="7">
        <v>343.2</v>
      </c>
      <c r="B423" s="7" t="s">
        <v>138</v>
      </c>
      <c r="D423" s="14">
        <v>56430</v>
      </c>
      <c r="E423" s="7"/>
      <c r="F423" s="35">
        <v>5.7000000000000002E-3</v>
      </c>
      <c r="G423" s="36"/>
      <c r="H423" s="35"/>
      <c r="I423" s="7"/>
      <c r="J423" s="23">
        <v>149902839.40000001</v>
      </c>
      <c r="K423" s="20"/>
      <c r="L423" s="39">
        <f t="shared" si="55"/>
        <v>36.5</v>
      </c>
      <c r="M423" s="64"/>
      <c r="N423" s="23">
        <f t="shared" si="56"/>
        <v>31187285.737170003</v>
      </c>
      <c r="O423" s="11">
        <v>343.2</v>
      </c>
      <c r="P423" s="11" t="s">
        <v>156</v>
      </c>
    </row>
    <row r="424" spans="1:16" s="11" customFormat="1" x14ac:dyDescent="0.25">
      <c r="A424" s="7">
        <v>344</v>
      </c>
      <c r="B424" s="7" t="s">
        <v>51</v>
      </c>
      <c r="D424" s="14">
        <v>56430</v>
      </c>
      <c r="E424" s="7"/>
      <c r="F424" s="35">
        <v>1.6000000000000001E-3</v>
      </c>
      <c r="G424" s="36"/>
      <c r="H424" s="35"/>
      <c r="I424" s="7"/>
      <c r="J424" s="23">
        <v>43626333.68</v>
      </c>
      <c r="K424" s="20"/>
      <c r="L424" s="39">
        <f t="shared" si="55"/>
        <v>36.5</v>
      </c>
      <c r="M424" s="64"/>
      <c r="N424" s="23">
        <f t="shared" si="56"/>
        <v>2547777.8869119999</v>
      </c>
      <c r="O424" s="11">
        <v>344</v>
      </c>
      <c r="P424" s="11" t="s">
        <v>156</v>
      </c>
    </row>
    <row r="425" spans="1:16" s="11" customFormat="1" x14ac:dyDescent="0.25">
      <c r="A425" s="7">
        <v>345</v>
      </c>
      <c r="B425" s="7" t="s">
        <v>11</v>
      </c>
      <c r="D425" s="14">
        <v>56430</v>
      </c>
      <c r="E425" s="7"/>
      <c r="F425" s="35">
        <v>1.2999999999999999E-3</v>
      </c>
      <c r="G425" s="36"/>
      <c r="H425" s="35"/>
      <c r="I425" s="7"/>
      <c r="J425" s="23">
        <v>33197917.960000001</v>
      </c>
      <c r="K425" s="20"/>
      <c r="L425" s="39">
        <f t="shared" si="55"/>
        <v>36.5</v>
      </c>
      <c r="M425" s="64"/>
      <c r="N425" s="23">
        <f t="shared" si="56"/>
        <v>1575241.2072020001</v>
      </c>
      <c r="O425" s="11">
        <v>345</v>
      </c>
      <c r="P425" s="11" t="s">
        <v>156</v>
      </c>
    </row>
    <row r="426" spans="1:16" s="11" customFormat="1" x14ac:dyDescent="0.25">
      <c r="A426" s="7">
        <v>346</v>
      </c>
      <c r="B426" s="7" t="s">
        <v>139</v>
      </c>
      <c r="D426" s="14">
        <v>56430</v>
      </c>
      <c r="E426" s="7"/>
      <c r="F426" s="35">
        <v>2.5999999999999999E-3</v>
      </c>
      <c r="G426" s="36"/>
      <c r="H426" s="35"/>
      <c r="I426" s="7"/>
      <c r="J426" s="24">
        <v>11900801.24</v>
      </c>
      <c r="K426" s="20"/>
      <c r="L426" s="65">
        <f t="shared" si="55"/>
        <v>36.5</v>
      </c>
      <c r="M426" s="64"/>
      <c r="N426" s="24">
        <f t="shared" si="56"/>
        <v>1129386.037676</v>
      </c>
      <c r="O426" s="11">
        <v>346</v>
      </c>
      <c r="P426" s="11" t="s">
        <v>156</v>
      </c>
    </row>
    <row r="427" spans="1:16" s="11" customFormat="1" x14ac:dyDescent="0.25">
      <c r="A427" s="7" t="s">
        <v>4</v>
      </c>
      <c r="B427" s="11" t="s">
        <v>84</v>
      </c>
      <c r="D427" s="14"/>
      <c r="E427" s="7"/>
      <c r="F427" s="55"/>
      <c r="G427" s="36"/>
      <c r="H427" s="35"/>
      <c r="I427" s="7"/>
      <c r="J427" s="25">
        <f>+SUBTOTAL(9,J420:J426)</f>
        <v>543561094.08000004</v>
      </c>
      <c r="K427" s="28"/>
      <c r="L427" s="66"/>
      <c r="M427" s="64"/>
      <c r="N427" s="25">
        <f>+SUBTOTAL(9,N420:N426)</f>
        <v>95993138.644029021</v>
      </c>
      <c r="O427" s="11" t="s">
        <v>4</v>
      </c>
    </row>
    <row r="428" spans="1:16" s="11" customFormat="1" x14ac:dyDescent="0.25">
      <c r="A428" s="7" t="s">
        <v>4</v>
      </c>
      <c r="B428" s="11" t="s">
        <v>4</v>
      </c>
      <c r="D428" s="14"/>
      <c r="E428" s="7"/>
      <c r="F428" s="55"/>
      <c r="G428" s="36"/>
      <c r="H428" s="35"/>
      <c r="I428" s="7"/>
      <c r="J428" s="31"/>
      <c r="K428" s="28"/>
      <c r="L428" s="67"/>
      <c r="M428" s="64"/>
      <c r="N428" s="31"/>
      <c r="O428" s="11" t="s">
        <v>4</v>
      </c>
    </row>
    <row r="429" spans="1:16" s="11" customFormat="1" x14ac:dyDescent="0.25">
      <c r="A429" s="7" t="s">
        <v>4</v>
      </c>
      <c r="B429" s="11" t="s">
        <v>85</v>
      </c>
      <c r="D429" s="14"/>
      <c r="E429" s="7"/>
      <c r="F429" s="55"/>
      <c r="G429" s="36"/>
      <c r="H429" s="35"/>
      <c r="I429" s="7"/>
      <c r="J429" s="31"/>
      <c r="K429" s="28"/>
      <c r="L429" s="67"/>
      <c r="M429" s="64"/>
      <c r="N429" s="31"/>
      <c r="O429" s="11" t="s">
        <v>4</v>
      </c>
    </row>
    <row r="430" spans="1:16" s="11" customFormat="1" x14ac:dyDescent="0.25">
      <c r="A430" s="7">
        <v>341</v>
      </c>
      <c r="B430" s="7" t="s">
        <v>8</v>
      </c>
      <c r="D430" s="14">
        <v>57161</v>
      </c>
      <c r="E430" s="7"/>
      <c r="F430" s="35">
        <v>2.3E-3</v>
      </c>
      <c r="G430" s="36"/>
      <c r="H430" s="35"/>
      <c r="I430" s="7"/>
      <c r="J430" s="23">
        <v>58787837.530000001</v>
      </c>
      <c r="K430" s="20"/>
      <c r="L430" s="39">
        <f t="shared" ref="L430:L436" si="57">+(MONTH(D430)-12)/12+YEAR(D430)-2017</f>
        <v>38.5</v>
      </c>
      <c r="M430" s="64"/>
      <c r="N430" s="23">
        <f t="shared" ref="N430:N436" si="58">F430*J430*L430</f>
        <v>5205663.0132815</v>
      </c>
      <c r="O430" s="11">
        <v>341</v>
      </c>
      <c r="P430" s="11" t="s">
        <v>156</v>
      </c>
    </row>
    <row r="431" spans="1:16" s="11" customFormat="1" x14ac:dyDescent="0.25">
      <c r="A431" s="7">
        <v>342</v>
      </c>
      <c r="B431" s="7" t="s">
        <v>49</v>
      </c>
      <c r="D431" s="14">
        <v>57161</v>
      </c>
      <c r="E431" s="7"/>
      <c r="F431" s="35">
        <v>9.4999999999999998E-3</v>
      </c>
      <c r="G431" s="36"/>
      <c r="H431" s="35"/>
      <c r="I431" s="7"/>
      <c r="J431" s="23">
        <v>10963087.279999999</v>
      </c>
      <c r="K431" s="20"/>
      <c r="L431" s="39">
        <f t="shared" si="57"/>
        <v>38.5</v>
      </c>
      <c r="M431" s="64"/>
      <c r="N431" s="23">
        <f t="shared" si="58"/>
        <v>4009749.1726599997</v>
      </c>
      <c r="O431" s="11">
        <v>342</v>
      </c>
      <c r="P431" s="11" t="s">
        <v>156</v>
      </c>
    </row>
    <row r="432" spans="1:16" s="11" customFormat="1" x14ac:dyDescent="0.25">
      <c r="A432" s="7">
        <v>343</v>
      </c>
      <c r="B432" s="7" t="s">
        <v>50</v>
      </c>
      <c r="D432" s="14">
        <v>57161</v>
      </c>
      <c r="E432" s="7"/>
      <c r="F432" s="35">
        <v>5.7000000000000002E-3</v>
      </c>
      <c r="G432" s="36"/>
      <c r="H432" s="35"/>
      <c r="I432" s="7"/>
      <c r="J432" s="23">
        <v>506388398.27999997</v>
      </c>
      <c r="K432" s="20"/>
      <c r="L432" s="39">
        <f t="shared" si="57"/>
        <v>38.5</v>
      </c>
      <c r="M432" s="64"/>
      <c r="N432" s="23">
        <f t="shared" si="58"/>
        <v>111126934.00254598</v>
      </c>
      <c r="O432" s="11">
        <v>343</v>
      </c>
      <c r="P432" s="11" t="s">
        <v>156</v>
      </c>
    </row>
    <row r="433" spans="1:16" s="11" customFormat="1" x14ac:dyDescent="0.25">
      <c r="A433" s="7">
        <v>343.2</v>
      </c>
      <c r="B433" s="7" t="s">
        <v>138</v>
      </c>
      <c r="D433" s="14">
        <v>57161</v>
      </c>
      <c r="E433" s="7"/>
      <c r="F433" s="35">
        <v>5.7000000000000002E-3</v>
      </c>
      <c r="G433" s="36"/>
      <c r="H433" s="35"/>
      <c r="I433" s="7"/>
      <c r="J433" s="23">
        <v>84037287.540000007</v>
      </c>
      <c r="K433" s="20"/>
      <c r="L433" s="39">
        <f t="shared" si="57"/>
        <v>38.5</v>
      </c>
      <c r="M433" s="64"/>
      <c r="N433" s="23">
        <f t="shared" si="58"/>
        <v>18441982.750653002</v>
      </c>
      <c r="O433" s="11">
        <v>343.2</v>
      </c>
      <c r="P433" s="11" t="s">
        <v>156</v>
      </c>
    </row>
    <row r="434" spans="1:16" s="11" customFormat="1" x14ac:dyDescent="0.25">
      <c r="A434" s="7">
        <v>344</v>
      </c>
      <c r="B434" s="7" t="s">
        <v>51</v>
      </c>
      <c r="D434" s="14">
        <v>57161</v>
      </c>
      <c r="E434" s="7"/>
      <c r="F434" s="35">
        <v>1.6000000000000001E-3</v>
      </c>
      <c r="G434" s="36"/>
      <c r="H434" s="35"/>
      <c r="I434" s="7"/>
      <c r="J434" s="23">
        <v>65774579.289999999</v>
      </c>
      <c r="K434" s="20"/>
      <c r="L434" s="39">
        <f t="shared" si="57"/>
        <v>38.5</v>
      </c>
      <c r="M434" s="64"/>
      <c r="N434" s="23">
        <f t="shared" si="58"/>
        <v>4051714.0842639999</v>
      </c>
      <c r="O434" s="11">
        <v>344</v>
      </c>
      <c r="P434" s="11" t="s">
        <v>156</v>
      </c>
    </row>
    <row r="435" spans="1:16" s="11" customFormat="1" x14ac:dyDescent="0.25">
      <c r="A435" s="7">
        <v>345</v>
      </c>
      <c r="B435" s="7" t="s">
        <v>11</v>
      </c>
      <c r="D435" s="14">
        <v>57161</v>
      </c>
      <c r="E435" s="7"/>
      <c r="F435" s="35">
        <v>1.2999999999999999E-3</v>
      </c>
      <c r="G435" s="36"/>
      <c r="H435" s="35"/>
      <c r="I435" s="7"/>
      <c r="J435" s="23">
        <v>49186847.380000003</v>
      </c>
      <c r="K435" s="20"/>
      <c r="L435" s="39">
        <f t="shared" si="57"/>
        <v>38.5</v>
      </c>
      <c r="M435" s="64"/>
      <c r="N435" s="23">
        <f t="shared" si="58"/>
        <v>2461801.7113689999</v>
      </c>
      <c r="O435" s="11">
        <v>345</v>
      </c>
      <c r="P435" s="11" t="s">
        <v>156</v>
      </c>
    </row>
    <row r="436" spans="1:16" s="11" customFormat="1" x14ac:dyDescent="0.25">
      <c r="A436" s="7">
        <v>346</v>
      </c>
      <c r="B436" s="7" t="s">
        <v>139</v>
      </c>
      <c r="D436" s="14">
        <v>57161</v>
      </c>
      <c r="E436" s="7"/>
      <c r="F436" s="35">
        <v>2.5999999999999999E-3</v>
      </c>
      <c r="G436" s="36"/>
      <c r="H436" s="35"/>
      <c r="I436" s="7"/>
      <c r="J436" s="24">
        <v>12695601.689999999</v>
      </c>
      <c r="K436" s="20"/>
      <c r="L436" s="65">
        <f t="shared" si="57"/>
        <v>38.5</v>
      </c>
      <c r="M436" s="64"/>
      <c r="N436" s="24">
        <f t="shared" si="58"/>
        <v>1270829.7291689997</v>
      </c>
      <c r="O436" s="11">
        <v>346</v>
      </c>
      <c r="P436" s="11" t="s">
        <v>156</v>
      </c>
    </row>
    <row r="437" spans="1:16" s="11" customFormat="1" x14ac:dyDescent="0.25">
      <c r="A437" s="7" t="s">
        <v>4</v>
      </c>
      <c r="B437" s="7" t="s">
        <v>86</v>
      </c>
      <c r="D437" s="14"/>
      <c r="E437" s="7"/>
      <c r="F437" s="55"/>
      <c r="G437" s="36"/>
      <c r="H437" s="35"/>
      <c r="I437" s="7"/>
      <c r="J437" s="29">
        <f>+SUBTOTAL(9,J430:J436)</f>
        <v>787833638.98999989</v>
      </c>
      <c r="K437" s="28"/>
      <c r="L437" s="53"/>
      <c r="M437" s="64"/>
      <c r="N437" s="29">
        <f>+SUBTOTAL(9,N430:N436)</f>
        <v>146568674.46394253</v>
      </c>
      <c r="O437" s="11" t="s">
        <v>4</v>
      </c>
    </row>
    <row r="438" spans="1:16" s="11" customFormat="1" x14ac:dyDescent="0.25">
      <c r="A438" s="7" t="s">
        <v>4</v>
      </c>
      <c r="B438" s="11" t="s">
        <v>4</v>
      </c>
      <c r="D438" s="14"/>
      <c r="E438" s="7"/>
      <c r="F438" s="55"/>
      <c r="G438" s="36"/>
      <c r="H438" s="35"/>
      <c r="I438" s="7"/>
      <c r="J438" s="31"/>
      <c r="K438" s="28"/>
      <c r="L438" s="67"/>
      <c r="M438" s="64"/>
      <c r="N438" s="31"/>
      <c r="O438" s="11" t="s">
        <v>4</v>
      </c>
    </row>
    <row r="439" spans="1:16" s="11" customFormat="1" x14ac:dyDescent="0.25">
      <c r="A439" s="12" t="s">
        <v>122</v>
      </c>
      <c r="D439" s="14"/>
      <c r="E439" s="7"/>
      <c r="F439" s="55"/>
      <c r="G439" s="36"/>
      <c r="H439" s="35"/>
      <c r="I439" s="7"/>
      <c r="J439" s="31">
        <f>+SUBTOTAL(9,J400:J438)</f>
        <v>2141603062.3200004</v>
      </c>
      <c r="K439" s="28"/>
      <c r="L439" s="67"/>
      <c r="M439" s="64"/>
      <c r="N439" s="31">
        <f>+SUBTOTAL(9,N400:N438)</f>
        <v>381781577.3331095</v>
      </c>
    </row>
    <row r="440" spans="1:16" s="11" customFormat="1" x14ac:dyDescent="0.25">
      <c r="A440" s="12"/>
      <c r="B440" s="11" t="s">
        <v>4</v>
      </c>
      <c r="D440" s="14"/>
      <c r="E440" s="7"/>
      <c r="F440" s="55"/>
      <c r="G440" s="36"/>
      <c r="H440" s="35"/>
      <c r="I440" s="7"/>
      <c r="J440" s="31"/>
      <c r="K440" s="28"/>
      <c r="L440" s="46"/>
      <c r="M440" s="46"/>
      <c r="N440" s="31"/>
    </row>
    <row r="441" spans="1:16" s="11" customFormat="1" x14ac:dyDescent="0.25">
      <c r="A441" s="12"/>
      <c r="B441" s="11" t="s">
        <v>4</v>
      </c>
      <c r="D441" s="14"/>
      <c r="E441" s="7"/>
      <c r="F441" s="55"/>
      <c r="G441" s="36"/>
      <c r="H441" s="35"/>
      <c r="I441" s="7"/>
      <c r="J441" s="31"/>
      <c r="K441" s="28"/>
      <c r="L441" s="46"/>
      <c r="M441" s="46"/>
      <c r="N441" s="31"/>
    </row>
    <row r="442" spans="1:16" s="11" customFormat="1" x14ac:dyDescent="0.25">
      <c r="A442" s="12" t="s">
        <v>123</v>
      </c>
      <c r="D442" s="14"/>
      <c r="E442" s="7"/>
      <c r="F442" s="55"/>
      <c r="G442" s="36"/>
      <c r="H442" s="35"/>
      <c r="I442" s="7"/>
      <c r="J442" s="31"/>
      <c r="K442" s="28"/>
      <c r="L442" s="46"/>
      <c r="M442" s="46"/>
      <c r="N442" s="31"/>
    </row>
    <row r="443" spans="1:16" s="11" customFormat="1" x14ac:dyDescent="0.25">
      <c r="A443" s="12"/>
      <c r="B443" s="11" t="s">
        <v>4</v>
      </c>
      <c r="D443" s="14"/>
      <c r="E443" s="7"/>
      <c r="F443" s="55"/>
      <c r="G443" s="36"/>
      <c r="H443" s="35"/>
      <c r="I443" s="7"/>
      <c r="J443" s="31"/>
      <c r="K443" s="28"/>
      <c r="L443" s="46"/>
      <c r="M443" s="46"/>
      <c r="N443" s="31"/>
    </row>
    <row r="444" spans="1:16" s="11" customFormat="1" x14ac:dyDescent="0.25">
      <c r="A444" s="7" t="s">
        <v>4</v>
      </c>
      <c r="B444" s="11" t="s">
        <v>87</v>
      </c>
      <c r="D444" s="14"/>
      <c r="E444" s="7"/>
      <c r="F444" s="55"/>
      <c r="G444" s="36"/>
      <c r="H444" s="35"/>
      <c r="I444" s="7"/>
      <c r="J444" s="31"/>
      <c r="K444" s="28"/>
      <c r="L444" s="46"/>
      <c r="M444" s="46"/>
      <c r="N444" s="31"/>
      <c r="O444" s="11" t="s">
        <v>4</v>
      </c>
    </row>
    <row r="445" spans="1:16" s="11" customFormat="1" x14ac:dyDescent="0.25">
      <c r="A445" s="7">
        <v>341</v>
      </c>
      <c r="B445" s="7" t="s">
        <v>8</v>
      </c>
      <c r="D445" s="14">
        <v>57891</v>
      </c>
      <c r="E445" s="7"/>
      <c r="F445" s="35">
        <v>2.3E-3</v>
      </c>
      <c r="G445" s="36"/>
      <c r="H445" s="35"/>
      <c r="I445" s="7"/>
      <c r="J445" s="23">
        <v>84193534.709999993</v>
      </c>
      <c r="K445" s="20"/>
      <c r="L445" s="39">
        <f t="shared" ref="L445:L451" si="59">+(MONTH(D445)-12)/12+YEAR(D445)-2017</f>
        <v>40.5</v>
      </c>
      <c r="M445" s="64"/>
      <c r="N445" s="23">
        <f t="shared" ref="N445:N451" si="60">F445*J445*L445</f>
        <v>7842627.7582364995</v>
      </c>
      <c r="O445" s="11">
        <v>341</v>
      </c>
      <c r="P445" s="11" t="s">
        <v>156</v>
      </c>
    </row>
    <row r="446" spans="1:16" s="11" customFormat="1" x14ac:dyDescent="0.25">
      <c r="A446" s="7">
        <v>342</v>
      </c>
      <c r="B446" s="7" t="s">
        <v>49</v>
      </c>
      <c r="D446" s="14">
        <v>57891</v>
      </c>
      <c r="E446" s="7"/>
      <c r="F446" s="35">
        <v>9.4999999999999998E-3</v>
      </c>
      <c r="G446" s="36"/>
      <c r="H446" s="35"/>
      <c r="I446" s="7"/>
      <c r="J446" s="23">
        <v>48944925.170000002</v>
      </c>
      <c r="K446" s="20"/>
      <c r="L446" s="39">
        <f t="shared" si="59"/>
        <v>40.5</v>
      </c>
      <c r="M446" s="64"/>
      <c r="N446" s="23">
        <f t="shared" si="60"/>
        <v>18831559.9591575</v>
      </c>
      <c r="O446" s="11">
        <v>342</v>
      </c>
      <c r="P446" s="11" t="s">
        <v>156</v>
      </c>
    </row>
    <row r="447" spans="1:16" s="11" customFormat="1" x14ac:dyDescent="0.25">
      <c r="A447" s="7">
        <v>343</v>
      </c>
      <c r="B447" s="7" t="s">
        <v>50</v>
      </c>
      <c r="D447" s="14">
        <v>57891</v>
      </c>
      <c r="E447" s="7"/>
      <c r="F447" s="35">
        <v>5.7000000000000002E-3</v>
      </c>
      <c r="G447" s="36"/>
      <c r="H447" s="35"/>
      <c r="I447" s="7"/>
      <c r="J447" s="23">
        <v>400913907.58999997</v>
      </c>
      <c r="K447" s="20"/>
      <c r="L447" s="39">
        <f t="shared" si="59"/>
        <v>40.5</v>
      </c>
      <c r="M447" s="64"/>
      <c r="N447" s="23">
        <f t="shared" si="60"/>
        <v>92550975.567151502</v>
      </c>
      <c r="O447" s="11">
        <v>343</v>
      </c>
      <c r="P447" s="11" t="s">
        <v>156</v>
      </c>
    </row>
    <row r="448" spans="1:16" s="11" customFormat="1" x14ac:dyDescent="0.25">
      <c r="A448" s="7">
        <v>343.2</v>
      </c>
      <c r="B448" s="7" t="s">
        <v>138</v>
      </c>
      <c r="D448" s="14">
        <v>57891</v>
      </c>
      <c r="E448" s="7"/>
      <c r="F448" s="35">
        <v>5.7000000000000002E-3</v>
      </c>
      <c r="G448" s="36"/>
      <c r="H448" s="35"/>
      <c r="I448" s="7"/>
      <c r="J448" s="23">
        <v>229372194.33000001</v>
      </c>
      <c r="K448" s="20"/>
      <c r="L448" s="39">
        <f t="shared" si="59"/>
        <v>40.5</v>
      </c>
      <c r="M448" s="64"/>
      <c r="N448" s="23">
        <f t="shared" si="60"/>
        <v>52950571.0610805</v>
      </c>
      <c r="O448" s="11">
        <v>343.2</v>
      </c>
      <c r="P448" s="11" t="s">
        <v>156</v>
      </c>
    </row>
    <row r="449" spans="1:16" s="11" customFormat="1" x14ac:dyDescent="0.25">
      <c r="A449" s="7">
        <v>344</v>
      </c>
      <c r="B449" s="7" t="s">
        <v>51</v>
      </c>
      <c r="D449" s="14">
        <v>57891</v>
      </c>
      <c r="E449" s="7"/>
      <c r="F449" s="35">
        <v>1.6000000000000001E-3</v>
      </c>
      <c r="G449" s="36"/>
      <c r="H449" s="35"/>
      <c r="I449" s="7"/>
      <c r="J449" s="23">
        <v>72067369.810000002</v>
      </c>
      <c r="K449" s="20"/>
      <c r="L449" s="39">
        <f t="shared" si="59"/>
        <v>40.5</v>
      </c>
      <c r="M449" s="64"/>
      <c r="N449" s="23">
        <f t="shared" si="60"/>
        <v>4669965.5636880007</v>
      </c>
      <c r="O449" s="11">
        <v>344</v>
      </c>
      <c r="P449" s="11" t="s">
        <v>156</v>
      </c>
    </row>
    <row r="450" spans="1:16" s="11" customFormat="1" x14ac:dyDescent="0.25">
      <c r="A450" s="7">
        <v>345</v>
      </c>
      <c r="B450" s="7" t="s">
        <v>11</v>
      </c>
      <c r="D450" s="14">
        <v>57891</v>
      </c>
      <c r="E450" s="7"/>
      <c r="F450" s="35">
        <v>1.2999999999999999E-3</v>
      </c>
      <c r="G450" s="36"/>
      <c r="H450" s="35"/>
      <c r="I450" s="7"/>
      <c r="J450" s="23">
        <v>114551904.63</v>
      </c>
      <c r="K450" s="20"/>
      <c r="L450" s="39">
        <f t="shared" si="59"/>
        <v>40.5</v>
      </c>
      <c r="M450" s="64"/>
      <c r="N450" s="23">
        <f t="shared" si="60"/>
        <v>6031157.7787694996</v>
      </c>
      <c r="O450" s="11">
        <v>345</v>
      </c>
      <c r="P450" s="11" t="s">
        <v>156</v>
      </c>
    </row>
    <row r="451" spans="1:16" s="11" customFormat="1" x14ac:dyDescent="0.25">
      <c r="A451" s="7">
        <v>346</v>
      </c>
      <c r="B451" s="7" t="s">
        <v>139</v>
      </c>
      <c r="D451" s="14">
        <v>57891</v>
      </c>
      <c r="E451" s="7"/>
      <c r="F451" s="35">
        <v>2.5999999999999999E-3</v>
      </c>
      <c r="G451" s="36"/>
      <c r="H451" s="35"/>
      <c r="I451" s="7"/>
      <c r="J451" s="24">
        <v>10573301.27</v>
      </c>
      <c r="K451" s="20"/>
      <c r="L451" s="65">
        <f t="shared" si="59"/>
        <v>40.5</v>
      </c>
      <c r="M451" s="64"/>
      <c r="N451" s="24">
        <f t="shared" si="60"/>
        <v>1113368.6237309999</v>
      </c>
      <c r="O451" s="11">
        <v>346</v>
      </c>
      <c r="P451" s="11" t="s">
        <v>156</v>
      </c>
    </row>
    <row r="452" spans="1:16" s="11" customFormat="1" x14ac:dyDescent="0.25">
      <c r="A452" s="7" t="s">
        <v>4</v>
      </c>
      <c r="B452" s="11" t="s">
        <v>88</v>
      </c>
      <c r="D452" s="14"/>
      <c r="E452" s="7"/>
      <c r="F452" s="55"/>
      <c r="G452" s="36"/>
      <c r="H452" s="35"/>
      <c r="I452" s="7"/>
      <c r="J452" s="41">
        <f>+SUBTOTAL(9,J445:J451)</f>
        <v>960617137.50999987</v>
      </c>
      <c r="K452" s="63"/>
      <c r="L452" s="53"/>
      <c r="M452" s="64"/>
      <c r="N452" s="41">
        <f>+SUBTOTAL(9,N445:N451)</f>
        <v>183990226.31181449</v>
      </c>
      <c r="O452" s="11" t="s">
        <v>4</v>
      </c>
    </row>
    <row r="453" spans="1:16" s="11" customFormat="1" x14ac:dyDescent="0.25">
      <c r="A453" s="7"/>
      <c r="B453" s="11" t="s">
        <v>4</v>
      </c>
      <c r="D453" s="14"/>
      <c r="E453" s="7"/>
      <c r="F453" s="55"/>
      <c r="G453" s="36"/>
      <c r="H453" s="35"/>
      <c r="I453" s="7"/>
      <c r="J453" s="31"/>
      <c r="K453" s="28"/>
      <c r="L453" s="46"/>
      <c r="M453" s="46"/>
      <c r="N453" s="31"/>
    </row>
    <row r="454" spans="1:16" s="11" customFormat="1" x14ac:dyDescent="0.25">
      <c r="A454" s="12" t="s">
        <v>124</v>
      </c>
      <c r="D454" s="14"/>
      <c r="E454" s="7"/>
      <c r="F454" s="57"/>
      <c r="G454" s="36"/>
      <c r="H454" s="35"/>
      <c r="I454" s="7"/>
      <c r="J454" s="31">
        <f>+SUBTOTAL(9,J444:J452)</f>
        <v>960617137.50999987</v>
      </c>
      <c r="K454" s="63"/>
      <c r="L454" s="46"/>
      <c r="M454" s="46"/>
      <c r="N454" s="31">
        <f>+SUBTOTAL(9,N444:N452)</f>
        <v>183990226.31181449</v>
      </c>
    </row>
    <row r="455" spans="1:16" s="11" customFormat="1" x14ac:dyDescent="0.25">
      <c r="A455" s="12"/>
      <c r="B455" s="11" t="s">
        <v>4</v>
      </c>
      <c r="D455" s="14"/>
      <c r="E455" s="7"/>
      <c r="F455" s="55"/>
      <c r="G455" s="36"/>
      <c r="H455" s="35"/>
      <c r="I455" s="7"/>
      <c r="J455" s="31"/>
      <c r="K455" s="28"/>
      <c r="L455" s="46"/>
      <c r="M455" s="46"/>
      <c r="N455" s="31"/>
    </row>
    <row r="456" spans="1:16" s="11" customFormat="1" x14ac:dyDescent="0.25">
      <c r="A456" s="12"/>
      <c r="B456" s="11" t="s">
        <v>4</v>
      </c>
      <c r="D456" s="14"/>
      <c r="E456" s="7"/>
      <c r="F456" s="55"/>
      <c r="G456" s="36"/>
      <c r="H456" s="35"/>
      <c r="I456" s="7"/>
      <c r="J456" s="31"/>
      <c r="K456" s="28"/>
      <c r="L456" s="46"/>
      <c r="M456" s="46"/>
      <c r="N456" s="31"/>
    </row>
    <row r="457" spans="1:16" s="11" customFormat="1" x14ac:dyDescent="0.25">
      <c r="A457" s="12" t="s">
        <v>125</v>
      </c>
      <c r="D457" s="14"/>
      <c r="E457" s="7"/>
      <c r="F457" s="55"/>
      <c r="G457" s="36"/>
      <c r="H457" s="35"/>
      <c r="I457" s="7"/>
      <c r="J457" s="31"/>
      <c r="K457" s="28"/>
      <c r="L457" s="46"/>
      <c r="M457" s="46"/>
      <c r="N457" s="31"/>
    </row>
    <row r="458" spans="1:16" s="11" customFormat="1" x14ac:dyDescent="0.25">
      <c r="A458" s="12"/>
      <c r="B458" s="11" t="s">
        <v>4</v>
      </c>
      <c r="D458" s="14"/>
      <c r="E458" s="7"/>
      <c r="F458" s="55"/>
      <c r="G458" s="36"/>
      <c r="H458" s="35"/>
      <c r="I458" s="7"/>
      <c r="J458" s="31"/>
      <c r="K458" s="28"/>
      <c r="L458" s="46"/>
      <c r="M458" s="46"/>
      <c r="N458" s="31"/>
    </row>
    <row r="459" spans="1:16" s="11" customFormat="1" x14ac:dyDescent="0.25">
      <c r="A459" s="7" t="s">
        <v>4</v>
      </c>
      <c r="B459" s="11" t="s">
        <v>89</v>
      </c>
      <c r="D459" s="14"/>
      <c r="E459" s="7"/>
      <c r="F459" s="55"/>
      <c r="G459" s="36"/>
      <c r="H459" s="35"/>
      <c r="I459" s="7"/>
      <c r="J459" s="31"/>
      <c r="K459" s="28"/>
      <c r="L459" s="46"/>
      <c r="M459" s="46"/>
      <c r="N459" s="31"/>
      <c r="O459" s="11" t="s">
        <v>4</v>
      </c>
    </row>
    <row r="460" spans="1:16" s="11" customFormat="1" x14ac:dyDescent="0.25">
      <c r="A460" s="7">
        <v>341</v>
      </c>
      <c r="B460" s="7" t="s">
        <v>8</v>
      </c>
      <c r="D460" s="14">
        <v>58256</v>
      </c>
      <c r="E460" s="7"/>
      <c r="F460" s="35">
        <v>2.3E-3</v>
      </c>
      <c r="G460" s="36"/>
      <c r="H460" s="35"/>
      <c r="I460" s="7"/>
      <c r="J460" s="23">
        <v>81600590.5</v>
      </c>
      <c r="K460" s="28"/>
      <c r="L460" s="39">
        <f t="shared" ref="L460:L466" si="61">+(MONTH(D460)-12)/12+YEAR(D460)-2017</f>
        <v>41.5</v>
      </c>
      <c r="M460" s="64"/>
      <c r="N460" s="23">
        <f t="shared" ref="N460:N466" si="62">F460*J460*L460</f>
        <v>7788776.363224999</v>
      </c>
      <c r="O460" s="11">
        <v>341</v>
      </c>
      <c r="P460" s="11" t="s">
        <v>156</v>
      </c>
    </row>
    <row r="461" spans="1:16" s="11" customFormat="1" x14ac:dyDescent="0.25">
      <c r="A461" s="7">
        <v>342</v>
      </c>
      <c r="B461" s="7" t="s">
        <v>49</v>
      </c>
      <c r="D461" s="14">
        <v>58256</v>
      </c>
      <c r="E461" s="7"/>
      <c r="F461" s="35">
        <v>9.4999999999999998E-3</v>
      </c>
      <c r="G461" s="36"/>
      <c r="H461" s="35"/>
      <c r="I461" s="7"/>
      <c r="J461" s="23">
        <v>219919230.56999999</v>
      </c>
      <c r="K461" s="28"/>
      <c r="L461" s="39">
        <f t="shared" si="61"/>
        <v>41.5</v>
      </c>
      <c r="M461" s="64"/>
      <c r="N461" s="23">
        <f t="shared" si="62"/>
        <v>86703156.652222499</v>
      </c>
      <c r="O461" s="11">
        <v>342</v>
      </c>
      <c r="P461" s="11" t="s">
        <v>156</v>
      </c>
    </row>
    <row r="462" spans="1:16" s="11" customFormat="1" x14ac:dyDescent="0.25">
      <c r="A462" s="7">
        <v>343</v>
      </c>
      <c r="B462" s="7" t="s">
        <v>50</v>
      </c>
      <c r="D462" s="14">
        <v>58256</v>
      </c>
      <c r="E462" s="7"/>
      <c r="F462" s="35">
        <v>5.7000000000000002E-3</v>
      </c>
      <c r="G462" s="36"/>
      <c r="H462" s="35"/>
      <c r="I462" s="7"/>
      <c r="J462" s="23">
        <v>533780143.66000003</v>
      </c>
      <c r="K462" s="28"/>
      <c r="L462" s="39">
        <f t="shared" si="61"/>
        <v>41.5</v>
      </c>
      <c r="M462" s="64"/>
      <c r="N462" s="23">
        <f t="shared" si="62"/>
        <v>126265692.98277302</v>
      </c>
      <c r="O462" s="11">
        <v>343</v>
      </c>
      <c r="P462" s="11" t="s">
        <v>156</v>
      </c>
    </row>
    <row r="463" spans="1:16" s="11" customFormat="1" x14ac:dyDescent="0.25">
      <c r="A463" s="7">
        <v>343.2</v>
      </c>
      <c r="B463" s="7" t="s">
        <v>138</v>
      </c>
      <c r="D463" s="14">
        <v>58256</v>
      </c>
      <c r="E463" s="7"/>
      <c r="F463" s="35">
        <v>5.7000000000000002E-3</v>
      </c>
      <c r="G463" s="36"/>
      <c r="H463" s="35"/>
      <c r="I463" s="7"/>
      <c r="J463" s="23">
        <v>139524960.78999999</v>
      </c>
      <c r="K463" s="28"/>
      <c r="L463" s="39">
        <f t="shared" si="61"/>
        <v>41.5</v>
      </c>
      <c r="M463" s="64"/>
      <c r="N463" s="23">
        <f t="shared" si="62"/>
        <v>33004629.474874496</v>
      </c>
      <c r="O463" s="11">
        <v>343.2</v>
      </c>
      <c r="P463" s="11" t="s">
        <v>156</v>
      </c>
    </row>
    <row r="464" spans="1:16" s="11" customFormat="1" x14ac:dyDescent="0.25">
      <c r="A464" s="7">
        <v>344</v>
      </c>
      <c r="B464" s="7" t="s">
        <v>51</v>
      </c>
      <c r="D464" s="14">
        <v>58256</v>
      </c>
      <c r="E464" s="7"/>
      <c r="F464" s="35">
        <v>1.6000000000000001E-3</v>
      </c>
      <c r="G464" s="36"/>
      <c r="H464" s="35"/>
      <c r="I464" s="7"/>
      <c r="J464" s="23">
        <v>80939003.280000001</v>
      </c>
      <c r="K464" s="28"/>
      <c r="L464" s="39">
        <f t="shared" si="61"/>
        <v>41.5</v>
      </c>
      <c r="M464" s="64"/>
      <c r="N464" s="23">
        <f t="shared" si="62"/>
        <v>5374349.8177920002</v>
      </c>
      <c r="O464" s="11">
        <v>344</v>
      </c>
      <c r="P464" s="11" t="s">
        <v>156</v>
      </c>
    </row>
    <row r="465" spans="1:16" s="11" customFormat="1" x14ac:dyDescent="0.25">
      <c r="A465" s="7">
        <v>345</v>
      </c>
      <c r="B465" s="7" t="s">
        <v>11</v>
      </c>
      <c r="D465" s="14">
        <v>58256</v>
      </c>
      <c r="E465" s="7"/>
      <c r="F465" s="35">
        <v>1.2999999999999999E-3</v>
      </c>
      <c r="G465" s="36"/>
      <c r="H465" s="35"/>
      <c r="I465" s="7"/>
      <c r="J465" s="23">
        <v>83796291.620000005</v>
      </c>
      <c r="K465" s="28"/>
      <c r="L465" s="39">
        <f t="shared" si="61"/>
        <v>41.5</v>
      </c>
      <c r="M465" s="64"/>
      <c r="N465" s="23">
        <f t="shared" si="62"/>
        <v>4520809.9328990001</v>
      </c>
      <c r="O465" s="11">
        <v>345</v>
      </c>
      <c r="P465" s="11" t="s">
        <v>156</v>
      </c>
    </row>
    <row r="466" spans="1:16" s="11" customFormat="1" x14ac:dyDescent="0.25">
      <c r="A466" s="7">
        <v>346</v>
      </c>
      <c r="B466" s="7" t="s">
        <v>139</v>
      </c>
      <c r="D466" s="14">
        <v>58256</v>
      </c>
      <c r="E466" s="7"/>
      <c r="F466" s="35">
        <v>2.5999999999999999E-3</v>
      </c>
      <c r="G466" s="36"/>
      <c r="H466" s="35"/>
      <c r="I466" s="7"/>
      <c r="J466" s="24">
        <v>11584212.449999999</v>
      </c>
      <c r="K466" s="28"/>
      <c r="L466" s="65">
        <f t="shared" si="61"/>
        <v>41.5</v>
      </c>
      <c r="M466" s="64"/>
      <c r="N466" s="24">
        <f t="shared" si="62"/>
        <v>1249936.5233549997</v>
      </c>
      <c r="O466" s="11">
        <v>346</v>
      </c>
      <c r="P466" s="11" t="s">
        <v>156</v>
      </c>
    </row>
    <row r="467" spans="1:16" s="11" customFormat="1" x14ac:dyDescent="0.25">
      <c r="A467" s="7" t="s">
        <v>4</v>
      </c>
      <c r="B467" s="11" t="s">
        <v>90</v>
      </c>
      <c r="D467" s="14"/>
      <c r="E467" s="7"/>
      <c r="F467" s="55"/>
      <c r="G467" s="36"/>
      <c r="H467" s="35"/>
      <c r="I467" s="7"/>
      <c r="J467" s="29">
        <f>+SUBTOTAL(9,J460:J466)</f>
        <v>1151144432.8700001</v>
      </c>
      <c r="K467" s="28"/>
      <c r="L467" s="53"/>
      <c r="M467" s="64"/>
      <c r="N467" s="29">
        <f>+SUBTOTAL(9,N460:N466)</f>
        <v>264907351.747141</v>
      </c>
      <c r="O467" s="11" t="s">
        <v>4</v>
      </c>
    </row>
    <row r="468" spans="1:16" s="11" customFormat="1" x14ac:dyDescent="0.25">
      <c r="A468" s="7" t="s">
        <v>4</v>
      </c>
      <c r="B468" s="11" t="s">
        <v>4</v>
      </c>
      <c r="D468" s="14"/>
      <c r="E468" s="7"/>
      <c r="F468" s="55"/>
      <c r="G468" s="36"/>
      <c r="H468" s="35"/>
      <c r="I468" s="7"/>
      <c r="J468" s="31"/>
      <c r="K468" s="28"/>
      <c r="L468" s="46"/>
      <c r="M468" s="46"/>
      <c r="N468" s="31"/>
      <c r="O468" s="11" t="s">
        <v>4</v>
      </c>
    </row>
    <row r="469" spans="1:16" s="11" customFormat="1" x14ac:dyDescent="0.25">
      <c r="A469" s="12" t="s">
        <v>126</v>
      </c>
      <c r="D469" s="14"/>
      <c r="E469" s="7"/>
      <c r="F469" s="57"/>
      <c r="G469" s="36"/>
      <c r="H469" s="35"/>
      <c r="I469" s="7"/>
      <c r="J469" s="31">
        <f>+SUBTOTAL(9,J459:J467)</f>
        <v>1151144432.8700001</v>
      </c>
      <c r="K469" s="63"/>
      <c r="L469" s="46"/>
      <c r="M469" s="46"/>
      <c r="N469" s="31">
        <f>+SUBTOTAL(9,N459:N467)</f>
        <v>264907351.747141</v>
      </c>
    </row>
    <row r="470" spans="1:16" s="11" customFormat="1" x14ac:dyDescent="0.25">
      <c r="A470" s="12"/>
      <c r="B470" s="11" t="s">
        <v>4</v>
      </c>
      <c r="D470" s="14"/>
      <c r="E470" s="7"/>
      <c r="F470" s="55"/>
      <c r="G470" s="36"/>
      <c r="H470" s="35"/>
      <c r="I470" s="7"/>
      <c r="J470" s="31"/>
      <c r="K470" s="28"/>
      <c r="L470" s="46"/>
      <c r="M470" s="46"/>
      <c r="N470" s="31"/>
    </row>
    <row r="471" spans="1:16" s="11" customFormat="1" x14ac:dyDescent="0.25">
      <c r="A471" s="12"/>
      <c r="B471" s="11" t="s">
        <v>4</v>
      </c>
      <c r="D471" s="14"/>
      <c r="E471" s="7"/>
      <c r="F471" s="55"/>
      <c r="G471" s="36"/>
      <c r="H471" s="35"/>
      <c r="I471" s="7"/>
      <c r="J471" s="31"/>
      <c r="K471" s="28"/>
      <c r="L471" s="46"/>
      <c r="M471" s="46"/>
      <c r="N471" s="31"/>
    </row>
    <row r="472" spans="1:16" s="11" customFormat="1" x14ac:dyDescent="0.25">
      <c r="A472" s="12" t="s">
        <v>127</v>
      </c>
      <c r="D472" s="14"/>
      <c r="E472" s="7"/>
      <c r="F472" s="55"/>
      <c r="G472" s="36"/>
      <c r="H472" s="35"/>
      <c r="I472" s="7"/>
      <c r="J472" s="31"/>
      <c r="K472" s="28"/>
      <c r="L472" s="46"/>
      <c r="M472" s="46"/>
      <c r="N472" s="31"/>
    </row>
    <row r="473" spans="1:16" s="11" customFormat="1" x14ac:dyDescent="0.25">
      <c r="A473" s="12"/>
      <c r="B473" s="11" t="s">
        <v>4</v>
      </c>
      <c r="D473" s="14"/>
      <c r="E473" s="7"/>
      <c r="F473" s="55"/>
      <c r="G473" s="36"/>
      <c r="H473" s="35"/>
      <c r="I473" s="7"/>
      <c r="J473" s="31"/>
      <c r="K473" s="28"/>
      <c r="L473" s="46"/>
      <c r="M473" s="46"/>
      <c r="N473" s="31"/>
    </row>
    <row r="474" spans="1:16" s="11" customFormat="1" x14ac:dyDescent="0.25">
      <c r="A474" s="7" t="s">
        <v>4</v>
      </c>
      <c r="B474" s="11" t="s">
        <v>91</v>
      </c>
      <c r="D474" s="14"/>
      <c r="E474" s="7"/>
      <c r="F474" s="55"/>
      <c r="G474" s="36"/>
      <c r="H474" s="35"/>
      <c r="I474" s="7"/>
      <c r="J474" s="31"/>
      <c r="K474" s="28"/>
      <c r="L474" s="46"/>
      <c r="M474" s="46"/>
      <c r="N474" s="31"/>
      <c r="O474" s="11" t="s">
        <v>4</v>
      </c>
    </row>
    <row r="475" spans="1:16" s="11" customFormat="1" x14ac:dyDescent="0.25">
      <c r="A475" s="7">
        <v>341</v>
      </c>
      <c r="B475" s="7" t="s">
        <v>8</v>
      </c>
      <c r="D475" s="14">
        <v>58987</v>
      </c>
      <c r="E475" s="7"/>
      <c r="F475" s="35">
        <v>2.3E-3</v>
      </c>
      <c r="G475" s="36"/>
      <c r="H475" s="35"/>
      <c r="I475" s="7"/>
      <c r="J475" s="23">
        <v>101725228.06999999</v>
      </c>
      <c r="K475" s="28"/>
      <c r="L475" s="39">
        <f t="shared" ref="L475:L481" si="63">+(MONTH(D475)-12)/12+YEAR(D475)-2017</f>
        <v>43.5</v>
      </c>
      <c r="M475" s="64"/>
      <c r="N475" s="23">
        <f t="shared" ref="N475:N481" si="64">F475*J475*L475</f>
        <v>10177609.068403499</v>
      </c>
      <c r="O475" s="11">
        <v>341</v>
      </c>
      <c r="P475" s="11" t="s">
        <v>156</v>
      </c>
    </row>
    <row r="476" spans="1:16" s="11" customFormat="1" x14ac:dyDescent="0.25">
      <c r="A476" s="7">
        <v>342</v>
      </c>
      <c r="B476" s="7" t="s">
        <v>49</v>
      </c>
      <c r="D476" s="14">
        <v>58987</v>
      </c>
      <c r="E476" s="7"/>
      <c r="F476" s="35">
        <v>9.4999999999999998E-3</v>
      </c>
      <c r="G476" s="36"/>
      <c r="H476" s="35"/>
      <c r="I476" s="7"/>
      <c r="J476" s="23">
        <v>59665117.359999999</v>
      </c>
      <c r="K476" s="28"/>
      <c r="L476" s="39">
        <f t="shared" si="63"/>
        <v>43.5</v>
      </c>
      <c r="M476" s="64"/>
      <c r="N476" s="23">
        <f t="shared" si="64"/>
        <v>24656609.749019999</v>
      </c>
      <c r="O476" s="11">
        <v>342</v>
      </c>
      <c r="P476" s="11" t="s">
        <v>156</v>
      </c>
    </row>
    <row r="477" spans="1:16" s="11" customFormat="1" x14ac:dyDescent="0.25">
      <c r="A477" s="7">
        <v>343</v>
      </c>
      <c r="B477" s="7" t="s">
        <v>50</v>
      </c>
      <c r="D477" s="14">
        <v>58987</v>
      </c>
      <c r="E477" s="7"/>
      <c r="F477" s="35">
        <v>5.7000000000000002E-3</v>
      </c>
      <c r="G477" s="36"/>
      <c r="H477" s="35"/>
      <c r="I477" s="7"/>
      <c r="J477" s="23">
        <v>518622216.98000002</v>
      </c>
      <c r="K477" s="28"/>
      <c r="L477" s="39">
        <f t="shared" si="63"/>
        <v>43.5</v>
      </c>
      <c r="M477" s="64"/>
      <c r="N477" s="23">
        <f t="shared" si="64"/>
        <v>128592378.70019102</v>
      </c>
      <c r="O477" s="11">
        <v>343</v>
      </c>
      <c r="P477" s="11" t="s">
        <v>156</v>
      </c>
    </row>
    <row r="478" spans="1:16" s="11" customFormat="1" x14ac:dyDescent="0.25">
      <c r="A478" s="7">
        <v>343.2</v>
      </c>
      <c r="B478" s="7" t="s">
        <v>138</v>
      </c>
      <c r="D478" s="14">
        <v>58987</v>
      </c>
      <c r="E478" s="7"/>
      <c r="F478" s="35">
        <v>5.7000000000000002E-3</v>
      </c>
      <c r="G478" s="36"/>
      <c r="H478" s="35"/>
      <c r="I478" s="7"/>
      <c r="J478" s="23">
        <v>191363195.91</v>
      </c>
      <c r="K478" s="28"/>
      <c r="L478" s="39">
        <f t="shared" si="63"/>
        <v>43.5</v>
      </c>
      <c r="M478" s="64"/>
      <c r="N478" s="23">
        <f t="shared" si="64"/>
        <v>47448504.425884508</v>
      </c>
      <c r="O478" s="11">
        <v>343.2</v>
      </c>
      <c r="P478" s="11" t="s">
        <v>156</v>
      </c>
    </row>
    <row r="479" spans="1:16" s="11" customFormat="1" x14ac:dyDescent="0.25">
      <c r="A479" s="7">
        <v>344</v>
      </c>
      <c r="B479" s="7" t="s">
        <v>51</v>
      </c>
      <c r="D479" s="14">
        <v>58987</v>
      </c>
      <c r="E479" s="7"/>
      <c r="F479" s="35">
        <v>1.6000000000000001E-3</v>
      </c>
      <c r="G479" s="36"/>
      <c r="H479" s="35"/>
      <c r="I479" s="7"/>
      <c r="J479" s="23">
        <v>87208138.849999994</v>
      </c>
      <c r="K479" s="28"/>
      <c r="L479" s="39">
        <f t="shared" si="63"/>
        <v>43.5</v>
      </c>
      <c r="M479" s="64"/>
      <c r="N479" s="23">
        <f t="shared" si="64"/>
        <v>6069686.4639599994</v>
      </c>
      <c r="O479" s="11">
        <v>344</v>
      </c>
      <c r="P479" s="11" t="s">
        <v>156</v>
      </c>
    </row>
    <row r="480" spans="1:16" s="11" customFormat="1" x14ac:dyDescent="0.25">
      <c r="A480" s="7">
        <v>345</v>
      </c>
      <c r="B480" s="7" t="s">
        <v>11</v>
      </c>
      <c r="D480" s="14">
        <v>58987</v>
      </c>
      <c r="E480" s="7"/>
      <c r="F480" s="35">
        <v>1.2999999999999999E-3</v>
      </c>
      <c r="G480" s="36"/>
      <c r="H480" s="35"/>
      <c r="I480" s="7"/>
      <c r="J480" s="23">
        <v>138483955.50999999</v>
      </c>
      <c r="K480" s="28"/>
      <c r="L480" s="39">
        <f t="shared" si="63"/>
        <v>43.5</v>
      </c>
      <c r="M480" s="64"/>
      <c r="N480" s="23">
        <f t="shared" si="64"/>
        <v>7831267.6840904988</v>
      </c>
      <c r="O480" s="11">
        <v>345</v>
      </c>
      <c r="P480" s="11" t="s">
        <v>156</v>
      </c>
    </row>
    <row r="481" spans="1:16" s="11" customFormat="1" x14ac:dyDescent="0.25">
      <c r="A481" s="7">
        <v>346</v>
      </c>
      <c r="B481" s="7" t="s">
        <v>139</v>
      </c>
      <c r="D481" s="14">
        <v>58987</v>
      </c>
      <c r="E481" s="7"/>
      <c r="F481" s="35">
        <v>2.5999999999999999E-3</v>
      </c>
      <c r="G481" s="36"/>
      <c r="H481" s="35"/>
      <c r="I481" s="7"/>
      <c r="J481" s="24">
        <v>12795087.470000001</v>
      </c>
      <c r="K481" s="28"/>
      <c r="L481" s="65">
        <f t="shared" si="63"/>
        <v>43.5</v>
      </c>
      <c r="M481" s="64"/>
      <c r="N481" s="24">
        <f t="shared" si="64"/>
        <v>1447124.3928570002</v>
      </c>
      <c r="O481" s="11">
        <v>346</v>
      </c>
      <c r="P481" s="11" t="s">
        <v>156</v>
      </c>
    </row>
    <row r="482" spans="1:16" s="11" customFormat="1" x14ac:dyDescent="0.25">
      <c r="A482" s="7" t="s">
        <v>4</v>
      </c>
      <c r="B482" s="11" t="s">
        <v>92</v>
      </c>
      <c r="D482" s="14"/>
      <c r="E482" s="7"/>
      <c r="F482" s="58"/>
      <c r="G482" s="36"/>
      <c r="H482" s="35"/>
      <c r="I482" s="7"/>
      <c r="J482" s="29">
        <f>+SUBTOTAL(9,J475:J481)</f>
        <v>1109862940.1500001</v>
      </c>
      <c r="K482" s="28"/>
      <c r="L482" s="53"/>
      <c r="M482" s="64"/>
      <c r="N482" s="29">
        <f>+SUBTOTAL(9,N475:N481)</f>
        <v>226223180.48440653</v>
      </c>
      <c r="O482" s="11" t="s">
        <v>4</v>
      </c>
    </row>
    <row r="483" spans="1:16" s="11" customFormat="1" x14ac:dyDescent="0.25">
      <c r="A483" s="7" t="s">
        <v>4</v>
      </c>
      <c r="B483" s="11" t="s">
        <v>4</v>
      </c>
      <c r="D483" s="14"/>
      <c r="E483" s="7"/>
      <c r="F483" s="58"/>
      <c r="G483" s="36"/>
      <c r="H483" s="35"/>
      <c r="I483" s="7"/>
      <c r="J483" s="31"/>
      <c r="K483" s="28"/>
      <c r="L483" s="46"/>
      <c r="M483" s="46"/>
      <c r="N483" s="31"/>
      <c r="O483" s="11" t="s">
        <v>4</v>
      </c>
    </row>
    <row r="484" spans="1:16" s="11" customFormat="1" x14ac:dyDescent="0.25">
      <c r="A484" s="12" t="s">
        <v>128</v>
      </c>
      <c r="D484" s="14"/>
      <c r="E484" s="7"/>
      <c r="F484" s="58"/>
      <c r="G484" s="36"/>
      <c r="H484" s="35"/>
      <c r="I484" s="7"/>
      <c r="J484" s="51">
        <f>+SUBTOTAL(9,J474:J482)</f>
        <v>1109862940.1500001</v>
      </c>
      <c r="K484" s="28"/>
      <c r="L484" s="46"/>
      <c r="M484" s="46"/>
      <c r="N484" s="51">
        <f>+SUBTOTAL(9,N474:N482)</f>
        <v>226223180.48440653</v>
      </c>
    </row>
    <row r="485" spans="1:16" s="11" customFormat="1" x14ac:dyDescent="0.25">
      <c r="A485" s="12"/>
      <c r="B485" s="11" t="s">
        <v>4</v>
      </c>
      <c r="D485" s="14"/>
      <c r="E485" s="7"/>
      <c r="F485" s="58"/>
      <c r="G485" s="36"/>
      <c r="H485" s="35"/>
      <c r="I485" s="7"/>
      <c r="J485" s="31"/>
      <c r="K485" s="28"/>
      <c r="L485" s="46"/>
      <c r="M485" s="46"/>
      <c r="N485" s="31"/>
    </row>
    <row r="486" spans="1:16" ht="13.8" thickBot="1" x14ac:dyDescent="0.3">
      <c r="A486" s="9" t="s">
        <v>6</v>
      </c>
      <c r="C486" s="11"/>
      <c r="D486" s="14"/>
      <c r="F486" s="59"/>
      <c r="G486" s="36"/>
      <c r="H486" s="35"/>
      <c r="J486" s="33">
        <f>+SUBTOTAL(9,J224:J485)</f>
        <v>10884506010.900002</v>
      </c>
      <c r="L486" s="47"/>
      <c r="M486" s="47"/>
      <c r="N486" s="33">
        <f>+SUBTOTAL(9,N224:N485)</f>
        <v>1827562544.8770509</v>
      </c>
    </row>
    <row r="487" spans="1:16" ht="13.8" thickTop="1" x14ac:dyDescent="0.25">
      <c r="B487" s="7" t="s">
        <v>4</v>
      </c>
      <c r="C487" s="11"/>
      <c r="D487" s="14"/>
      <c r="F487" s="58"/>
      <c r="G487" s="36"/>
      <c r="H487" s="35"/>
      <c r="L487" s="48"/>
      <c r="M487" s="48"/>
      <c r="N487" s="20"/>
    </row>
    <row r="488" spans="1:16" x14ac:dyDescent="0.25">
      <c r="B488" s="7" t="s">
        <v>4</v>
      </c>
      <c r="C488" s="11"/>
      <c r="D488" s="14"/>
      <c r="F488" s="58"/>
      <c r="G488" s="36"/>
      <c r="H488" s="35"/>
      <c r="L488" s="48"/>
      <c r="M488" s="48"/>
      <c r="N488" s="20"/>
    </row>
    <row r="489" spans="1:16" x14ac:dyDescent="0.25">
      <c r="A489" s="9" t="s">
        <v>136</v>
      </c>
      <c r="C489" s="11"/>
      <c r="D489" s="14"/>
      <c r="F489" s="58"/>
      <c r="G489" s="36"/>
      <c r="H489" s="35"/>
      <c r="L489" s="6"/>
      <c r="M489" s="6"/>
      <c r="N489" s="20"/>
    </row>
    <row r="490" spans="1:16" x14ac:dyDescent="0.25">
      <c r="B490" s="7" t="s">
        <v>4</v>
      </c>
      <c r="C490" s="11"/>
      <c r="D490" s="14"/>
      <c r="F490" s="58"/>
      <c r="G490" s="36"/>
      <c r="H490" s="35"/>
      <c r="J490" s="28"/>
      <c r="K490" s="28"/>
      <c r="L490" s="42"/>
      <c r="M490" s="42"/>
      <c r="N490" s="28"/>
    </row>
    <row r="491" spans="1:16" s="11" customFormat="1" x14ac:dyDescent="0.25">
      <c r="A491" s="11" t="s">
        <v>4</v>
      </c>
      <c r="B491" s="11" t="s">
        <v>93</v>
      </c>
      <c r="D491" s="14"/>
      <c r="E491" s="7"/>
      <c r="F491" s="58"/>
      <c r="G491" s="36"/>
      <c r="H491" s="35"/>
      <c r="I491" s="7"/>
      <c r="J491" s="23"/>
      <c r="K491" s="20"/>
      <c r="L491" s="6"/>
      <c r="M491" s="6"/>
      <c r="N491" s="23"/>
      <c r="O491" s="11" t="s">
        <v>4</v>
      </c>
    </row>
    <row r="492" spans="1:16" x14ac:dyDescent="0.25">
      <c r="A492" s="7">
        <v>341</v>
      </c>
      <c r="B492" s="7" t="s">
        <v>8</v>
      </c>
      <c r="C492" s="11"/>
      <c r="D492" s="14">
        <v>46934</v>
      </c>
      <c r="F492" s="55">
        <v>2.3E-3</v>
      </c>
      <c r="G492" s="36"/>
      <c r="H492" s="35"/>
      <c r="J492" s="23">
        <v>601221.5</v>
      </c>
      <c r="L492" s="6">
        <f t="shared" ref="L492:L498" si="65">+(MONTH(D492)-12)/12+YEAR(D492)-2017</f>
        <v>10.5</v>
      </c>
      <c r="M492" s="6"/>
      <c r="N492" s="23">
        <f t="shared" ref="N492:N498" si="66">F492*J492*L492</f>
        <v>14519.499225</v>
      </c>
      <c r="O492" s="7">
        <v>341</v>
      </c>
      <c r="P492" s="7" t="s">
        <v>157</v>
      </c>
    </row>
    <row r="493" spans="1:16" x14ac:dyDescent="0.25">
      <c r="A493" s="7">
        <v>342</v>
      </c>
      <c r="B493" s="7" t="s">
        <v>49</v>
      </c>
      <c r="C493" s="11"/>
      <c r="D493" s="14">
        <v>46934</v>
      </c>
      <c r="F493" s="55">
        <v>9.4999999999999998E-3</v>
      </c>
      <c r="G493" s="36"/>
      <c r="H493" s="35"/>
      <c r="J493" s="23">
        <v>194416.91</v>
      </c>
      <c r="L493" s="6">
        <f t="shared" si="65"/>
        <v>10.5</v>
      </c>
      <c r="M493" s="6"/>
      <c r="N493" s="23">
        <f t="shared" si="66"/>
        <v>19393.086772499999</v>
      </c>
      <c r="O493" s="7">
        <v>342</v>
      </c>
      <c r="P493" s="7" t="s">
        <v>157</v>
      </c>
    </row>
    <row r="494" spans="1:16" x14ac:dyDescent="0.25">
      <c r="A494" s="7">
        <v>343</v>
      </c>
      <c r="B494" s="7" t="s">
        <v>50</v>
      </c>
      <c r="C494" s="11"/>
      <c r="D494" s="14">
        <v>46934</v>
      </c>
      <c r="F494" s="35">
        <v>5.7000000000000002E-3</v>
      </c>
      <c r="G494" s="36"/>
      <c r="H494" s="35"/>
      <c r="J494" s="23">
        <v>14841925.279999999</v>
      </c>
      <c r="L494" s="6">
        <f t="shared" si="65"/>
        <v>10.5</v>
      </c>
      <c r="M494" s="6"/>
      <c r="N494" s="23">
        <f t="shared" si="66"/>
        <v>888289.22800800006</v>
      </c>
      <c r="O494" s="7">
        <v>343</v>
      </c>
      <c r="P494" s="7" t="s">
        <v>157</v>
      </c>
    </row>
    <row r="495" spans="1:16" x14ac:dyDescent="0.25">
      <c r="A495" s="7">
        <v>343.2</v>
      </c>
      <c r="B495" s="7" t="s">
        <v>138</v>
      </c>
      <c r="C495" s="11"/>
      <c r="D495" s="14">
        <v>46934</v>
      </c>
      <c r="F495" s="35">
        <v>5.7000000000000002E-3</v>
      </c>
      <c r="G495" s="36"/>
      <c r="H495" s="35"/>
      <c r="J495" s="23">
        <v>1858778.65</v>
      </c>
      <c r="L495" s="6">
        <f t="shared" si="65"/>
        <v>10.5</v>
      </c>
      <c r="M495" s="6"/>
      <c r="N495" s="23">
        <f t="shared" si="66"/>
        <v>111247.9022025</v>
      </c>
      <c r="O495" s="7">
        <v>343.2</v>
      </c>
      <c r="P495" s="7" t="s">
        <v>157</v>
      </c>
    </row>
    <row r="496" spans="1:16" x14ac:dyDescent="0.25">
      <c r="A496" s="7">
        <v>344</v>
      </c>
      <c r="B496" s="7" t="s">
        <v>51</v>
      </c>
      <c r="C496" s="11"/>
      <c r="D496" s="14">
        <v>46934</v>
      </c>
      <c r="F496" s="55">
        <v>1.6000000000000001E-3</v>
      </c>
      <c r="G496" s="36"/>
      <c r="H496" s="35"/>
      <c r="J496" s="23">
        <v>1748135.45</v>
      </c>
      <c r="L496" s="6">
        <f t="shared" si="65"/>
        <v>10.5</v>
      </c>
      <c r="M496" s="6"/>
      <c r="N496" s="23">
        <f t="shared" si="66"/>
        <v>29368.67556</v>
      </c>
      <c r="O496" s="7">
        <v>344</v>
      </c>
      <c r="P496" s="7" t="s">
        <v>157</v>
      </c>
    </row>
    <row r="497" spans="1:16" x14ac:dyDescent="0.25">
      <c r="A497" s="7">
        <v>345</v>
      </c>
      <c r="B497" s="7" t="s">
        <v>11</v>
      </c>
      <c r="C497" s="11"/>
      <c r="D497" s="14">
        <v>46934</v>
      </c>
      <c r="F497" s="55">
        <v>1.2999999999999999E-3</v>
      </c>
      <c r="G497" s="36"/>
      <c r="H497" s="35"/>
      <c r="J497" s="23">
        <v>420107.13</v>
      </c>
      <c r="L497" s="6">
        <f t="shared" si="65"/>
        <v>10.5</v>
      </c>
      <c r="M497" s="6"/>
      <c r="N497" s="23">
        <f t="shared" si="66"/>
        <v>5734.4623245000002</v>
      </c>
      <c r="O497" s="7">
        <v>345</v>
      </c>
      <c r="P497" s="7" t="s">
        <v>157</v>
      </c>
    </row>
    <row r="498" spans="1:16" s="11" customFormat="1" x14ac:dyDescent="0.25">
      <c r="A498" s="7">
        <v>346</v>
      </c>
      <c r="B498" s="7" t="s">
        <v>139</v>
      </c>
      <c r="D498" s="14">
        <v>46934</v>
      </c>
      <c r="E498" s="7"/>
      <c r="F498" s="55">
        <v>2.5999999999999999E-3</v>
      </c>
      <c r="G498" s="36"/>
      <c r="H498" s="35"/>
      <c r="I498" s="7"/>
      <c r="J498" s="24">
        <v>20934.61</v>
      </c>
      <c r="K498" s="20"/>
      <c r="L498" s="43">
        <f t="shared" si="65"/>
        <v>10.5</v>
      </c>
      <c r="M498" s="48"/>
      <c r="N498" s="24">
        <f t="shared" si="66"/>
        <v>571.51485300000002</v>
      </c>
      <c r="O498" s="11">
        <v>346</v>
      </c>
      <c r="P498" s="7" t="s">
        <v>157</v>
      </c>
    </row>
    <row r="499" spans="1:16" x14ac:dyDescent="0.25">
      <c r="A499" s="7" t="s">
        <v>4</v>
      </c>
      <c r="B499" s="11" t="s">
        <v>94</v>
      </c>
      <c r="C499" s="11"/>
      <c r="D499" s="14"/>
      <c r="F499" s="55"/>
      <c r="G499" s="36"/>
      <c r="H499" s="35"/>
      <c r="J499" s="29">
        <f>+SUBTOTAL(9,J492:J498)</f>
        <v>19685519.529999997</v>
      </c>
      <c r="K499" s="28"/>
      <c r="L499" s="42"/>
      <c r="M499" s="42"/>
      <c r="N499" s="29">
        <f>+SUBTOTAL(9,N492:N498)</f>
        <v>1069124.3689455001</v>
      </c>
      <c r="O499" s="7" t="s">
        <v>4</v>
      </c>
    </row>
    <row r="500" spans="1:16" s="11" customFormat="1" x14ac:dyDescent="0.25">
      <c r="A500" s="7" t="s">
        <v>4</v>
      </c>
      <c r="B500" s="7" t="s">
        <v>4</v>
      </c>
      <c r="D500" s="14"/>
      <c r="E500" s="7"/>
      <c r="F500" s="55"/>
      <c r="G500" s="36"/>
      <c r="H500" s="35"/>
      <c r="I500" s="7"/>
      <c r="J500" s="20"/>
      <c r="K500" s="20"/>
      <c r="L500" s="39"/>
      <c r="M500" s="39"/>
      <c r="N500" s="20"/>
      <c r="O500" s="11" t="s">
        <v>4</v>
      </c>
    </row>
    <row r="501" spans="1:16" x14ac:dyDescent="0.25">
      <c r="A501" s="11" t="s">
        <v>4</v>
      </c>
      <c r="B501" s="11" t="s">
        <v>95</v>
      </c>
      <c r="C501" s="11"/>
      <c r="D501" s="14"/>
      <c r="F501" s="55"/>
      <c r="G501" s="36"/>
      <c r="H501" s="35"/>
      <c r="J501" s="23"/>
      <c r="L501" s="39"/>
      <c r="M501" s="39"/>
      <c r="N501" s="23"/>
      <c r="O501" s="7" t="s">
        <v>4</v>
      </c>
    </row>
    <row r="502" spans="1:16" x14ac:dyDescent="0.25">
      <c r="A502" s="7">
        <v>341</v>
      </c>
      <c r="B502" s="7" t="s">
        <v>8</v>
      </c>
      <c r="C502" s="11"/>
      <c r="D502" s="14">
        <v>46934</v>
      </c>
      <c r="F502" s="55">
        <v>2.3E-3</v>
      </c>
      <c r="G502" s="36"/>
      <c r="H502" s="35"/>
      <c r="J502" s="23">
        <v>941092.66</v>
      </c>
      <c r="L502" s="6">
        <f t="shared" ref="L502:L508" si="67">+(MONTH(D502)-12)/12+YEAR(D502)-2017</f>
        <v>10.5</v>
      </c>
      <c r="M502" s="6"/>
      <c r="N502" s="23">
        <f t="shared" ref="N502:N508" si="68">F502*J502*L502</f>
        <v>22727.387738999998</v>
      </c>
      <c r="O502" s="7">
        <v>341</v>
      </c>
      <c r="P502" s="7" t="s">
        <v>157</v>
      </c>
    </row>
    <row r="503" spans="1:16" x14ac:dyDescent="0.25">
      <c r="A503" s="7">
        <v>342</v>
      </c>
      <c r="B503" s="7" t="s">
        <v>49</v>
      </c>
      <c r="C503" s="11"/>
      <c r="D503" s="14">
        <v>46934</v>
      </c>
      <c r="F503" s="55">
        <v>9.4999999999999998E-3</v>
      </c>
      <c r="G503" s="36"/>
      <c r="H503" s="35"/>
      <c r="J503" s="23">
        <v>724317.88</v>
      </c>
      <c r="L503" s="6">
        <f t="shared" si="67"/>
        <v>10.5</v>
      </c>
      <c r="M503" s="6"/>
      <c r="N503" s="23">
        <f t="shared" si="68"/>
        <v>72250.708529999989</v>
      </c>
      <c r="O503" s="7">
        <v>342</v>
      </c>
      <c r="P503" s="7" t="s">
        <v>157</v>
      </c>
    </row>
    <row r="504" spans="1:16" x14ac:dyDescent="0.25">
      <c r="A504" s="7">
        <v>343</v>
      </c>
      <c r="B504" s="7" t="s">
        <v>50</v>
      </c>
      <c r="C504" s="11"/>
      <c r="D504" s="14">
        <v>46934</v>
      </c>
      <c r="F504" s="35">
        <v>5.7000000000000002E-3</v>
      </c>
      <c r="G504" s="36"/>
      <c r="H504" s="35"/>
      <c r="J504" s="23">
        <v>10218902.539999999</v>
      </c>
      <c r="L504" s="6">
        <f t="shared" si="67"/>
        <v>10.5</v>
      </c>
      <c r="M504" s="6"/>
      <c r="N504" s="23">
        <f t="shared" si="68"/>
        <v>611601.31701899995</v>
      </c>
      <c r="O504" s="7">
        <v>343</v>
      </c>
      <c r="P504" s="7" t="s">
        <v>157</v>
      </c>
    </row>
    <row r="505" spans="1:16" x14ac:dyDescent="0.25">
      <c r="A505" s="7">
        <v>343.2</v>
      </c>
      <c r="B505" s="7" t="s">
        <v>138</v>
      </c>
      <c r="C505" s="11"/>
      <c r="D505" s="14">
        <v>46934</v>
      </c>
      <c r="F505" s="35">
        <v>5.7000000000000002E-3</v>
      </c>
      <c r="G505" s="36"/>
      <c r="H505" s="35"/>
      <c r="J505" s="23">
        <v>2807095.36</v>
      </c>
      <c r="L505" s="6">
        <f t="shared" si="67"/>
        <v>10.5</v>
      </c>
      <c r="M505" s="6"/>
      <c r="N505" s="23">
        <f t="shared" si="68"/>
        <v>168004.65729600002</v>
      </c>
      <c r="O505" s="7">
        <v>343.2</v>
      </c>
      <c r="P505" s="7" t="s">
        <v>157</v>
      </c>
    </row>
    <row r="506" spans="1:16" x14ac:dyDescent="0.25">
      <c r="A506" s="7">
        <v>344</v>
      </c>
      <c r="B506" s="7" t="s">
        <v>51</v>
      </c>
      <c r="C506" s="11"/>
      <c r="D506" s="14">
        <v>46934</v>
      </c>
      <c r="F506" s="55">
        <v>1.6000000000000001E-3</v>
      </c>
      <c r="G506" s="36"/>
      <c r="H506" s="35"/>
      <c r="J506" s="23">
        <v>4602021.84</v>
      </c>
      <c r="L506" s="6">
        <f t="shared" si="67"/>
        <v>10.5</v>
      </c>
      <c r="M506" s="6"/>
      <c r="N506" s="23">
        <f t="shared" si="68"/>
        <v>77313.966912000004</v>
      </c>
      <c r="O506" s="7">
        <v>344</v>
      </c>
      <c r="P506" s="7" t="s">
        <v>157</v>
      </c>
    </row>
    <row r="507" spans="1:16" s="11" customFormat="1" x14ac:dyDescent="0.25">
      <c r="A507" s="7">
        <v>345</v>
      </c>
      <c r="B507" s="7" t="s">
        <v>11</v>
      </c>
      <c r="D507" s="14">
        <v>46934</v>
      </c>
      <c r="E507" s="7"/>
      <c r="F507" s="55">
        <v>1.2999999999999999E-3</v>
      </c>
      <c r="G507" s="36"/>
      <c r="H507" s="35"/>
      <c r="I507" s="7"/>
      <c r="J507" s="23">
        <v>3450437.53</v>
      </c>
      <c r="K507" s="20"/>
      <c r="L507" s="6">
        <f t="shared" si="67"/>
        <v>10.5</v>
      </c>
      <c r="M507" s="6"/>
      <c r="N507" s="23">
        <f t="shared" si="68"/>
        <v>47098.4722845</v>
      </c>
      <c r="O507" s="11">
        <v>345</v>
      </c>
      <c r="P507" s="7" t="s">
        <v>157</v>
      </c>
    </row>
    <row r="508" spans="1:16" x14ac:dyDescent="0.25">
      <c r="A508" s="7">
        <v>346</v>
      </c>
      <c r="B508" s="7" t="s">
        <v>139</v>
      </c>
      <c r="C508" s="11"/>
      <c r="D508" s="14">
        <v>46934</v>
      </c>
      <c r="F508" s="55">
        <v>2.5999999999999999E-3</v>
      </c>
      <c r="G508" s="36"/>
      <c r="H508" s="35"/>
      <c r="J508" s="24">
        <v>20936.09</v>
      </c>
      <c r="L508" s="43">
        <f t="shared" si="67"/>
        <v>10.5</v>
      </c>
      <c r="M508" s="48"/>
      <c r="N508" s="24">
        <f t="shared" si="68"/>
        <v>571.55525699999998</v>
      </c>
      <c r="O508" s="7">
        <v>346</v>
      </c>
      <c r="P508" s="7" t="s">
        <v>157</v>
      </c>
    </row>
    <row r="509" spans="1:16" x14ac:dyDescent="0.25">
      <c r="A509" s="7" t="s">
        <v>4</v>
      </c>
      <c r="B509" s="11" t="s">
        <v>96</v>
      </c>
      <c r="C509" s="11"/>
      <c r="D509" s="14"/>
      <c r="F509" s="55"/>
      <c r="G509" s="36"/>
      <c r="H509" s="35"/>
      <c r="J509" s="29">
        <f>+SUBTOTAL(9,J502:J508)</f>
        <v>22764803.899999999</v>
      </c>
      <c r="K509" s="28"/>
      <c r="L509" s="42"/>
      <c r="M509" s="42"/>
      <c r="N509" s="29">
        <f>+SUBTOTAL(9,N502:N508)</f>
        <v>999568.0650375</v>
      </c>
      <c r="O509" s="7" t="s">
        <v>4</v>
      </c>
    </row>
    <row r="510" spans="1:16" x14ac:dyDescent="0.25">
      <c r="A510" s="7" t="s">
        <v>4</v>
      </c>
      <c r="B510" s="7" t="s">
        <v>4</v>
      </c>
      <c r="C510" s="11"/>
      <c r="D510" s="14"/>
      <c r="F510" s="55"/>
      <c r="G510" s="36"/>
      <c r="H510" s="35"/>
      <c r="L510" s="6"/>
      <c r="M510" s="6"/>
      <c r="N510" s="20"/>
      <c r="O510" s="7" t="s">
        <v>4</v>
      </c>
    </row>
    <row r="511" spans="1:16" x14ac:dyDescent="0.25">
      <c r="A511" s="11" t="s">
        <v>4</v>
      </c>
      <c r="B511" s="11" t="s">
        <v>142</v>
      </c>
      <c r="C511" s="11"/>
      <c r="D511" s="14"/>
      <c r="F511" s="35"/>
      <c r="G511" s="36"/>
      <c r="H511" s="35"/>
      <c r="J511" s="23"/>
      <c r="L511" s="6"/>
      <c r="M511" s="6"/>
      <c r="N511" s="23"/>
      <c r="O511" s="7" t="s">
        <v>4</v>
      </c>
    </row>
    <row r="512" spans="1:16" x14ac:dyDescent="0.25">
      <c r="A512" s="7">
        <v>341</v>
      </c>
      <c r="B512" s="7" t="s">
        <v>8</v>
      </c>
      <c r="C512" s="11"/>
      <c r="D512" s="14">
        <v>57161</v>
      </c>
      <c r="F512" s="35">
        <v>2.3E-3</v>
      </c>
      <c r="G512" s="36"/>
      <c r="H512" s="35"/>
      <c r="J512" s="23">
        <v>43805885.75</v>
      </c>
      <c r="L512" s="6">
        <f t="shared" ref="L512:L518" si="69">+(MONTH(D512)-12)/12+YEAR(D512)-2017</f>
        <v>38.5</v>
      </c>
      <c r="M512" s="6"/>
      <c r="N512" s="23">
        <f t="shared" ref="N512:N518" si="70">F512*J512*L512</f>
        <v>3879011.1831624997</v>
      </c>
      <c r="O512" s="7">
        <v>341</v>
      </c>
      <c r="P512" s="7" t="s">
        <v>157</v>
      </c>
    </row>
    <row r="513" spans="1:16" x14ac:dyDescent="0.25">
      <c r="A513" s="7">
        <v>342</v>
      </c>
      <c r="B513" s="7" t="s">
        <v>49</v>
      </c>
      <c r="C513" s="11"/>
      <c r="D513" s="14">
        <v>57161</v>
      </c>
      <c r="F513" s="35">
        <v>9.4999999999999998E-3</v>
      </c>
      <c r="G513" s="36"/>
      <c r="H513" s="35"/>
      <c r="J513" s="23">
        <v>26150084.739999998</v>
      </c>
      <c r="L513" s="6">
        <f t="shared" si="69"/>
        <v>38.5</v>
      </c>
      <c r="M513" s="6"/>
      <c r="N513" s="23">
        <f t="shared" si="70"/>
        <v>9564393.4936549999</v>
      </c>
      <c r="O513" s="7">
        <v>342</v>
      </c>
      <c r="P513" s="7" t="s">
        <v>157</v>
      </c>
    </row>
    <row r="514" spans="1:16" x14ac:dyDescent="0.25">
      <c r="A514" s="7">
        <v>343</v>
      </c>
      <c r="B514" s="7" t="s">
        <v>50</v>
      </c>
      <c r="C514" s="11"/>
      <c r="D514" s="14">
        <v>57161</v>
      </c>
      <c r="F514" s="35">
        <v>5.7000000000000002E-3</v>
      </c>
      <c r="G514" s="36"/>
      <c r="H514" s="35"/>
      <c r="J514" s="23">
        <v>226797341.74000001</v>
      </c>
      <c r="L514" s="6">
        <f t="shared" si="69"/>
        <v>38.5</v>
      </c>
      <c r="M514" s="6"/>
      <c r="N514" s="23">
        <f t="shared" si="70"/>
        <v>49770676.644843005</v>
      </c>
      <c r="O514" s="7">
        <v>343</v>
      </c>
      <c r="P514" s="7" t="s">
        <v>157</v>
      </c>
    </row>
    <row r="515" spans="1:16" x14ac:dyDescent="0.25">
      <c r="A515" s="7">
        <v>343.2</v>
      </c>
      <c r="B515" s="7" t="s">
        <v>138</v>
      </c>
      <c r="C515" s="11"/>
      <c r="D515" s="14">
        <v>57161</v>
      </c>
      <c r="F515" s="35">
        <v>5.7000000000000002E-3</v>
      </c>
      <c r="G515" s="36"/>
      <c r="H515" s="35"/>
      <c r="J515" s="23">
        <v>83870826.980000004</v>
      </c>
      <c r="L515" s="6">
        <f t="shared" si="69"/>
        <v>38.5</v>
      </c>
      <c r="M515" s="6"/>
      <c r="N515" s="23">
        <f t="shared" si="70"/>
        <v>18405452.980761003</v>
      </c>
      <c r="O515" s="7">
        <v>343.2</v>
      </c>
      <c r="P515" s="7" t="s">
        <v>157</v>
      </c>
    </row>
    <row r="516" spans="1:16" x14ac:dyDescent="0.25">
      <c r="A516" s="7">
        <v>344</v>
      </c>
      <c r="B516" s="7" t="s">
        <v>51</v>
      </c>
      <c r="C516" s="11"/>
      <c r="D516" s="14">
        <v>57161</v>
      </c>
      <c r="F516" s="35">
        <v>1.6000000000000001E-3</v>
      </c>
      <c r="G516" s="36"/>
      <c r="H516" s="35"/>
      <c r="J516" s="23">
        <v>38221666.560000002</v>
      </c>
      <c r="L516" s="6">
        <f t="shared" si="69"/>
        <v>38.5</v>
      </c>
      <c r="M516" s="6"/>
      <c r="N516" s="23">
        <f t="shared" si="70"/>
        <v>2354454.6600960004</v>
      </c>
      <c r="O516" s="7">
        <v>344</v>
      </c>
      <c r="P516" s="7" t="s">
        <v>157</v>
      </c>
    </row>
    <row r="517" spans="1:16" x14ac:dyDescent="0.25">
      <c r="A517" s="7">
        <v>345</v>
      </c>
      <c r="B517" s="7" t="s">
        <v>11</v>
      </c>
      <c r="C517" s="11"/>
      <c r="D517" s="14">
        <v>57161</v>
      </c>
      <c r="F517" s="35">
        <v>1.2999999999999999E-3</v>
      </c>
      <c r="G517" s="36"/>
      <c r="H517" s="35"/>
      <c r="J517" s="23">
        <v>60694880.549999997</v>
      </c>
      <c r="L517" s="6">
        <f t="shared" si="69"/>
        <v>38.5</v>
      </c>
      <c r="M517" s="6"/>
      <c r="N517" s="23">
        <f t="shared" si="70"/>
        <v>3037778.7715274999</v>
      </c>
      <c r="O517" s="7">
        <v>345</v>
      </c>
      <c r="P517" s="7" t="s">
        <v>157</v>
      </c>
    </row>
    <row r="518" spans="1:16" x14ac:dyDescent="0.25">
      <c r="A518" s="7">
        <v>346</v>
      </c>
      <c r="B518" s="7" t="s">
        <v>139</v>
      </c>
      <c r="C518" s="11"/>
      <c r="D518" s="14">
        <v>57161</v>
      </c>
      <c r="F518" s="35">
        <v>2.5999999999999999E-3</v>
      </c>
      <c r="G518" s="36"/>
      <c r="H518" s="35"/>
      <c r="J518" s="24">
        <v>5607843.1799999997</v>
      </c>
      <c r="L518" s="43">
        <f t="shared" si="69"/>
        <v>38.5</v>
      </c>
      <c r="M518" s="48"/>
      <c r="N518" s="24">
        <f t="shared" si="70"/>
        <v>561345.10231799993</v>
      </c>
      <c r="O518" s="7">
        <v>346</v>
      </c>
      <c r="P518" s="7" t="s">
        <v>157</v>
      </c>
    </row>
    <row r="519" spans="1:16" x14ac:dyDescent="0.25">
      <c r="A519" s="7" t="s">
        <v>4</v>
      </c>
      <c r="B519" s="11" t="s">
        <v>143</v>
      </c>
      <c r="C519" s="11"/>
      <c r="D519" s="14"/>
      <c r="F519" s="35"/>
      <c r="G519" s="36"/>
      <c r="H519" s="35"/>
      <c r="J519" s="29">
        <f>+SUBTOTAL(9,J512:J518)</f>
        <v>485148529.50000006</v>
      </c>
      <c r="K519" s="28"/>
      <c r="L519" s="45"/>
      <c r="M519" s="45"/>
      <c r="N519" s="29">
        <f>+SUBTOTAL(9,N512:N518)</f>
        <v>87573112.836363018</v>
      </c>
    </row>
    <row r="520" spans="1:16" x14ac:dyDescent="0.25">
      <c r="B520" s="7" t="s">
        <v>4</v>
      </c>
      <c r="C520" s="11"/>
      <c r="D520" s="14"/>
      <c r="F520" s="35"/>
      <c r="G520" s="36"/>
      <c r="H520" s="35"/>
      <c r="L520" s="48"/>
      <c r="M520" s="48"/>
      <c r="N520" s="20"/>
    </row>
    <row r="521" spans="1:16" ht="13.8" thickBot="1" x14ac:dyDescent="0.3">
      <c r="A521" s="9" t="s">
        <v>137</v>
      </c>
      <c r="C521" s="11"/>
      <c r="D521" s="14"/>
      <c r="F521" s="35"/>
      <c r="G521" s="36"/>
      <c r="H521" s="35"/>
      <c r="J521" s="33">
        <f>+SUBTOTAL(9,J492:J520)</f>
        <v>527598852.93000007</v>
      </c>
      <c r="L521" s="47"/>
      <c r="M521" s="47"/>
      <c r="N521" s="33">
        <f>+SUBTOTAL(9,N492:N520)</f>
        <v>89641805.270346016</v>
      </c>
    </row>
    <row r="522" spans="1:16" ht="13.8" thickTop="1" x14ac:dyDescent="0.25">
      <c r="A522" s="9"/>
      <c r="B522" s="7" t="s">
        <v>4</v>
      </c>
      <c r="C522" s="11"/>
      <c r="D522" s="14"/>
      <c r="F522" s="35"/>
      <c r="G522" s="36"/>
      <c r="H522" s="35"/>
      <c r="J522" s="30"/>
      <c r="L522" s="47"/>
      <c r="M522" s="47"/>
      <c r="N522" s="30"/>
    </row>
    <row r="523" spans="1:16" ht="13.8" thickBot="1" x14ac:dyDescent="0.3">
      <c r="A523" s="9" t="s">
        <v>3</v>
      </c>
      <c r="C523" s="11"/>
      <c r="D523" s="14"/>
      <c r="F523" s="15"/>
      <c r="H523" s="15"/>
      <c r="J523" s="33">
        <f>+SUBTOTAL(9,J24:J521)</f>
        <v>22444471660.700008</v>
      </c>
      <c r="L523" s="6"/>
      <c r="M523" s="6"/>
      <c r="N523" s="33">
        <f>+SUBTOTAL(9,N24:N521)</f>
        <v>3337448743.0250359</v>
      </c>
    </row>
    <row r="524" spans="1:16" ht="13.8" thickTop="1" x14ac:dyDescent="0.25">
      <c r="C524" s="11"/>
      <c r="D524" s="14"/>
      <c r="F524" s="15"/>
      <c r="H524" s="15"/>
      <c r="L524" s="6"/>
      <c r="M524" s="6"/>
      <c r="N524" s="21"/>
    </row>
    <row r="525" spans="1:16" x14ac:dyDescent="0.25">
      <c r="C525" s="11"/>
      <c r="D525" s="14"/>
      <c r="F525" s="15"/>
      <c r="H525" s="15"/>
      <c r="L525" s="6"/>
      <c r="M525" s="6"/>
      <c r="N525" s="21"/>
    </row>
    <row r="526" spans="1:16" x14ac:dyDescent="0.25">
      <c r="C526" s="11"/>
      <c r="D526" s="14"/>
      <c r="F526" s="15"/>
      <c r="H526" s="15"/>
      <c r="L526" s="6"/>
      <c r="M526" s="6"/>
      <c r="N526" s="21"/>
    </row>
    <row r="527" spans="1:16" x14ac:dyDescent="0.25">
      <c r="C527" s="11"/>
      <c r="D527" s="14"/>
      <c r="F527" s="15"/>
      <c r="H527" s="15"/>
      <c r="L527" s="6"/>
      <c r="M527" s="6"/>
      <c r="N527" s="21"/>
    </row>
    <row r="528" spans="1:16" x14ac:dyDescent="0.25">
      <c r="D528" s="14"/>
      <c r="F528" s="15"/>
      <c r="H528" s="15"/>
      <c r="J528" s="61"/>
      <c r="L528" s="6"/>
      <c r="M528" s="6"/>
      <c r="N528" s="21"/>
    </row>
    <row r="529" spans="4:14" x14ac:dyDescent="0.25">
      <c r="D529" s="14"/>
      <c r="F529" s="15"/>
      <c r="H529" s="15"/>
      <c r="L529" s="6"/>
      <c r="M529" s="6"/>
      <c r="N529" s="21"/>
    </row>
    <row r="530" spans="4:14" x14ac:dyDescent="0.25">
      <c r="D530" s="14"/>
      <c r="F530" s="15"/>
      <c r="H530" s="15"/>
      <c r="L530" s="6"/>
      <c r="M530" s="6"/>
      <c r="N530" s="21"/>
    </row>
    <row r="531" spans="4:14" x14ac:dyDescent="0.25">
      <c r="D531" s="14"/>
      <c r="F531" s="15"/>
      <c r="H531" s="15"/>
      <c r="L531" s="6"/>
      <c r="M531" s="6"/>
      <c r="N531" s="21"/>
    </row>
    <row r="532" spans="4:14" x14ac:dyDescent="0.25">
      <c r="D532" s="14"/>
      <c r="F532" s="15"/>
      <c r="H532" s="15"/>
      <c r="L532" s="6"/>
      <c r="M532" s="6"/>
      <c r="N532" s="21"/>
    </row>
    <row r="533" spans="4:14" x14ac:dyDescent="0.25">
      <c r="D533" s="14"/>
      <c r="F533" s="15"/>
      <c r="H533" s="15"/>
      <c r="L533" s="6"/>
      <c r="M533" s="6"/>
      <c r="N533" s="21"/>
    </row>
    <row r="534" spans="4:14" x14ac:dyDescent="0.25">
      <c r="D534" s="14"/>
      <c r="F534" s="15"/>
      <c r="H534" s="15"/>
      <c r="L534" s="6"/>
      <c r="M534" s="6"/>
      <c r="N534" s="21"/>
    </row>
    <row r="535" spans="4:14" x14ac:dyDescent="0.25">
      <c r="D535" s="14"/>
      <c r="F535" s="15"/>
      <c r="H535" s="15"/>
      <c r="L535" s="6"/>
      <c r="M535" s="6"/>
      <c r="N535" s="21"/>
    </row>
    <row r="536" spans="4:14" x14ac:dyDescent="0.25">
      <c r="D536" s="14"/>
      <c r="F536" s="15"/>
      <c r="H536" s="15"/>
      <c r="L536" s="6"/>
      <c r="M536" s="6"/>
      <c r="N536" s="21"/>
    </row>
    <row r="537" spans="4:14" x14ac:dyDescent="0.25">
      <c r="D537" s="14"/>
      <c r="F537" s="15"/>
      <c r="H537" s="15"/>
      <c r="L537" s="6"/>
      <c r="M537" s="6"/>
      <c r="N537" s="21"/>
    </row>
    <row r="538" spans="4:14" x14ac:dyDescent="0.25">
      <c r="D538" s="14"/>
      <c r="F538" s="15"/>
      <c r="H538" s="15"/>
      <c r="L538" s="6"/>
      <c r="M538" s="6"/>
      <c r="N538" s="21"/>
    </row>
    <row r="539" spans="4:14" x14ac:dyDescent="0.25">
      <c r="D539" s="14"/>
      <c r="F539" s="15"/>
      <c r="H539" s="15"/>
      <c r="L539" s="6"/>
      <c r="M539" s="6"/>
      <c r="N539" s="21"/>
    </row>
    <row r="540" spans="4:14" x14ac:dyDescent="0.25">
      <c r="D540" s="14"/>
      <c r="F540" s="15"/>
      <c r="H540" s="15"/>
      <c r="L540" s="6"/>
      <c r="M540" s="6"/>
      <c r="N540" s="21"/>
    </row>
    <row r="541" spans="4:14" x14ac:dyDescent="0.25">
      <c r="D541" s="14"/>
      <c r="F541" s="15"/>
      <c r="H541" s="15"/>
      <c r="L541" s="6"/>
      <c r="M541" s="6"/>
      <c r="N541" s="21"/>
    </row>
    <row r="542" spans="4:14" x14ac:dyDescent="0.25">
      <c r="D542" s="14"/>
      <c r="F542" s="15"/>
      <c r="H542" s="15"/>
      <c r="L542" s="6"/>
      <c r="M542" s="6"/>
      <c r="N542" s="21"/>
    </row>
    <row r="543" spans="4:14" x14ac:dyDescent="0.25">
      <c r="D543" s="14"/>
      <c r="F543" s="15"/>
      <c r="H543" s="15"/>
      <c r="L543" s="6"/>
      <c r="M543" s="6"/>
      <c r="N543" s="21"/>
    </row>
    <row r="544" spans="4:14" x14ac:dyDescent="0.25">
      <c r="D544" s="14"/>
      <c r="F544" s="15"/>
      <c r="H544" s="15"/>
      <c r="L544" s="6"/>
      <c r="M544" s="6"/>
      <c r="N544" s="21"/>
    </row>
    <row r="545" spans="4:14" x14ac:dyDescent="0.25">
      <c r="D545" s="14"/>
      <c r="F545" s="15"/>
      <c r="H545" s="15"/>
      <c r="L545" s="6"/>
      <c r="M545" s="6"/>
      <c r="N545" s="21"/>
    </row>
    <row r="546" spans="4:14" x14ac:dyDescent="0.25">
      <c r="D546" s="14"/>
      <c r="F546" s="15"/>
      <c r="H546" s="15"/>
      <c r="L546" s="6"/>
      <c r="M546" s="6"/>
      <c r="N546" s="21"/>
    </row>
    <row r="547" spans="4:14" x14ac:dyDescent="0.25">
      <c r="D547" s="14"/>
      <c r="F547" s="15"/>
      <c r="H547" s="15"/>
      <c r="L547" s="6"/>
      <c r="M547" s="6"/>
      <c r="N547" s="21"/>
    </row>
    <row r="548" spans="4:14" x14ac:dyDescent="0.25">
      <c r="D548" s="14"/>
      <c r="F548" s="15"/>
      <c r="H548" s="15"/>
      <c r="L548" s="6"/>
      <c r="M548" s="6"/>
      <c r="N548" s="21"/>
    </row>
    <row r="549" spans="4:14" x14ac:dyDescent="0.25">
      <c r="D549" s="14"/>
      <c r="F549" s="15"/>
      <c r="H549" s="15"/>
      <c r="L549" s="6"/>
      <c r="M549" s="6"/>
      <c r="N549" s="21"/>
    </row>
    <row r="550" spans="4:14" x14ac:dyDescent="0.25">
      <c r="D550" s="14"/>
      <c r="F550" s="15"/>
      <c r="H550" s="15"/>
      <c r="L550" s="6"/>
      <c r="M550" s="6"/>
      <c r="N550" s="21"/>
    </row>
    <row r="551" spans="4:14" x14ac:dyDescent="0.25">
      <c r="D551" s="14"/>
      <c r="F551" s="15"/>
      <c r="H551" s="15"/>
      <c r="L551" s="6"/>
      <c r="M551" s="6"/>
      <c r="N551" s="21"/>
    </row>
    <row r="552" spans="4:14" x14ac:dyDescent="0.25">
      <c r="D552" s="14"/>
      <c r="F552" s="15"/>
      <c r="H552" s="15"/>
      <c r="L552" s="6"/>
      <c r="M552" s="6"/>
      <c r="N552" s="21"/>
    </row>
    <row r="553" spans="4:14" x14ac:dyDescent="0.25">
      <c r="D553" s="14"/>
      <c r="F553" s="15"/>
      <c r="H553" s="15"/>
      <c r="L553" s="6"/>
      <c r="M553" s="6"/>
      <c r="N553" s="21"/>
    </row>
    <row r="554" spans="4:14" x14ac:dyDescent="0.25">
      <c r="D554" s="14"/>
      <c r="F554" s="15"/>
      <c r="H554" s="15"/>
      <c r="L554" s="6"/>
      <c r="M554" s="6"/>
      <c r="N554" s="21"/>
    </row>
    <row r="555" spans="4:14" x14ac:dyDescent="0.25">
      <c r="D555" s="14"/>
      <c r="F555" s="15"/>
      <c r="H555" s="15"/>
      <c r="L555" s="6"/>
      <c r="M555" s="6"/>
      <c r="N555" s="21"/>
    </row>
    <row r="556" spans="4:14" x14ac:dyDescent="0.25">
      <c r="D556" s="14"/>
      <c r="F556" s="15"/>
      <c r="H556" s="15"/>
      <c r="L556" s="6"/>
      <c r="M556" s="6"/>
      <c r="N556" s="21"/>
    </row>
    <row r="557" spans="4:14" x14ac:dyDescent="0.25">
      <c r="D557" s="14"/>
      <c r="F557" s="15"/>
      <c r="H557" s="15"/>
      <c r="L557" s="6"/>
      <c r="M557" s="6"/>
      <c r="N557" s="21"/>
    </row>
    <row r="558" spans="4:14" x14ac:dyDescent="0.25">
      <c r="D558" s="14"/>
      <c r="F558" s="15"/>
      <c r="H558" s="15"/>
      <c r="L558" s="6"/>
      <c r="M558" s="6"/>
      <c r="N558" s="21"/>
    </row>
    <row r="559" spans="4:14" x14ac:dyDescent="0.25">
      <c r="D559" s="14"/>
      <c r="F559" s="15"/>
      <c r="H559" s="15"/>
      <c r="L559" s="6"/>
      <c r="M559" s="6"/>
      <c r="N559" s="21"/>
    </row>
    <row r="560" spans="4:14" x14ac:dyDescent="0.25">
      <c r="D560" s="14"/>
      <c r="F560" s="15"/>
      <c r="H560" s="15"/>
      <c r="L560" s="6"/>
      <c r="M560" s="6"/>
      <c r="N560" s="21"/>
    </row>
    <row r="561" spans="4:14" x14ac:dyDescent="0.25">
      <c r="D561" s="14"/>
      <c r="F561" s="15"/>
      <c r="H561" s="15"/>
      <c r="L561" s="6"/>
      <c r="M561" s="6"/>
      <c r="N561" s="21"/>
    </row>
    <row r="562" spans="4:14" x14ac:dyDescent="0.25">
      <c r="D562" s="14"/>
      <c r="F562" s="15"/>
      <c r="H562" s="15"/>
      <c r="L562" s="6"/>
      <c r="M562" s="6"/>
      <c r="N562" s="21"/>
    </row>
    <row r="563" spans="4:14" x14ac:dyDescent="0.25">
      <c r="D563" s="14"/>
      <c r="F563" s="15"/>
      <c r="H563" s="15"/>
      <c r="L563" s="6"/>
      <c r="M563" s="6"/>
      <c r="N563" s="21"/>
    </row>
    <row r="564" spans="4:14" x14ac:dyDescent="0.25">
      <c r="D564" s="14"/>
      <c r="F564" s="15"/>
      <c r="H564" s="15"/>
      <c r="L564" s="6"/>
      <c r="M564" s="6"/>
      <c r="N564" s="21"/>
    </row>
    <row r="565" spans="4:14" x14ac:dyDescent="0.25">
      <c r="D565" s="14"/>
      <c r="F565" s="15"/>
      <c r="H565" s="15"/>
      <c r="L565" s="6"/>
      <c r="M565" s="6"/>
      <c r="N565" s="21"/>
    </row>
    <row r="566" spans="4:14" x14ac:dyDescent="0.25">
      <c r="D566" s="14"/>
      <c r="F566" s="15"/>
      <c r="H566" s="15"/>
      <c r="L566" s="6"/>
      <c r="M566" s="6"/>
      <c r="N566" s="21"/>
    </row>
    <row r="567" spans="4:14" x14ac:dyDescent="0.25">
      <c r="D567" s="14"/>
      <c r="F567" s="15"/>
      <c r="H567" s="15"/>
      <c r="L567" s="6"/>
      <c r="M567" s="6"/>
      <c r="N567" s="21"/>
    </row>
    <row r="568" spans="4:14" x14ac:dyDescent="0.25">
      <c r="D568" s="14"/>
      <c r="F568" s="15"/>
      <c r="H568" s="15"/>
      <c r="L568" s="6"/>
      <c r="M568" s="6"/>
      <c r="N568" s="21"/>
    </row>
    <row r="569" spans="4:14" x14ac:dyDescent="0.25">
      <c r="D569" s="14"/>
      <c r="F569" s="15"/>
      <c r="H569" s="15"/>
      <c r="L569" s="6"/>
      <c r="M569" s="6"/>
      <c r="N569" s="21"/>
    </row>
    <row r="570" spans="4:14" x14ac:dyDescent="0.25">
      <c r="D570" s="14"/>
      <c r="F570" s="15"/>
      <c r="H570" s="15"/>
      <c r="L570" s="6"/>
      <c r="M570" s="6"/>
      <c r="N570" s="21"/>
    </row>
    <row r="571" spans="4:14" x14ac:dyDescent="0.25">
      <c r="D571" s="14"/>
      <c r="F571" s="15"/>
      <c r="H571" s="15"/>
      <c r="L571" s="6"/>
      <c r="M571" s="6"/>
      <c r="N571" s="21"/>
    </row>
    <row r="572" spans="4:14" x14ac:dyDescent="0.25">
      <c r="D572" s="14"/>
      <c r="F572" s="15"/>
      <c r="H572" s="15"/>
      <c r="L572" s="6"/>
      <c r="M572" s="6"/>
      <c r="N572" s="21"/>
    </row>
    <row r="573" spans="4:14" x14ac:dyDescent="0.25">
      <c r="D573" s="14"/>
      <c r="F573" s="15"/>
      <c r="H573" s="15"/>
      <c r="L573" s="6"/>
      <c r="M573" s="6"/>
      <c r="N573" s="21"/>
    </row>
    <row r="574" spans="4:14" x14ac:dyDescent="0.25">
      <c r="D574" s="14"/>
      <c r="F574" s="15"/>
      <c r="H574" s="15"/>
      <c r="L574" s="6"/>
      <c r="M574" s="6"/>
      <c r="N574" s="21"/>
    </row>
    <row r="575" spans="4:14" x14ac:dyDescent="0.25">
      <c r="D575" s="14"/>
      <c r="F575" s="15"/>
      <c r="H575" s="15"/>
      <c r="L575" s="6"/>
      <c r="M575" s="6"/>
      <c r="N575" s="21"/>
    </row>
    <row r="576" spans="4:14" x14ac:dyDescent="0.25">
      <c r="D576" s="14"/>
      <c r="F576" s="15"/>
      <c r="H576" s="15"/>
      <c r="L576" s="6"/>
      <c r="M576" s="6"/>
      <c r="N576" s="21"/>
    </row>
    <row r="577" spans="4:14" x14ac:dyDescent="0.25">
      <c r="D577" s="14"/>
      <c r="F577" s="15"/>
      <c r="H577" s="15"/>
      <c r="L577" s="6"/>
      <c r="M577" s="6"/>
      <c r="N577" s="21"/>
    </row>
    <row r="578" spans="4:14" x14ac:dyDescent="0.25">
      <c r="D578" s="14"/>
      <c r="F578" s="15"/>
      <c r="H578" s="15"/>
      <c r="L578" s="6"/>
      <c r="M578" s="6"/>
      <c r="N578" s="21"/>
    </row>
    <row r="579" spans="4:14" x14ac:dyDescent="0.25">
      <c r="D579" s="14"/>
      <c r="F579" s="15"/>
      <c r="H579" s="15"/>
      <c r="L579" s="6"/>
      <c r="M579" s="6"/>
      <c r="N579" s="21"/>
    </row>
    <row r="580" spans="4:14" x14ac:dyDescent="0.25">
      <c r="D580" s="14"/>
      <c r="F580" s="15"/>
      <c r="H580" s="15"/>
      <c r="L580" s="6"/>
      <c r="M580" s="6"/>
      <c r="N580" s="21"/>
    </row>
    <row r="581" spans="4:14" x14ac:dyDescent="0.25">
      <c r="D581" s="14"/>
      <c r="F581" s="15"/>
      <c r="H581" s="15"/>
      <c r="L581" s="6"/>
      <c r="M581" s="6"/>
      <c r="N581" s="21"/>
    </row>
    <row r="582" spans="4:14" x14ac:dyDescent="0.25">
      <c r="D582" s="14"/>
      <c r="F582" s="15"/>
      <c r="H582" s="15"/>
      <c r="L582" s="6"/>
      <c r="M582" s="6"/>
      <c r="N582" s="21"/>
    </row>
    <row r="583" spans="4:14" x14ac:dyDescent="0.25">
      <c r="D583" s="14"/>
      <c r="F583" s="15"/>
      <c r="H583" s="15"/>
      <c r="L583" s="6"/>
      <c r="M583" s="6"/>
      <c r="N583" s="21"/>
    </row>
    <row r="584" spans="4:14" x14ac:dyDescent="0.25">
      <c r="D584" s="14"/>
      <c r="F584" s="15"/>
      <c r="H584" s="15"/>
      <c r="L584" s="6"/>
      <c r="M584" s="6"/>
      <c r="N584" s="21"/>
    </row>
    <row r="585" spans="4:14" x14ac:dyDescent="0.25">
      <c r="D585" s="14"/>
      <c r="F585" s="15"/>
      <c r="H585" s="15"/>
      <c r="L585" s="6"/>
      <c r="M585" s="6"/>
      <c r="N585" s="21"/>
    </row>
    <row r="586" spans="4:14" x14ac:dyDescent="0.25">
      <c r="D586" s="14"/>
      <c r="F586" s="15"/>
      <c r="H586" s="15"/>
      <c r="L586" s="6"/>
      <c r="M586" s="6"/>
      <c r="N586" s="21"/>
    </row>
    <row r="587" spans="4:14" x14ac:dyDescent="0.25">
      <c r="D587" s="14"/>
      <c r="F587" s="15"/>
      <c r="H587" s="15"/>
      <c r="L587" s="6"/>
      <c r="M587" s="6"/>
      <c r="N587" s="21"/>
    </row>
    <row r="588" spans="4:14" x14ac:dyDescent="0.25">
      <c r="D588" s="14"/>
      <c r="F588" s="15"/>
      <c r="H588" s="15"/>
      <c r="L588" s="6"/>
      <c r="M588" s="6"/>
      <c r="N588" s="21"/>
    </row>
    <row r="589" spans="4:14" x14ac:dyDescent="0.25">
      <c r="D589" s="14"/>
      <c r="F589" s="15"/>
      <c r="H589" s="15"/>
      <c r="L589" s="6"/>
      <c r="M589" s="6"/>
      <c r="N589" s="21"/>
    </row>
    <row r="590" spans="4:14" x14ac:dyDescent="0.25">
      <c r="D590" s="14"/>
      <c r="F590" s="15"/>
      <c r="H590" s="15"/>
      <c r="L590" s="6"/>
      <c r="M590" s="6"/>
      <c r="N590" s="21"/>
    </row>
    <row r="591" spans="4:14" x14ac:dyDescent="0.25">
      <c r="D591" s="14"/>
      <c r="F591" s="15"/>
      <c r="H591" s="15"/>
      <c r="L591" s="6"/>
      <c r="M591" s="6"/>
      <c r="N591" s="21"/>
    </row>
    <row r="592" spans="4:14" x14ac:dyDescent="0.25">
      <c r="D592" s="14"/>
      <c r="F592" s="15"/>
      <c r="H592" s="15"/>
      <c r="L592" s="6"/>
      <c r="M592" s="6"/>
      <c r="N592" s="21"/>
    </row>
    <row r="593" spans="4:14" x14ac:dyDescent="0.25">
      <c r="D593" s="14"/>
      <c r="F593" s="15"/>
      <c r="H593" s="15"/>
      <c r="L593" s="6"/>
      <c r="M593" s="6"/>
      <c r="N593" s="21"/>
    </row>
    <row r="594" spans="4:14" x14ac:dyDescent="0.25">
      <c r="D594" s="14"/>
      <c r="F594" s="15"/>
      <c r="H594" s="15"/>
      <c r="L594" s="6"/>
      <c r="M594" s="6"/>
      <c r="N594" s="21"/>
    </row>
    <row r="595" spans="4:14" x14ac:dyDescent="0.25">
      <c r="D595" s="14"/>
      <c r="F595" s="15"/>
      <c r="H595" s="15"/>
      <c r="L595" s="6"/>
      <c r="M595" s="6"/>
      <c r="N595" s="21"/>
    </row>
    <row r="596" spans="4:14" x14ac:dyDescent="0.25">
      <c r="D596" s="14"/>
      <c r="F596" s="15"/>
      <c r="H596" s="15"/>
      <c r="L596" s="6"/>
      <c r="M596" s="6"/>
      <c r="N596" s="21"/>
    </row>
    <row r="597" spans="4:14" x14ac:dyDescent="0.25">
      <c r="D597" s="14"/>
      <c r="F597" s="15"/>
      <c r="H597" s="15"/>
      <c r="L597" s="6"/>
      <c r="M597" s="6"/>
      <c r="N597" s="21"/>
    </row>
    <row r="598" spans="4:14" x14ac:dyDescent="0.25">
      <c r="D598" s="14"/>
      <c r="F598" s="15"/>
      <c r="H598" s="15"/>
      <c r="L598" s="6"/>
      <c r="M598" s="6"/>
      <c r="N598" s="6"/>
    </row>
    <row r="599" spans="4:14" x14ac:dyDescent="0.25">
      <c r="D599" s="14"/>
      <c r="F599" s="15"/>
      <c r="H599" s="15"/>
      <c r="L599" s="6"/>
      <c r="M599" s="6"/>
      <c r="N599" s="6"/>
    </row>
    <row r="600" spans="4:14" x14ac:dyDescent="0.25">
      <c r="D600" s="14"/>
      <c r="F600" s="15"/>
      <c r="H600" s="15"/>
      <c r="L600" s="6"/>
      <c r="M600" s="6"/>
      <c r="N600" s="6"/>
    </row>
    <row r="601" spans="4:14" x14ac:dyDescent="0.25">
      <c r="D601" s="14"/>
      <c r="F601" s="15"/>
      <c r="H601" s="15"/>
      <c r="L601" s="6"/>
      <c r="M601" s="6"/>
      <c r="N601" s="6"/>
    </row>
    <row r="602" spans="4:14" x14ac:dyDescent="0.25">
      <c r="D602" s="14"/>
      <c r="F602" s="15"/>
      <c r="H602" s="15"/>
      <c r="L602" s="6"/>
      <c r="M602" s="6"/>
      <c r="N602" s="6"/>
    </row>
    <row r="603" spans="4:14" x14ac:dyDescent="0.25">
      <c r="D603" s="14"/>
      <c r="F603" s="15"/>
      <c r="H603" s="15"/>
      <c r="L603" s="6"/>
      <c r="M603" s="6"/>
      <c r="N603" s="6"/>
    </row>
    <row r="604" spans="4:14" x14ac:dyDescent="0.25">
      <c r="D604" s="14"/>
      <c r="F604" s="15"/>
      <c r="H604" s="15"/>
      <c r="L604" s="6"/>
      <c r="M604" s="6"/>
      <c r="N604" s="6"/>
    </row>
    <row r="605" spans="4:14" x14ac:dyDescent="0.25">
      <c r="D605" s="14"/>
      <c r="F605" s="15"/>
      <c r="H605" s="15"/>
      <c r="L605" s="6"/>
      <c r="M605" s="6"/>
      <c r="N605" s="6"/>
    </row>
    <row r="606" spans="4:14" x14ac:dyDescent="0.25">
      <c r="D606" s="14"/>
      <c r="F606" s="15"/>
      <c r="H606" s="15"/>
      <c r="L606" s="6"/>
      <c r="M606" s="6"/>
      <c r="N606" s="6"/>
    </row>
    <row r="607" spans="4:14" x14ac:dyDescent="0.25">
      <c r="D607" s="14"/>
      <c r="F607" s="15"/>
      <c r="H607" s="15"/>
      <c r="L607" s="6"/>
      <c r="M607" s="6"/>
      <c r="N607" s="6"/>
    </row>
    <row r="608" spans="4:14" x14ac:dyDescent="0.25">
      <c r="D608" s="14"/>
      <c r="F608" s="15"/>
      <c r="H608" s="15"/>
      <c r="L608" s="6"/>
      <c r="M608" s="6"/>
      <c r="N608" s="6"/>
    </row>
    <row r="609" spans="4:14" x14ac:dyDescent="0.25">
      <c r="D609" s="14"/>
      <c r="F609" s="15"/>
      <c r="H609" s="15"/>
      <c r="L609" s="6"/>
      <c r="M609" s="6"/>
      <c r="N609" s="6"/>
    </row>
    <row r="610" spans="4:14" x14ac:dyDescent="0.25">
      <c r="D610" s="14"/>
      <c r="F610" s="15"/>
      <c r="H610" s="15"/>
      <c r="L610" s="6"/>
      <c r="M610" s="6"/>
      <c r="N610" s="6"/>
    </row>
    <row r="611" spans="4:14" x14ac:dyDescent="0.25">
      <c r="D611" s="14"/>
      <c r="F611" s="15"/>
      <c r="H611" s="15"/>
      <c r="L611" s="6"/>
      <c r="M611" s="6"/>
      <c r="N611" s="6"/>
    </row>
    <row r="612" spans="4:14" x14ac:dyDescent="0.25">
      <c r="D612" s="14"/>
      <c r="F612" s="15"/>
      <c r="H612" s="15"/>
      <c r="L612" s="6"/>
      <c r="M612" s="6"/>
      <c r="N612" s="6"/>
    </row>
    <row r="613" spans="4:14" x14ac:dyDescent="0.25">
      <c r="D613" s="14"/>
      <c r="F613" s="15"/>
      <c r="H613" s="15"/>
      <c r="L613" s="6"/>
      <c r="M613" s="6"/>
      <c r="N613" s="6"/>
    </row>
    <row r="614" spans="4:14" x14ac:dyDescent="0.25">
      <c r="D614" s="14"/>
      <c r="F614" s="15"/>
      <c r="H614" s="15"/>
      <c r="L614" s="6"/>
      <c r="M614" s="6"/>
      <c r="N614" s="6"/>
    </row>
    <row r="615" spans="4:14" x14ac:dyDescent="0.25">
      <c r="D615" s="14"/>
      <c r="F615" s="15"/>
      <c r="H615" s="15"/>
      <c r="L615" s="6"/>
      <c r="M615" s="6"/>
      <c r="N615" s="6"/>
    </row>
    <row r="616" spans="4:14" x14ac:dyDescent="0.25">
      <c r="D616" s="14"/>
      <c r="F616" s="15"/>
      <c r="H616" s="15"/>
      <c r="L616" s="6"/>
      <c r="M616" s="6"/>
      <c r="N616" s="6"/>
    </row>
    <row r="617" spans="4:14" x14ac:dyDescent="0.25">
      <c r="D617" s="14"/>
      <c r="F617" s="15"/>
      <c r="H617" s="15"/>
      <c r="L617" s="6"/>
      <c r="M617" s="6"/>
      <c r="N617" s="6"/>
    </row>
    <row r="618" spans="4:14" x14ac:dyDescent="0.25">
      <c r="D618" s="14"/>
      <c r="F618" s="15"/>
      <c r="H618" s="15"/>
      <c r="L618" s="6"/>
      <c r="M618" s="6"/>
      <c r="N618" s="6"/>
    </row>
    <row r="619" spans="4:14" x14ac:dyDescent="0.25">
      <c r="D619" s="14"/>
      <c r="F619" s="15"/>
      <c r="H619" s="15"/>
      <c r="L619" s="6"/>
      <c r="M619" s="6"/>
      <c r="N619" s="6"/>
    </row>
    <row r="620" spans="4:14" x14ac:dyDescent="0.25">
      <c r="D620" s="14"/>
      <c r="F620" s="15"/>
      <c r="H620" s="15"/>
      <c r="L620" s="6"/>
      <c r="M620" s="6"/>
      <c r="N620" s="6"/>
    </row>
    <row r="621" spans="4:14" x14ac:dyDescent="0.25">
      <c r="D621" s="14"/>
      <c r="F621" s="15"/>
      <c r="H621" s="15"/>
      <c r="L621" s="6"/>
      <c r="M621" s="6"/>
      <c r="N621" s="6"/>
    </row>
    <row r="622" spans="4:14" x14ac:dyDescent="0.25">
      <c r="D622" s="14"/>
      <c r="F622" s="15"/>
      <c r="H622" s="15"/>
      <c r="L622" s="6"/>
      <c r="M622" s="6"/>
      <c r="N622" s="6"/>
    </row>
    <row r="623" spans="4:14" x14ac:dyDescent="0.25">
      <c r="D623" s="14"/>
      <c r="F623" s="15"/>
      <c r="H623" s="15"/>
      <c r="L623" s="6"/>
      <c r="M623" s="6"/>
      <c r="N623" s="6"/>
    </row>
    <row r="624" spans="4:14" x14ac:dyDescent="0.25">
      <c r="D624" s="14"/>
      <c r="F624" s="15"/>
      <c r="H624" s="15"/>
      <c r="L624" s="6"/>
      <c r="M624" s="6"/>
      <c r="N624" s="6"/>
    </row>
    <row r="625" spans="4:14" x14ac:dyDescent="0.25">
      <c r="D625" s="14"/>
      <c r="F625" s="15"/>
      <c r="H625" s="15"/>
      <c r="L625" s="6"/>
      <c r="M625" s="6"/>
      <c r="N625" s="6"/>
    </row>
    <row r="626" spans="4:14" x14ac:dyDescent="0.25">
      <c r="D626" s="14"/>
      <c r="F626" s="15"/>
      <c r="H626" s="15"/>
      <c r="L626" s="6"/>
      <c r="M626" s="6"/>
      <c r="N626" s="6"/>
    </row>
    <row r="627" spans="4:14" x14ac:dyDescent="0.25">
      <c r="D627" s="14"/>
      <c r="F627" s="15"/>
      <c r="H627" s="15"/>
      <c r="L627" s="6"/>
      <c r="M627" s="6"/>
      <c r="N627" s="6"/>
    </row>
    <row r="628" spans="4:14" x14ac:dyDescent="0.25">
      <c r="D628" s="14"/>
      <c r="F628" s="15"/>
      <c r="H628" s="15"/>
      <c r="L628" s="6"/>
      <c r="M628" s="6"/>
      <c r="N628" s="6"/>
    </row>
    <row r="629" spans="4:14" x14ac:dyDescent="0.25">
      <c r="D629" s="14"/>
      <c r="F629" s="15"/>
      <c r="H629" s="15"/>
      <c r="L629" s="6"/>
      <c r="M629" s="6"/>
      <c r="N629" s="6"/>
    </row>
    <row r="630" spans="4:14" x14ac:dyDescent="0.25">
      <c r="D630" s="14"/>
      <c r="F630" s="15"/>
      <c r="H630" s="15"/>
      <c r="L630" s="6"/>
      <c r="M630" s="6"/>
      <c r="N630" s="6"/>
    </row>
    <row r="631" spans="4:14" x14ac:dyDescent="0.25">
      <c r="D631" s="14"/>
      <c r="F631" s="15"/>
      <c r="H631" s="15"/>
      <c r="L631" s="6"/>
      <c r="M631" s="6"/>
      <c r="N631" s="6"/>
    </row>
    <row r="632" spans="4:14" x14ac:dyDescent="0.25">
      <c r="D632" s="14"/>
      <c r="F632" s="15"/>
      <c r="H632" s="15"/>
      <c r="L632" s="6"/>
      <c r="M632" s="6"/>
      <c r="N632" s="6"/>
    </row>
    <row r="633" spans="4:14" x14ac:dyDescent="0.25">
      <c r="D633" s="14"/>
      <c r="F633" s="15"/>
      <c r="H633" s="15"/>
      <c r="L633" s="6"/>
      <c r="M633" s="6"/>
      <c r="N633" s="6"/>
    </row>
    <row r="634" spans="4:14" x14ac:dyDescent="0.25">
      <c r="D634" s="14"/>
      <c r="F634" s="15"/>
      <c r="H634" s="15"/>
      <c r="L634" s="6"/>
      <c r="M634" s="6"/>
      <c r="N634" s="6"/>
    </row>
    <row r="635" spans="4:14" x14ac:dyDescent="0.25">
      <c r="D635" s="14"/>
      <c r="F635" s="15"/>
      <c r="H635" s="15"/>
      <c r="L635" s="6"/>
      <c r="M635" s="6"/>
      <c r="N635" s="6"/>
    </row>
    <row r="636" spans="4:14" x14ac:dyDescent="0.25">
      <c r="D636" s="14"/>
      <c r="F636" s="15"/>
      <c r="H636" s="15"/>
      <c r="L636" s="6"/>
      <c r="M636" s="6"/>
      <c r="N636" s="6"/>
    </row>
    <row r="637" spans="4:14" x14ac:dyDescent="0.25">
      <c r="D637" s="14"/>
      <c r="F637" s="15"/>
      <c r="H637" s="15"/>
      <c r="L637" s="6"/>
      <c r="M637" s="6"/>
      <c r="N637" s="6"/>
    </row>
    <row r="638" spans="4:14" x14ac:dyDescent="0.25">
      <c r="D638" s="14"/>
      <c r="F638" s="15"/>
      <c r="H638" s="15"/>
      <c r="L638" s="6"/>
      <c r="M638" s="6"/>
      <c r="N638" s="6"/>
    </row>
    <row r="639" spans="4:14" x14ac:dyDescent="0.25">
      <c r="D639" s="14"/>
      <c r="F639" s="15"/>
      <c r="H639" s="15"/>
      <c r="L639" s="6"/>
      <c r="M639" s="6"/>
      <c r="N639" s="6"/>
    </row>
    <row r="640" spans="4:14" x14ac:dyDescent="0.25">
      <c r="D640" s="14"/>
      <c r="F640" s="15"/>
      <c r="H640" s="15"/>
      <c r="L640" s="6"/>
      <c r="M640" s="6"/>
      <c r="N640" s="6"/>
    </row>
    <row r="641" spans="4:14" x14ac:dyDescent="0.25">
      <c r="D641" s="14"/>
      <c r="F641" s="15"/>
      <c r="H641" s="15"/>
      <c r="L641" s="6"/>
      <c r="M641" s="6"/>
      <c r="N641" s="6"/>
    </row>
    <row r="642" spans="4:14" x14ac:dyDescent="0.25">
      <c r="D642" s="14"/>
      <c r="F642" s="15"/>
      <c r="H642" s="15"/>
      <c r="L642" s="6"/>
      <c r="M642" s="6"/>
      <c r="N642" s="6"/>
    </row>
    <row r="643" spans="4:14" x14ac:dyDescent="0.25">
      <c r="D643" s="14"/>
      <c r="F643" s="15"/>
      <c r="H643" s="15"/>
      <c r="L643" s="6"/>
      <c r="M643" s="6"/>
      <c r="N643" s="6"/>
    </row>
    <row r="644" spans="4:14" x14ac:dyDescent="0.25">
      <c r="D644" s="14"/>
      <c r="F644" s="15"/>
      <c r="H644" s="15"/>
      <c r="L644" s="6"/>
      <c r="M644" s="6"/>
      <c r="N644" s="6"/>
    </row>
    <row r="645" spans="4:14" x14ac:dyDescent="0.25">
      <c r="D645" s="14"/>
      <c r="F645" s="15"/>
      <c r="H645" s="15"/>
      <c r="L645" s="6"/>
      <c r="M645" s="6"/>
      <c r="N645" s="6"/>
    </row>
    <row r="646" spans="4:14" x14ac:dyDescent="0.25">
      <c r="D646" s="14"/>
      <c r="F646" s="15"/>
      <c r="H646" s="15"/>
      <c r="L646" s="6"/>
      <c r="M646" s="6"/>
      <c r="N646" s="6"/>
    </row>
    <row r="647" spans="4:14" x14ac:dyDescent="0.25">
      <c r="D647" s="14"/>
      <c r="F647" s="15"/>
      <c r="H647" s="15"/>
      <c r="L647" s="6"/>
      <c r="M647" s="6"/>
      <c r="N647" s="6"/>
    </row>
    <row r="648" spans="4:14" x14ac:dyDescent="0.25">
      <c r="D648" s="14"/>
      <c r="F648" s="15"/>
      <c r="H648" s="15"/>
      <c r="L648" s="6"/>
      <c r="M648" s="6"/>
      <c r="N648" s="6"/>
    </row>
    <row r="649" spans="4:14" x14ac:dyDescent="0.25">
      <c r="D649" s="14"/>
      <c r="F649" s="15"/>
      <c r="H649" s="15"/>
      <c r="L649" s="6"/>
      <c r="M649" s="6"/>
      <c r="N649" s="6"/>
    </row>
    <row r="650" spans="4:14" x14ac:dyDescent="0.25">
      <c r="D650" s="14"/>
      <c r="F650" s="15"/>
      <c r="H650" s="15"/>
      <c r="L650" s="6"/>
      <c r="M650" s="6"/>
      <c r="N650" s="6"/>
    </row>
    <row r="651" spans="4:14" x14ac:dyDescent="0.25">
      <c r="D651" s="14"/>
      <c r="F651" s="15"/>
      <c r="H651" s="15"/>
      <c r="L651" s="6"/>
      <c r="M651" s="6"/>
      <c r="N651" s="6"/>
    </row>
    <row r="652" spans="4:14" x14ac:dyDescent="0.25">
      <c r="D652" s="14"/>
      <c r="F652" s="15"/>
      <c r="H652" s="15"/>
      <c r="L652" s="6"/>
      <c r="M652" s="6"/>
      <c r="N652" s="6"/>
    </row>
    <row r="653" spans="4:14" x14ac:dyDescent="0.25">
      <c r="D653" s="14"/>
      <c r="F653" s="15"/>
      <c r="H653" s="15"/>
      <c r="L653" s="6"/>
      <c r="M653" s="6"/>
      <c r="N653" s="6"/>
    </row>
    <row r="654" spans="4:14" x14ac:dyDescent="0.25">
      <c r="D654" s="14"/>
      <c r="F654" s="15"/>
      <c r="H654" s="15"/>
      <c r="L654" s="6"/>
      <c r="M654" s="6"/>
      <c r="N654" s="6"/>
    </row>
    <row r="655" spans="4:14" x14ac:dyDescent="0.25">
      <c r="D655" s="14"/>
      <c r="F655" s="15"/>
      <c r="H655" s="15"/>
      <c r="L655" s="6"/>
      <c r="M655" s="6"/>
      <c r="N655" s="6"/>
    </row>
    <row r="656" spans="4:14" x14ac:dyDescent="0.25">
      <c r="D656" s="14"/>
      <c r="F656" s="15"/>
      <c r="H656" s="15"/>
      <c r="L656" s="6"/>
      <c r="M656" s="6"/>
      <c r="N656" s="6"/>
    </row>
    <row r="657" spans="4:14" x14ac:dyDescent="0.25">
      <c r="D657" s="14"/>
      <c r="F657" s="15"/>
      <c r="H657" s="15"/>
      <c r="L657" s="6"/>
      <c r="M657" s="6"/>
      <c r="N657" s="6"/>
    </row>
    <row r="658" spans="4:14" x14ac:dyDescent="0.25">
      <c r="D658" s="14"/>
      <c r="F658" s="15"/>
      <c r="H658" s="15"/>
      <c r="L658" s="6"/>
      <c r="M658" s="6"/>
      <c r="N658" s="6"/>
    </row>
    <row r="659" spans="4:14" x14ac:dyDescent="0.25">
      <c r="D659" s="14"/>
      <c r="F659" s="15"/>
      <c r="H659" s="15"/>
      <c r="L659" s="6"/>
      <c r="M659" s="6"/>
      <c r="N659" s="6"/>
    </row>
    <row r="660" spans="4:14" x14ac:dyDescent="0.25">
      <c r="D660" s="14"/>
      <c r="F660" s="15"/>
      <c r="H660" s="15"/>
      <c r="L660" s="6"/>
      <c r="M660" s="6"/>
      <c r="N660" s="6"/>
    </row>
    <row r="661" spans="4:14" x14ac:dyDescent="0.25">
      <c r="D661" s="14"/>
      <c r="F661" s="15"/>
      <c r="H661" s="15"/>
      <c r="L661" s="6"/>
      <c r="M661" s="6"/>
      <c r="N661" s="6"/>
    </row>
    <row r="662" spans="4:14" x14ac:dyDescent="0.25">
      <c r="D662" s="14"/>
      <c r="F662" s="15"/>
      <c r="H662" s="15"/>
      <c r="L662" s="6"/>
      <c r="M662" s="6"/>
      <c r="N662" s="6"/>
    </row>
    <row r="663" spans="4:14" x14ac:dyDescent="0.25">
      <c r="D663" s="14"/>
      <c r="F663" s="15"/>
      <c r="H663" s="15"/>
      <c r="L663" s="6"/>
      <c r="M663" s="6"/>
      <c r="N663" s="6"/>
    </row>
    <row r="664" spans="4:14" x14ac:dyDescent="0.25">
      <c r="D664" s="14"/>
      <c r="F664" s="15"/>
      <c r="H664" s="15"/>
      <c r="L664" s="6"/>
      <c r="M664" s="6"/>
      <c r="N664" s="6"/>
    </row>
    <row r="665" spans="4:14" x14ac:dyDescent="0.25">
      <c r="D665" s="14"/>
      <c r="F665" s="15"/>
      <c r="H665" s="15"/>
      <c r="L665" s="6"/>
      <c r="M665" s="6"/>
      <c r="N665" s="6"/>
    </row>
    <row r="666" spans="4:14" x14ac:dyDescent="0.25">
      <c r="D666" s="14"/>
      <c r="F666" s="15"/>
      <c r="H666" s="15"/>
      <c r="L666" s="6"/>
      <c r="M666" s="6"/>
      <c r="N666" s="6"/>
    </row>
    <row r="667" spans="4:14" x14ac:dyDescent="0.25">
      <c r="D667" s="14"/>
      <c r="F667" s="15"/>
      <c r="H667" s="15"/>
      <c r="L667" s="6"/>
      <c r="M667" s="6"/>
      <c r="N667" s="6"/>
    </row>
    <row r="668" spans="4:14" x14ac:dyDescent="0.25">
      <c r="D668" s="14"/>
      <c r="F668" s="15"/>
      <c r="H668" s="15"/>
      <c r="L668" s="6"/>
      <c r="M668" s="6"/>
      <c r="N668" s="6"/>
    </row>
    <row r="669" spans="4:14" x14ac:dyDescent="0.25">
      <c r="D669" s="14"/>
      <c r="F669" s="15"/>
      <c r="H669" s="15"/>
      <c r="L669" s="6"/>
      <c r="M669" s="6"/>
      <c r="N669" s="6"/>
    </row>
    <row r="670" spans="4:14" x14ac:dyDescent="0.25">
      <c r="D670" s="14"/>
      <c r="F670" s="15"/>
      <c r="H670" s="15"/>
      <c r="L670" s="6"/>
      <c r="M670" s="6"/>
      <c r="N670" s="6"/>
    </row>
    <row r="671" spans="4:14" x14ac:dyDescent="0.25">
      <c r="D671" s="14"/>
      <c r="F671" s="15"/>
      <c r="H671" s="15"/>
      <c r="L671" s="6"/>
      <c r="M671" s="6"/>
      <c r="N671" s="6"/>
    </row>
    <row r="672" spans="4:14" x14ac:dyDescent="0.25">
      <c r="D672" s="14"/>
      <c r="F672" s="15"/>
      <c r="H672" s="15"/>
      <c r="L672" s="6"/>
      <c r="M672" s="6"/>
      <c r="N672" s="6"/>
    </row>
    <row r="673" spans="4:14" x14ac:dyDescent="0.25">
      <c r="D673" s="14"/>
      <c r="F673" s="15"/>
      <c r="H673" s="15"/>
      <c r="L673" s="6"/>
      <c r="M673" s="6"/>
      <c r="N673" s="6"/>
    </row>
    <row r="674" spans="4:14" x14ac:dyDescent="0.25">
      <c r="D674" s="14"/>
      <c r="F674" s="15"/>
      <c r="H674" s="15"/>
      <c r="L674" s="6"/>
      <c r="M674" s="6"/>
      <c r="N674" s="6"/>
    </row>
    <row r="675" spans="4:14" x14ac:dyDescent="0.25">
      <c r="D675" s="14"/>
      <c r="F675" s="15"/>
      <c r="H675" s="15"/>
      <c r="L675" s="6"/>
      <c r="M675" s="6"/>
      <c r="N675" s="6"/>
    </row>
    <row r="676" spans="4:14" x14ac:dyDescent="0.25">
      <c r="D676" s="14"/>
      <c r="F676" s="15"/>
      <c r="H676" s="15"/>
      <c r="L676" s="6"/>
      <c r="M676" s="6"/>
      <c r="N676" s="6"/>
    </row>
    <row r="677" spans="4:14" x14ac:dyDescent="0.25">
      <c r="D677" s="14"/>
      <c r="F677" s="15"/>
      <c r="H677" s="15"/>
      <c r="L677" s="6"/>
      <c r="M677" s="6"/>
      <c r="N677" s="6"/>
    </row>
    <row r="678" spans="4:14" x14ac:dyDescent="0.25">
      <c r="D678" s="14"/>
      <c r="F678" s="15"/>
      <c r="H678" s="15"/>
      <c r="L678" s="6"/>
      <c r="M678" s="6"/>
      <c r="N678" s="6"/>
    </row>
    <row r="679" spans="4:14" x14ac:dyDescent="0.25">
      <c r="D679" s="14"/>
      <c r="F679" s="15"/>
      <c r="H679" s="15"/>
      <c r="L679" s="6"/>
      <c r="M679" s="6"/>
      <c r="N679" s="6"/>
    </row>
    <row r="680" spans="4:14" x14ac:dyDescent="0.25">
      <c r="D680" s="14"/>
      <c r="F680" s="15"/>
      <c r="H680" s="15"/>
      <c r="L680" s="6"/>
      <c r="M680" s="6"/>
      <c r="N680" s="6"/>
    </row>
    <row r="681" spans="4:14" x14ac:dyDescent="0.25">
      <c r="D681" s="14"/>
      <c r="F681" s="15"/>
      <c r="H681" s="15"/>
      <c r="L681" s="6"/>
      <c r="M681" s="6"/>
      <c r="N681" s="6"/>
    </row>
    <row r="682" spans="4:14" x14ac:dyDescent="0.25">
      <c r="D682" s="14"/>
      <c r="F682" s="15"/>
      <c r="H682" s="15"/>
      <c r="L682" s="6"/>
      <c r="M682" s="6"/>
      <c r="N682" s="6"/>
    </row>
    <row r="683" spans="4:14" x14ac:dyDescent="0.25">
      <c r="D683" s="14"/>
      <c r="F683" s="15"/>
      <c r="H683" s="15"/>
      <c r="L683" s="6"/>
      <c r="M683" s="6"/>
      <c r="N683" s="6"/>
    </row>
    <row r="684" spans="4:14" x14ac:dyDescent="0.25">
      <c r="D684" s="14"/>
      <c r="F684" s="15"/>
      <c r="H684" s="15"/>
      <c r="L684" s="6"/>
      <c r="M684" s="6"/>
      <c r="N684" s="6"/>
    </row>
    <row r="685" spans="4:14" x14ac:dyDescent="0.25">
      <c r="D685" s="14"/>
      <c r="F685" s="15"/>
      <c r="H685" s="15"/>
      <c r="L685" s="6"/>
      <c r="M685" s="6"/>
      <c r="N685" s="6"/>
    </row>
    <row r="686" spans="4:14" x14ac:dyDescent="0.25">
      <c r="D686" s="14"/>
      <c r="F686" s="15"/>
      <c r="H686" s="15"/>
      <c r="L686" s="6"/>
      <c r="M686" s="6"/>
      <c r="N686" s="6"/>
    </row>
    <row r="687" spans="4:14" x14ac:dyDescent="0.25">
      <c r="D687" s="14"/>
      <c r="F687" s="15"/>
      <c r="H687" s="15"/>
      <c r="L687" s="6"/>
      <c r="M687" s="6"/>
      <c r="N687" s="6"/>
    </row>
    <row r="688" spans="4:14" x14ac:dyDescent="0.25">
      <c r="D688" s="14"/>
      <c r="F688" s="15"/>
      <c r="H688" s="15"/>
      <c r="L688" s="6"/>
      <c r="M688" s="6"/>
      <c r="N688" s="6"/>
    </row>
    <row r="689" spans="4:14" x14ac:dyDescent="0.25">
      <c r="D689" s="14"/>
      <c r="F689" s="15"/>
      <c r="H689" s="15"/>
      <c r="L689" s="6"/>
      <c r="M689" s="6"/>
      <c r="N689" s="6"/>
    </row>
    <row r="690" spans="4:14" x14ac:dyDescent="0.25">
      <c r="D690" s="14"/>
      <c r="F690" s="15"/>
      <c r="H690" s="15"/>
      <c r="L690" s="6"/>
      <c r="M690" s="6"/>
      <c r="N690" s="6"/>
    </row>
    <row r="691" spans="4:14" x14ac:dyDescent="0.25">
      <c r="D691" s="14"/>
      <c r="F691" s="15"/>
      <c r="H691" s="15"/>
      <c r="L691" s="6"/>
      <c r="M691" s="6"/>
      <c r="N691" s="6"/>
    </row>
    <row r="692" spans="4:14" x14ac:dyDescent="0.25">
      <c r="D692" s="14"/>
      <c r="F692" s="15"/>
      <c r="H692" s="15"/>
      <c r="L692" s="6"/>
      <c r="M692" s="6"/>
      <c r="N692" s="6"/>
    </row>
    <row r="693" spans="4:14" x14ac:dyDescent="0.25">
      <c r="D693" s="14"/>
      <c r="F693" s="15"/>
      <c r="H693" s="15"/>
      <c r="L693" s="6"/>
      <c r="M693" s="6"/>
      <c r="N693" s="6"/>
    </row>
    <row r="694" spans="4:14" x14ac:dyDescent="0.25">
      <c r="D694" s="14"/>
      <c r="F694" s="15"/>
      <c r="H694" s="15"/>
      <c r="L694" s="6"/>
      <c r="M694" s="6"/>
      <c r="N694" s="6"/>
    </row>
    <row r="695" spans="4:14" x14ac:dyDescent="0.25">
      <c r="D695" s="14"/>
      <c r="F695" s="15"/>
      <c r="H695" s="15"/>
    </row>
    <row r="696" spans="4:14" x14ac:dyDescent="0.25">
      <c r="D696" s="14"/>
      <c r="F696" s="15"/>
      <c r="H696" s="15"/>
    </row>
    <row r="697" spans="4:14" x14ac:dyDescent="0.25">
      <c r="D697" s="14"/>
      <c r="F697" s="15"/>
      <c r="H697" s="15"/>
    </row>
    <row r="698" spans="4:14" x14ac:dyDescent="0.25">
      <c r="D698" s="14"/>
      <c r="F698" s="15"/>
      <c r="H698" s="15"/>
    </row>
    <row r="699" spans="4:14" x14ac:dyDescent="0.25">
      <c r="D699" s="14"/>
      <c r="F699" s="15"/>
      <c r="H699" s="15"/>
    </row>
    <row r="700" spans="4:14" x14ac:dyDescent="0.25">
      <c r="D700" s="14"/>
      <c r="F700" s="15"/>
      <c r="H700" s="15"/>
    </row>
    <row r="701" spans="4:14" x14ac:dyDescent="0.25">
      <c r="D701" s="14"/>
      <c r="F701" s="15"/>
      <c r="H701" s="15"/>
    </row>
    <row r="702" spans="4:14" x14ac:dyDescent="0.25">
      <c r="D702" s="14"/>
      <c r="F702" s="15"/>
      <c r="H702" s="15"/>
    </row>
    <row r="703" spans="4:14" x14ac:dyDescent="0.25">
      <c r="D703" s="14"/>
      <c r="F703" s="15"/>
      <c r="H703" s="15"/>
    </row>
    <row r="704" spans="4:14" x14ac:dyDescent="0.25">
      <c r="D704" s="14"/>
      <c r="F704" s="15"/>
      <c r="H704" s="15"/>
    </row>
    <row r="705" spans="4:8" x14ac:dyDescent="0.25">
      <c r="D705" s="14"/>
      <c r="F705" s="15"/>
      <c r="H705" s="15"/>
    </row>
    <row r="706" spans="4:8" x14ac:dyDescent="0.25">
      <c r="D706" s="14"/>
      <c r="F706" s="15"/>
      <c r="H706" s="15"/>
    </row>
    <row r="707" spans="4:8" x14ac:dyDescent="0.25">
      <c r="D707" s="14"/>
      <c r="F707" s="15"/>
      <c r="H707" s="15"/>
    </row>
    <row r="708" spans="4:8" x14ac:dyDescent="0.25">
      <c r="D708" s="14"/>
      <c r="F708" s="15"/>
      <c r="H708" s="15"/>
    </row>
    <row r="709" spans="4:8" x14ac:dyDescent="0.25">
      <c r="D709" s="14"/>
      <c r="F709" s="15"/>
      <c r="H709" s="15"/>
    </row>
    <row r="710" spans="4:8" x14ac:dyDescent="0.25">
      <c r="D710" s="14"/>
      <c r="F710" s="15"/>
      <c r="H710" s="15"/>
    </row>
    <row r="711" spans="4:8" x14ac:dyDescent="0.25">
      <c r="D711" s="14"/>
      <c r="F711" s="15"/>
      <c r="H711" s="15"/>
    </row>
    <row r="712" spans="4:8" x14ac:dyDescent="0.25">
      <c r="D712" s="14"/>
      <c r="F712" s="15"/>
      <c r="H712" s="15"/>
    </row>
    <row r="713" spans="4:8" x14ac:dyDescent="0.25">
      <c r="D713" s="14"/>
      <c r="F713" s="15"/>
      <c r="H713" s="15"/>
    </row>
    <row r="714" spans="4:8" x14ac:dyDescent="0.25">
      <c r="D714" s="14"/>
      <c r="F714" s="15"/>
      <c r="H714" s="15"/>
    </row>
    <row r="715" spans="4:8" x14ac:dyDescent="0.25">
      <c r="D715" s="14"/>
      <c r="F715" s="15"/>
      <c r="H715" s="15"/>
    </row>
    <row r="716" spans="4:8" x14ac:dyDescent="0.25">
      <c r="D716" s="14"/>
      <c r="F716" s="15"/>
      <c r="H716" s="15"/>
    </row>
    <row r="717" spans="4:8" x14ac:dyDescent="0.25">
      <c r="D717" s="14"/>
      <c r="F717" s="15"/>
      <c r="H717" s="15"/>
    </row>
    <row r="718" spans="4:8" x14ac:dyDescent="0.25">
      <c r="D718" s="14"/>
      <c r="F718" s="15"/>
      <c r="H718" s="15"/>
    </row>
    <row r="719" spans="4:8" x14ac:dyDescent="0.25">
      <c r="D719" s="14"/>
      <c r="F719" s="15"/>
      <c r="H719" s="15"/>
    </row>
    <row r="720" spans="4:8" x14ac:dyDescent="0.25">
      <c r="D720" s="14"/>
      <c r="F720" s="15"/>
      <c r="H720" s="15"/>
    </row>
    <row r="721" spans="4:8" x14ac:dyDescent="0.25">
      <c r="D721" s="14"/>
      <c r="F721" s="15"/>
      <c r="H721" s="15"/>
    </row>
    <row r="722" spans="4:8" x14ac:dyDescent="0.25">
      <c r="D722" s="14"/>
      <c r="F722" s="15"/>
      <c r="H722" s="15"/>
    </row>
    <row r="723" spans="4:8" x14ac:dyDescent="0.25">
      <c r="D723" s="14"/>
      <c r="F723" s="15"/>
      <c r="H723" s="15"/>
    </row>
    <row r="724" spans="4:8" x14ac:dyDescent="0.25">
      <c r="D724" s="14"/>
      <c r="F724" s="15"/>
      <c r="H724" s="15"/>
    </row>
    <row r="725" spans="4:8" x14ac:dyDescent="0.25">
      <c r="D725" s="14"/>
      <c r="F725" s="15"/>
      <c r="H725" s="15"/>
    </row>
    <row r="726" spans="4:8" x14ac:dyDescent="0.25">
      <c r="D726" s="14"/>
      <c r="F726" s="15"/>
      <c r="H726" s="15"/>
    </row>
    <row r="727" spans="4:8" x14ac:dyDescent="0.25">
      <c r="D727" s="14"/>
      <c r="F727" s="15"/>
      <c r="H727" s="15"/>
    </row>
    <row r="728" spans="4:8" x14ac:dyDescent="0.25">
      <c r="D728" s="14"/>
      <c r="F728" s="15"/>
      <c r="H728" s="15"/>
    </row>
    <row r="729" spans="4:8" x14ac:dyDescent="0.25">
      <c r="D729" s="14"/>
      <c r="F729" s="15"/>
      <c r="H729" s="15"/>
    </row>
    <row r="730" spans="4:8" x14ac:dyDescent="0.25">
      <c r="D730" s="14"/>
      <c r="F730" s="15"/>
      <c r="H730" s="15"/>
    </row>
    <row r="731" spans="4:8" x14ac:dyDescent="0.25">
      <c r="D731" s="14"/>
      <c r="F731" s="15"/>
      <c r="H731" s="15"/>
    </row>
    <row r="732" spans="4:8" x14ac:dyDescent="0.25">
      <c r="D732" s="14"/>
      <c r="F732" s="15"/>
      <c r="H732" s="15"/>
    </row>
    <row r="733" spans="4:8" x14ac:dyDescent="0.25">
      <c r="D733" s="14"/>
      <c r="F733" s="15"/>
      <c r="H733" s="15"/>
    </row>
    <row r="734" spans="4:8" x14ac:dyDescent="0.25">
      <c r="D734" s="14"/>
      <c r="F734" s="15"/>
      <c r="H734" s="15"/>
    </row>
    <row r="735" spans="4:8" x14ac:dyDescent="0.25">
      <c r="D735" s="14"/>
      <c r="F735" s="15"/>
      <c r="H735" s="15"/>
    </row>
    <row r="736" spans="4:8" x14ac:dyDescent="0.25">
      <c r="D736" s="14"/>
      <c r="F736" s="15"/>
      <c r="H736" s="15"/>
    </row>
    <row r="737" spans="4:8" x14ac:dyDescent="0.25">
      <c r="D737" s="14"/>
      <c r="F737" s="15"/>
      <c r="H737" s="15"/>
    </row>
    <row r="738" spans="4:8" x14ac:dyDescent="0.25">
      <c r="D738" s="14"/>
      <c r="F738" s="15"/>
      <c r="H738" s="15"/>
    </row>
    <row r="739" spans="4:8" x14ac:dyDescent="0.25">
      <c r="D739" s="14"/>
      <c r="F739" s="15"/>
      <c r="H739" s="15"/>
    </row>
    <row r="740" spans="4:8" x14ac:dyDescent="0.25">
      <c r="D740" s="14"/>
      <c r="F740" s="15"/>
      <c r="H740" s="15"/>
    </row>
    <row r="741" spans="4:8" x14ac:dyDescent="0.25">
      <c r="D741" s="14"/>
      <c r="F741" s="15"/>
      <c r="H741" s="15"/>
    </row>
    <row r="742" spans="4:8" x14ac:dyDescent="0.25">
      <c r="D742" s="14"/>
      <c r="F742" s="15"/>
      <c r="H742" s="15"/>
    </row>
    <row r="743" spans="4:8" x14ac:dyDescent="0.25">
      <c r="D743" s="14"/>
      <c r="F743" s="15"/>
      <c r="H743" s="15"/>
    </row>
    <row r="744" spans="4:8" x14ac:dyDescent="0.25">
      <c r="D744" s="14"/>
      <c r="F744" s="15"/>
      <c r="H744" s="15"/>
    </row>
    <row r="745" spans="4:8" x14ac:dyDescent="0.25">
      <c r="D745" s="14"/>
      <c r="F745" s="15"/>
      <c r="H745" s="15"/>
    </row>
    <row r="746" spans="4:8" x14ac:dyDescent="0.25">
      <c r="D746" s="14"/>
      <c r="F746" s="15"/>
      <c r="H746" s="15"/>
    </row>
    <row r="747" spans="4:8" x14ac:dyDescent="0.25">
      <c r="D747" s="14"/>
      <c r="F747" s="15"/>
      <c r="H747" s="15"/>
    </row>
    <row r="748" spans="4:8" x14ac:dyDescent="0.25">
      <c r="D748" s="14"/>
      <c r="F748" s="15"/>
      <c r="H748" s="15"/>
    </row>
    <row r="749" spans="4:8" x14ac:dyDescent="0.25">
      <c r="D749" s="14"/>
      <c r="F749" s="15"/>
      <c r="H749" s="15"/>
    </row>
    <row r="750" spans="4:8" x14ac:dyDescent="0.25">
      <c r="D750" s="14"/>
      <c r="F750" s="15"/>
      <c r="H750" s="15"/>
    </row>
    <row r="751" spans="4:8" x14ac:dyDescent="0.25">
      <c r="D751" s="14"/>
      <c r="F751" s="15"/>
      <c r="H751" s="15"/>
    </row>
    <row r="752" spans="4:8" x14ac:dyDescent="0.25">
      <c r="D752" s="14"/>
      <c r="F752" s="15"/>
      <c r="H752" s="15"/>
    </row>
    <row r="753" spans="4:8" x14ac:dyDescent="0.25">
      <c r="D753" s="14"/>
      <c r="F753" s="15"/>
      <c r="H753" s="15"/>
    </row>
    <row r="754" spans="4:8" x14ac:dyDescent="0.25">
      <c r="D754" s="14"/>
      <c r="F754" s="15"/>
      <c r="H754" s="15"/>
    </row>
    <row r="755" spans="4:8" x14ac:dyDescent="0.25">
      <c r="D755" s="14"/>
      <c r="F755" s="15"/>
      <c r="H755" s="15"/>
    </row>
    <row r="756" spans="4:8" x14ac:dyDescent="0.25">
      <c r="D756" s="14"/>
      <c r="F756" s="15"/>
      <c r="H756" s="15"/>
    </row>
    <row r="757" spans="4:8" x14ac:dyDescent="0.25">
      <c r="D757" s="14"/>
      <c r="F757" s="15"/>
      <c r="H757" s="15"/>
    </row>
    <row r="758" spans="4:8" x14ac:dyDescent="0.25">
      <c r="D758" s="14"/>
      <c r="F758" s="15"/>
      <c r="H758" s="15"/>
    </row>
    <row r="759" spans="4:8" x14ac:dyDescent="0.25">
      <c r="D759" s="14"/>
      <c r="F759" s="15"/>
      <c r="H759" s="15"/>
    </row>
    <row r="760" spans="4:8" x14ac:dyDescent="0.25">
      <c r="D760" s="14"/>
      <c r="F760" s="15"/>
      <c r="H760" s="15"/>
    </row>
    <row r="761" spans="4:8" x14ac:dyDescent="0.25">
      <c r="D761" s="14"/>
      <c r="F761" s="15"/>
      <c r="H761" s="15"/>
    </row>
    <row r="762" spans="4:8" x14ac:dyDescent="0.25">
      <c r="D762" s="14"/>
      <c r="F762" s="15"/>
      <c r="H762" s="15"/>
    </row>
    <row r="763" spans="4:8" x14ac:dyDescent="0.25">
      <c r="D763" s="14"/>
      <c r="F763" s="15"/>
      <c r="H763" s="15"/>
    </row>
    <row r="764" spans="4:8" x14ac:dyDescent="0.25">
      <c r="D764" s="14"/>
      <c r="F764" s="15"/>
      <c r="H764" s="15"/>
    </row>
    <row r="765" spans="4:8" x14ac:dyDescent="0.25">
      <c r="D765" s="14"/>
      <c r="F765" s="15"/>
      <c r="H765" s="15"/>
    </row>
    <row r="766" spans="4:8" x14ac:dyDescent="0.25">
      <c r="D766" s="14"/>
      <c r="F766" s="15"/>
      <c r="H766" s="15"/>
    </row>
    <row r="767" spans="4:8" x14ac:dyDescent="0.25">
      <c r="D767" s="14"/>
      <c r="F767" s="15"/>
      <c r="H767" s="15"/>
    </row>
    <row r="768" spans="4:8" x14ac:dyDescent="0.25">
      <c r="D768" s="14"/>
      <c r="F768" s="15"/>
      <c r="H768" s="15"/>
    </row>
    <row r="769" spans="4:8" x14ac:dyDescent="0.25">
      <c r="D769" s="14"/>
      <c r="F769" s="15"/>
      <c r="H769" s="15"/>
    </row>
    <row r="770" spans="4:8" x14ac:dyDescent="0.25">
      <c r="D770" s="14"/>
      <c r="F770" s="15"/>
      <c r="H770" s="15"/>
    </row>
    <row r="771" spans="4:8" x14ac:dyDescent="0.25">
      <c r="D771" s="14"/>
      <c r="F771" s="15"/>
      <c r="H771" s="15"/>
    </row>
    <row r="772" spans="4:8" x14ac:dyDescent="0.25">
      <c r="D772" s="14"/>
      <c r="F772" s="15"/>
      <c r="H772" s="15"/>
    </row>
    <row r="773" spans="4:8" x14ac:dyDescent="0.25">
      <c r="D773" s="14"/>
      <c r="F773" s="15"/>
      <c r="H773" s="15"/>
    </row>
    <row r="774" spans="4:8" x14ac:dyDescent="0.25">
      <c r="D774" s="14"/>
      <c r="F774" s="15"/>
      <c r="H774" s="15"/>
    </row>
    <row r="775" spans="4:8" x14ac:dyDescent="0.25">
      <c r="D775" s="14"/>
      <c r="F775" s="15"/>
      <c r="H775" s="15"/>
    </row>
    <row r="776" spans="4:8" x14ac:dyDescent="0.25">
      <c r="D776" s="14"/>
      <c r="F776" s="15"/>
      <c r="H776" s="15"/>
    </row>
    <row r="777" spans="4:8" x14ac:dyDescent="0.25">
      <c r="D777" s="14"/>
      <c r="F777" s="15"/>
      <c r="H777" s="15"/>
    </row>
    <row r="778" spans="4:8" x14ac:dyDescent="0.25">
      <c r="D778" s="14"/>
      <c r="F778" s="15"/>
      <c r="H778" s="15"/>
    </row>
    <row r="779" spans="4:8" x14ac:dyDescent="0.25">
      <c r="D779" s="14"/>
      <c r="F779" s="15"/>
      <c r="H779" s="15"/>
    </row>
    <row r="780" spans="4:8" x14ac:dyDescent="0.25">
      <c r="D780" s="14"/>
      <c r="F780" s="15"/>
      <c r="H780" s="15"/>
    </row>
    <row r="781" spans="4:8" x14ac:dyDescent="0.25">
      <c r="D781" s="14"/>
      <c r="F781" s="15"/>
      <c r="H781" s="15"/>
    </row>
    <row r="782" spans="4:8" x14ac:dyDescent="0.25">
      <c r="D782" s="14"/>
      <c r="F782" s="15"/>
      <c r="H782" s="15"/>
    </row>
    <row r="783" spans="4:8" x14ac:dyDescent="0.25">
      <c r="D783" s="14"/>
      <c r="F783" s="15"/>
      <c r="H783" s="15"/>
    </row>
    <row r="784" spans="4:8" x14ac:dyDescent="0.25">
      <c r="D784" s="14"/>
      <c r="F784" s="15"/>
      <c r="H784" s="15"/>
    </row>
    <row r="785" spans="4:8" x14ac:dyDescent="0.25">
      <c r="D785" s="14"/>
      <c r="F785" s="15"/>
      <c r="H785" s="15"/>
    </row>
    <row r="786" spans="4:8" x14ac:dyDescent="0.25">
      <c r="D786" s="14"/>
      <c r="F786" s="15"/>
      <c r="H786" s="15"/>
    </row>
    <row r="787" spans="4:8" x14ac:dyDescent="0.25">
      <c r="D787" s="14"/>
      <c r="F787" s="15"/>
      <c r="H787" s="15"/>
    </row>
    <row r="788" spans="4:8" x14ac:dyDescent="0.25">
      <c r="D788" s="14"/>
      <c r="F788" s="15"/>
      <c r="H788" s="15"/>
    </row>
    <row r="789" spans="4:8" x14ac:dyDescent="0.25">
      <c r="D789" s="14"/>
      <c r="F789" s="15"/>
      <c r="H789" s="15"/>
    </row>
    <row r="790" spans="4:8" x14ac:dyDescent="0.25">
      <c r="D790" s="14"/>
      <c r="F790" s="15"/>
      <c r="H790" s="15"/>
    </row>
    <row r="791" spans="4:8" x14ac:dyDescent="0.25">
      <c r="D791" s="14"/>
      <c r="F791" s="15"/>
      <c r="H791" s="15"/>
    </row>
    <row r="792" spans="4:8" x14ac:dyDescent="0.25">
      <c r="D792" s="14"/>
      <c r="F792" s="15"/>
      <c r="H792" s="15"/>
    </row>
    <row r="793" spans="4:8" x14ac:dyDescent="0.25">
      <c r="D793" s="14"/>
      <c r="F793" s="15"/>
      <c r="H793" s="15"/>
    </row>
    <row r="794" spans="4:8" x14ac:dyDescent="0.25">
      <c r="D794" s="14"/>
      <c r="F794" s="15"/>
      <c r="H794" s="15"/>
    </row>
    <row r="795" spans="4:8" x14ac:dyDescent="0.25">
      <c r="D795" s="14"/>
      <c r="F795" s="15"/>
      <c r="H795" s="15"/>
    </row>
    <row r="796" spans="4:8" x14ac:dyDescent="0.25">
      <c r="D796" s="14"/>
      <c r="F796" s="15"/>
      <c r="H796" s="15"/>
    </row>
    <row r="797" spans="4:8" x14ac:dyDescent="0.25">
      <c r="D797" s="14"/>
      <c r="F797" s="15"/>
      <c r="H797" s="15"/>
    </row>
    <row r="798" spans="4:8" x14ac:dyDescent="0.25">
      <c r="D798" s="14"/>
      <c r="F798" s="15"/>
      <c r="H798" s="15"/>
    </row>
    <row r="799" spans="4:8" x14ac:dyDescent="0.25">
      <c r="D799" s="14"/>
      <c r="F799" s="15"/>
      <c r="H799" s="15"/>
    </row>
    <row r="800" spans="4:8" x14ac:dyDescent="0.25">
      <c r="D800" s="14"/>
      <c r="F800" s="15"/>
      <c r="H800" s="15"/>
    </row>
    <row r="801" spans="4:8" x14ac:dyDescent="0.25">
      <c r="D801" s="14"/>
      <c r="F801" s="15"/>
      <c r="H801" s="15"/>
    </row>
    <row r="802" spans="4:8" x14ac:dyDescent="0.25">
      <c r="D802" s="14"/>
      <c r="F802" s="15"/>
      <c r="H802" s="15"/>
    </row>
    <row r="803" spans="4:8" x14ac:dyDescent="0.25">
      <c r="D803" s="14"/>
      <c r="F803" s="15"/>
      <c r="H803" s="15"/>
    </row>
    <row r="804" spans="4:8" x14ac:dyDescent="0.25">
      <c r="D804" s="14"/>
      <c r="F804" s="15"/>
      <c r="H804" s="15"/>
    </row>
    <row r="805" spans="4:8" x14ac:dyDescent="0.25">
      <c r="D805" s="14"/>
      <c r="F805" s="15"/>
      <c r="H805" s="15"/>
    </row>
    <row r="806" spans="4:8" x14ac:dyDescent="0.25">
      <c r="D806" s="14"/>
      <c r="F806" s="15"/>
      <c r="H806" s="15"/>
    </row>
    <row r="807" spans="4:8" x14ac:dyDescent="0.25">
      <c r="D807" s="14"/>
      <c r="F807" s="15"/>
      <c r="H807" s="15"/>
    </row>
    <row r="808" spans="4:8" x14ac:dyDescent="0.25">
      <c r="D808" s="14"/>
      <c r="F808" s="15"/>
      <c r="H808" s="15"/>
    </row>
    <row r="809" spans="4:8" x14ac:dyDescent="0.25">
      <c r="D809" s="14"/>
      <c r="F809" s="15"/>
      <c r="H809" s="15"/>
    </row>
    <row r="810" spans="4:8" x14ac:dyDescent="0.25">
      <c r="D810" s="14"/>
      <c r="F810" s="15"/>
      <c r="H810" s="15"/>
    </row>
    <row r="811" spans="4:8" x14ac:dyDescent="0.25">
      <c r="D811" s="14"/>
      <c r="F811" s="15"/>
      <c r="H811" s="15"/>
    </row>
    <row r="812" spans="4:8" x14ac:dyDescent="0.25">
      <c r="D812" s="14"/>
      <c r="F812" s="15"/>
      <c r="H812" s="15"/>
    </row>
    <row r="813" spans="4:8" x14ac:dyDescent="0.25">
      <c r="D813" s="14"/>
      <c r="F813" s="15"/>
      <c r="H813" s="15"/>
    </row>
    <row r="814" spans="4:8" x14ac:dyDescent="0.25">
      <c r="D814" s="14"/>
      <c r="F814" s="15"/>
      <c r="H814" s="15"/>
    </row>
    <row r="815" spans="4:8" x14ac:dyDescent="0.25">
      <c r="D815" s="14"/>
      <c r="F815" s="15"/>
      <c r="H815" s="15"/>
    </row>
    <row r="816" spans="4:8" x14ac:dyDescent="0.25">
      <c r="D816" s="14"/>
      <c r="F816" s="15"/>
      <c r="H816" s="15"/>
    </row>
    <row r="817" spans="4:8" x14ac:dyDescent="0.25">
      <c r="D817" s="14"/>
      <c r="F817" s="15"/>
      <c r="H817" s="15"/>
    </row>
    <row r="818" spans="4:8" x14ac:dyDescent="0.25">
      <c r="D818" s="14"/>
      <c r="F818" s="15"/>
      <c r="H818" s="15"/>
    </row>
    <row r="819" spans="4:8" x14ac:dyDescent="0.25">
      <c r="D819" s="14"/>
      <c r="F819" s="15"/>
      <c r="H819" s="15"/>
    </row>
    <row r="820" spans="4:8" x14ac:dyDescent="0.25">
      <c r="D820" s="14"/>
      <c r="F820" s="15"/>
      <c r="H820" s="15"/>
    </row>
    <row r="821" spans="4:8" x14ac:dyDescent="0.25">
      <c r="D821" s="14"/>
      <c r="F821" s="15"/>
      <c r="H821" s="15"/>
    </row>
    <row r="822" spans="4:8" x14ac:dyDescent="0.25">
      <c r="D822" s="14"/>
      <c r="F822" s="15"/>
      <c r="H822" s="10"/>
    </row>
    <row r="823" spans="4:8" x14ac:dyDescent="0.25">
      <c r="D823" s="14"/>
      <c r="F823" s="15"/>
      <c r="H823" s="10"/>
    </row>
    <row r="824" spans="4:8" x14ac:dyDescent="0.25">
      <c r="D824" s="14"/>
      <c r="F824" s="15"/>
      <c r="H824" s="10"/>
    </row>
    <row r="825" spans="4:8" x14ac:dyDescent="0.25">
      <c r="D825" s="14"/>
      <c r="F825" s="15"/>
      <c r="H825" s="10"/>
    </row>
    <row r="826" spans="4:8" x14ac:dyDescent="0.25">
      <c r="D826" s="14"/>
      <c r="F826" s="15"/>
      <c r="H826" s="10"/>
    </row>
    <row r="827" spans="4:8" x14ac:dyDescent="0.25">
      <c r="D827" s="14"/>
      <c r="F827" s="15"/>
      <c r="H827" s="10"/>
    </row>
    <row r="828" spans="4:8" x14ac:dyDescent="0.25">
      <c r="D828" s="14"/>
      <c r="F828" s="15"/>
      <c r="H828" s="10"/>
    </row>
    <row r="829" spans="4:8" x14ac:dyDescent="0.25">
      <c r="D829" s="14"/>
      <c r="F829" s="15"/>
      <c r="H829" s="10"/>
    </row>
    <row r="830" spans="4:8" x14ac:dyDescent="0.25">
      <c r="D830" s="14"/>
      <c r="F830" s="15"/>
      <c r="H830" s="10"/>
    </row>
    <row r="831" spans="4:8" x14ac:dyDescent="0.25">
      <c r="D831" s="14"/>
      <c r="F831" s="15"/>
      <c r="H831" s="10"/>
    </row>
    <row r="832" spans="4:8" x14ac:dyDescent="0.25">
      <c r="D832" s="14"/>
      <c r="F832" s="15"/>
      <c r="H832" s="10"/>
    </row>
    <row r="833" spans="4:8" x14ac:dyDescent="0.25">
      <c r="D833" s="14"/>
      <c r="F833" s="15"/>
      <c r="H833" s="10"/>
    </row>
    <row r="834" spans="4:8" x14ac:dyDescent="0.25">
      <c r="D834" s="14"/>
      <c r="F834" s="15"/>
      <c r="H834" s="10"/>
    </row>
    <row r="835" spans="4:8" x14ac:dyDescent="0.25">
      <c r="D835" s="14"/>
      <c r="F835" s="15"/>
      <c r="H835" s="10"/>
    </row>
    <row r="836" spans="4:8" x14ac:dyDescent="0.25">
      <c r="D836" s="14"/>
      <c r="F836" s="15"/>
      <c r="H836" s="10"/>
    </row>
    <row r="837" spans="4:8" x14ac:dyDescent="0.25">
      <c r="D837" s="14"/>
      <c r="F837" s="15"/>
      <c r="H837" s="10"/>
    </row>
    <row r="838" spans="4:8" x14ac:dyDescent="0.25">
      <c r="D838" s="14"/>
      <c r="F838" s="15"/>
      <c r="H838" s="10"/>
    </row>
    <row r="839" spans="4:8" x14ac:dyDescent="0.25">
      <c r="D839" s="14"/>
      <c r="F839" s="15"/>
      <c r="H839" s="10"/>
    </row>
    <row r="840" spans="4:8" x14ac:dyDescent="0.25">
      <c r="D840" s="14"/>
      <c r="F840" s="15"/>
      <c r="H840" s="10"/>
    </row>
    <row r="841" spans="4:8" x14ac:dyDescent="0.25">
      <c r="D841" s="14"/>
      <c r="F841" s="15"/>
      <c r="H841" s="10"/>
    </row>
    <row r="842" spans="4:8" x14ac:dyDescent="0.25">
      <c r="D842" s="14"/>
      <c r="F842" s="15"/>
      <c r="H842" s="10"/>
    </row>
    <row r="843" spans="4:8" x14ac:dyDescent="0.25">
      <c r="D843" s="14"/>
      <c r="F843" s="15"/>
      <c r="H843" s="10"/>
    </row>
    <row r="844" spans="4:8" x14ac:dyDescent="0.25">
      <c r="D844" s="14"/>
      <c r="F844" s="15"/>
      <c r="H844" s="10"/>
    </row>
    <row r="845" spans="4:8" x14ac:dyDescent="0.25">
      <c r="D845" s="14"/>
      <c r="F845" s="15"/>
      <c r="H845" s="10"/>
    </row>
    <row r="846" spans="4:8" x14ac:dyDescent="0.25">
      <c r="D846" s="14"/>
      <c r="F846" s="15"/>
      <c r="H846" s="10"/>
    </row>
    <row r="847" spans="4:8" x14ac:dyDescent="0.25">
      <c r="D847" s="14"/>
      <c r="F847" s="15"/>
      <c r="H847" s="10"/>
    </row>
    <row r="848" spans="4:8" x14ac:dyDescent="0.25">
      <c r="D848" s="14"/>
      <c r="F848" s="15"/>
      <c r="H848" s="10"/>
    </row>
    <row r="849" spans="4:8" x14ac:dyDescent="0.25">
      <c r="D849" s="14"/>
      <c r="F849" s="15"/>
      <c r="H849" s="10"/>
    </row>
    <row r="850" spans="4:8" x14ac:dyDescent="0.25">
      <c r="D850" s="14"/>
      <c r="F850" s="15"/>
      <c r="H850" s="10"/>
    </row>
    <row r="851" spans="4:8" x14ac:dyDescent="0.25">
      <c r="D851" s="14"/>
      <c r="F851" s="15"/>
      <c r="H851" s="10"/>
    </row>
    <row r="852" spans="4:8" x14ac:dyDescent="0.25">
      <c r="D852" s="14"/>
      <c r="F852" s="15"/>
      <c r="H852" s="10"/>
    </row>
    <row r="853" spans="4:8" x14ac:dyDescent="0.25">
      <c r="D853" s="14"/>
      <c r="F853" s="15"/>
      <c r="H853" s="10"/>
    </row>
    <row r="854" spans="4:8" x14ac:dyDescent="0.25">
      <c r="D854" s="14"/>
      <c r="F854" s="15"/>
      <c r="H854" s="10"/>
    </row>
    <row r="855" spans="4:8" x14ac:dyDescent="0.25">
      <c r="D855" s="14"/>
      <c r="F855" s="15"/>
      <c r="H855" s="10"/>
    </row>
    <row r="856" spans="4:8" x14ac:dyDescent="0.25">
      <c r="D856" s="14"/>
      <c r="F856" s="15"/>
      <c r="H856" s="10"/>
    </row>
    <row r="857" spans="4:8" x14ac:dyDescent="0.25">
      <c r="D857" s="14"/>
      <c r="F857" s="15"/>
      <c r="H857" s="10"/>
    </row>
    <row r="858" spans="4:8" x14ac:dyDescent="0.25">
      <c r="D858" s="14"/>
      <c r="F858" s="15"/>
      <c r="H858" s="10"/>
    </row>
    <row r="859" spans="4:8" x14ac:dyDescent="0.25">
      <c r="D859" s="14"/>
      <c r="F859" s="15"/>
      <c r="H859" s="10"/>
    </row>
    <row r="860" spans="4:8" x14ac:dyDescent="0.25">
      <c r="D860" s="14"/>
      <c r="F860" s="15"/>
      <c r="H860" s="10"/>
    </row>
    <row r="861" spans="4:8" x14ac:dyDescent="0.25">
      <c r="D861" s="14"/>
      <c r="F861" s="15"/>
      <c r="H861" s="10"/>
    </row>
    <row r="862" spans="4:8" x14ac:dyDescent="0.25">
      <c r="D862" s="14"/>
      <c r="F862" s="15"/>
      <c r="H862" s="10"/>
    </row>
    <row r="863" spans="4:8" x14ac:dyDescent="0.25">
      <c r="D863" s="14"/>
      <c r="F863" s="15"/>
      <c r="H863" s="10"/>
    </row>
    <row r="864" spans="4:8" x14ac:dyDescent="0.25">
      <c r="D864" s="14"/>
      <c r="F864" s="15"/>
      <c r="H864" s="10"/>
    </row>
    <row r="865" spans="4:8" x14ac:dyDescent="0.25">
      <c r="D865" s="14"/>
      <c r="F865" s="15"/>
      <c r="H865" s="10"/>
    </row>
    <row r="866" spans="4:8" x14ac:dyDescent="0.25">
      <c r="D866" s="14"/>
      <c r="F866" s="15"/>
      <c r="H866" s="10"/>
    </row>
    <row r="867" spans="4:8" x14ac:dyDescent="0.25">
      <c r="D867" s="14"/>
      <c r="F867" s="15"/>
      <c r="H867" s="10"/>
    </row>
    <row r="868" spans="4:8" x14ac:dyDescent="0.25">
      <c r="D868" s="14"/>
      <c r="F868" s="15"/>
      <c r="H868" s="10"/>
    </row>
    <row r="869" spans="4:8" x14ac:dyDescent="0.25">
      <c r="D869" s="14"/>
      <c r="F869" s="15"/>
      <c r="H869" s="10"/>
    </row>
    <row r="870" spans="4:8" x14ac:dyDescent="0.25">
      <c r="D870" s="14"/>
      <c r="F870" s="15"/>
      <c r="H870" s="10"/>
    </row>
    <row r="871" spans="4:8" x14ac:dyDescent="0.25">
      <c r="D871" s="14"/>
      <c r="F871" s="15"/>
      <c r="H871" s="10"/>
    </row>
    <row r="872" spans="4:8" x14ac:dyDescent="0.25">
      <c r="D872" s="14"/>
      <c r="F872" s="15"/>
      <c r="H872" s="10"/>
    </row>
    <row r="873" spans="4:8" x14ac:dyDescent="0.25">
      <c r="D873" s="14"/>
      <c r="F873" s="15"/>
      <c r="H873" s="10"/>
    </row>
    <row r="874" spans="4:8" x14ac:dyDescent="0.25">
      <c r="D874" s="14"/>
      <c r="F874" s="15"/>
      <c r="H874" s="10"/>
    </row>
    <row r="875" spans="4:8" x14ac:dyDescent="0.25">
      <c r="D875" s="14"/>
      <c r="F875" s="15"/>
      <c r="H875" s="10"/>
    </row>
    <row r="876" spans="4:8" x14ac:dyDescent="0.25">
      <c r="D876" s="14"/>
      <c r="F876" s="15"/>
      <c r="H876" s="10"/>
    </row>
    <row r="877" spans="4:8" x14ac:dyDescent="0.25">
      <c r="D877" s="14"/>
      <c r="F877" s="15"/>
      <c r="H877" s="10"/>
    </row>
    <row r="878" spans="4:8" x14ac:dyDescent="0.25">
      <c r="D878" s="14"/>
      <c r="F878" s="15"/>
      <c r="H878" s="10"/>
    </row>
    <row r="879" spans="4:8" x14ac:dyDescent="0.25">
      <c r="D879" s="14"/>
      <c r="F879" s="15"/>
      <c r="H879" s="10"/>
    </row>
    <row r="880" spans="4:8" x14ac:dyDescent="0.25">
      <c r="D880" s="14"/>
      <c r="F880" s="15"/>
      <c r="H880" s="10"/>
    </row>
    <row r="881" spans="4:8" x14ac:dyDescent="0.25">
      <c r="D881" s="14"/>
      <c r="F881" s="15"/>
      <c r="H881" s="10"/>
    </row>
    <row r="882" spans="4:8" x14ac:dyDescent="0.25">
      <c r="D882" s="14"/>
      <c r="F882" s="15"/>
      <c r="H882" s="10"/>
    </row>
    <row r="883" spans="4:8" x14ac:dyDescent="0.25">
      <c r="D883" s="14"/>
      <c r="F883" s="15"/>
      <c r="H883" s="10"/>
    </row>
    <row r="884" spans="4:8" x14ac:dyDescent="0.25">
      <c r="D884" s="14"/>
      <c r="F884" s="15"/>
      <c r="H884" s="10"/>
    </row>
    <row r="885" spans="4:8" x14ac:dyDescent="0.25">
      <c r="D885" s="14"/>
      <c r="F885" s="15"/>
      <c r="H885" s="10"/>
    </row>
    <row r="886" spans="4:8" x14ac:dyDescent="0.25">
      <c r="D886" s="14"/>
      <c r="F886" s="15"/>
      <c r="H886" s="10"/>
    </row>
    <row r="887" spans="4:8" x14ac:dyDescent="0.25">
      <c r="D887" s="14"/>
      <c r="F887" s="15"/>
      <c r="H887" s="10"/>
    </row>
    <row r="888" spans="4:8" x14ac:dyDescent="0.25">
      <c r="D888" s="14"/>
      <c r="F888" s="15"/>
      <c r="H888" s="10"/>
    </row>
    <row r="889" spans="4:8" x14ac:dyDescent="0.25">
      <c r="D889" s="14"/>
      <c r="F889" s="15"/>
      <c r="H889" s="10"/>
    </row>
    <row r="890" spans="4:8" x14ac:dyDescent="0.25">
      <c r="D890" s="14"/>
      <c r="F890" s="15"/>
      <c r="H890" s="10"/>
    </row>
    <row r="891" spans="4:8" x14ac:dyDescent="0.25">
      <c r="D891" s="14"/>
      <c r="F891" s="15"/>
      <c r="H891" s="10"/>
    </row>
    <row r="892" spans="4:8" x14ac:dyDescent="0.25">
      <c r="D892" s="14"/>
      <c r="F892" s="15"/>
      <c r="H892" s="10"/>
    </row>
    <row r="893" spans="4:8" x14ac:dyDescent="0.25">
      <c r="D893" s="14"/>
      <c r="F893" s="15"/>
      <c r="H893" s="10"/>
    </row>
    <row r="894" spans="4:8" x14ac:dyDescent="0.25">
      <c r="D894" s="14"/>
      <c r="F894" s="15"/>
      <c r="H894" s="10"/>
    </row>
    <row r="895" spans="4:8" x14ac:dyDescent="0.25">
      <c r="D895" s="14"/>
      <c r="F895" s="15"/>
      <c r="H895" s="10"/>
    </row>
    <row r="896" spans="4:8" x14ac:dyDescent="0.25">
      <c r="D896" s="14"/>
      <c r="F896" s="15"/>
      <c r="H896" s="10"/>
    </row>
    <row r="897" spans="4:8" x14ac:dyDescent="0.25">
      <c r="D897" s="14"/>
      <c r="F897" s="15"/>
      <c r="H897" s="10"/>
    </row>
    <row r="898" spans="4:8" x14ac:dyDescent="0.25">
      <c r="D898" s="14"/>
      <c r="F898" s="15"/>
      <c r="H898" s="10"/>
    </row>
    <row r="899" spans="4:8" x14ac:dyDescent="0.25">
      <c r="D899" s="14"/>
      <c r="F899" s="15"/>
      <c r="H899" s="10"/>
    </row>
    <row r="900" spans="4:8" x14ac:dyDescent="0.25">
      <c r="D900" s="14"/>
      <c r="F900" s="15"/>
      <c r="H900" s="10"/>
    </row>
    <row r="901" spans="4:8" x14ac:dyDescent="0.25">
      <c r="D901" s="14"/>
      <c r="F901" s="15"/>
      <c r="H901" s="10"/>
    </row>
    <row r="902" spans="4:8" x14ac:dyDescent="0.25">
      <c r="D902" s="14"/>
      <c r="F902" s="15"/>
      <c r="H902" s="10"/>
    </row>
    <row r="903" spans="4:8" x14ac:dyDescent="0.25">
      <c r="D903" s="14"/>
      <c r="F903" s="15"/>
      <c r="H903" s="10"/>
    </row>
    <row r="904" spans="4:8" x14ac:dyDescent="0.25">
      <c r="D904" s="14"/>
      <c r="F904" s="15"/>
      <c r="H904" s="10"/>
    </row>
    <row r="905" spans="4:8" x14ac:dyDescent="0.25">
      <c r="D905" s="14"/>
      <c r="F905" s="15"/>
      <c r="H905" s="10"/>
    </row>
    <row r="906" spans="4:8" x14ac:dyDescent="0.25">
      <c r="D906" s="14"/>
      <c r="F906" s="15"/>
      <c r="H906" s="10"/>
    </row>
    <row r="907" spans="4:8" x14ac:dyDescent="0.25">
      <c r="D907" s="14"/>
      <c r="F907" s="15"/>
      <c r="H907" s="10"/>
    </row>
    <row r="908" spans="4:8" x14ac:dyDescent="0.25">
      <c r="D908" s="14"/>
      <c r="F908" s="15"/>
      <c r="H908" s="10"/>
    </row>
    <row r="909" spans="4:8" x14ac:dyDescent="0.25">
      <c r="D909" s="14"/>
      <c r="F909" s="15"/>
      <c r="H909" s="10"/>
    </row>
    <row r="910" spans="4:8" x14ac:dyDescent="0.25">
      <c r="D910" s="14"/>
      <c r="F910" s="15"/>
      <c r="H910" s="10"/>
    </row>
    <row r="911" spans="4:8" x14ac:dyDescent="0.25">
      <c r="D911" s="14"/>
      <c r="F911" s="15"/>
      <c r="H911" s="10"/>
    </row>
    <row r="912" spans="4:8" x14ac:dyDescent="0.25">
      <c r="D912" s="14"/>
      <c r="F912" s="15"/>
      <c r="H912" s="10"/>
    </row>
    <row r="913" spans="4:8" x14ac:dyDescent="0.25">
      <c r="D913" s="14"/>
      <c r="F913" s="15"/>
      <c r="H913" s="10"/>
    </row>
    <row r="914" spans="4:8" x14ac:dyDescent="0.25">
      <c r="D914" s="14"/>
      <c r="F914" s="15"/>
      <c r="H914" s="10"/>
    </row>
    <row r="915" spans="4:8" x14ac:dyDescent="0.25">
      <c r="D915" s="14"/>
      <c r="F915" s="15"/>
      <c r="H915" s="10"/>
    </row>
    <row r="916" spans="4:8" x14ac:dyDescent="0.25">
      <c r="D916" s="14"/>
      <c r="F916" s="15"/>
      <c r="H916" s="10"/>
    </row>
    <row r="917" spans="4:8" x14ac:dyDescent="0.25">
      <c r="D917" s="14"/>
      <c r="F917" s="15"/>
      <c r="H917" s="10"/>
    </row>
    <row r="918" spans="4:8" x14ac:dyDescent="0.25">
      <c r="D918" s="14"/>
      <c r="F918" s="15"/>
      <c r="H918" s="10"/>
    </row>
    <row r="919" spans="4:8" x14ac:dyDescent="0.25">
      <c r="D919" s="14"/>
      <c r="F919" s="15"/>
      <c r="H919" s="10"/>
    </row>
    <row r="920" spans="4:8" x14ac:dyDescent="0.25">
      <c r="D920" s="14"/>
      <c r="F920" s="15"/>
      <c r="H920" s="10"/>
    </row>
    <row r="921" spans="4:8" x14ac:dyDescent="0.25">
      <c r="D921" s="14"/>
      <c r="F921" s="15"/>
      <c r="H921" s="10"/>
    </row>
    <row r="922" spans="4:8" x14ac:dyDescent="0.25">
      <c r="D922" s="14"/>
      <c r="F922" s="15"/>
      <c r="H922" s="10"/>
    </row>
    <row r="923" spans="4:8" x14ac:dyDescent="0.25">
      <c r="D923" s="14"/>
      <c r="F923" s="15"/>
      <c r="H923" s="10"/>
    </row>
    <row r="924" spans="4:8" x14ac:dyDescent="0.25">
      <c r="D924" s="14"/>
      <c r="F924" s="15"/>
      <c r="H924" s="10"/>
    </row>
    <row r="925" spans="4:8" x14ac:dyDescent="0.25">
      <c r="D925" s="14"/>
      <c r="F925" s="15"/>
      <c r="H925" s="10"/>
    </row>
    <row r="926" spans="4:8" x14ac:dyDescent="0.25">
      <c r="D926" s="14"/>
      <c r="F926" s="15"/>
      <c r="H926" s="10"/>
    </row>
    <row r="927" spans="4:8" x14ac:dyDescent="0.25">
      <c r="D927" s="14"/>
      <c r="F927" s="15"/>
      <c r="H927" s="10"/>
    </row>
    <row r="928" spans="4:8" x14ac:dyDescent="0.25">
      <c r="D928" s="14"/>
      <c r="F928" s="15"/>
      <c r="H928" s="10"/>
    </row>
    <row r="929" spans="4:8" x14ac:dyDescent="0.25">
      <c r="D929" s="14"/>
      <c r="F929" s="15"/>
      <c r="H929" s="10"/>
    </row>
    <row r="930" spans="4:8" x14ac:dyDescent="0.25">
      <c r="D930" s="14"/>
      <c r="F930" s="15"/>
      <c r="H930" s="10"/>
    </row>
    <row r="931" spans="4:8" x14ac:dyDescent="0.25">
      <c r="D931" s="14"/>
      <c r="F931" s="15"/>
      <c r="H931" s="10"/>
    </row>
    <row r="932" spans="4:8" x14ac:dyDescent="0.25">
      <c r="D932" s="14"/>
      <c r="F932" s="15"/>
      <c r="H932" s="10"/>
    </row>
    <row r="933" spans="4:8" x14ac:dyDescent="0.25">
      <c r="D933" s="14"/>
      <c r="F933" s="15"/>
      <c r="H933" s="10"/>
    </row>
    <row r="934" spans="4:8" x14ac:dyDescent="0.25">
      <c r="D934" s="14"/>
      <c r="F934" s="15"/>
      <c r="H934" s="10"/>
    </row>
    <row r="935" spans="4:8" x14ac:dyDescent="0.25">
      <c r="D935" s="14"/>
      <c r="F935" s="15"/>
      <c r="H935" s="10"/>
    </row>
    <row r="936" spans="4:8" x14ac:dyDescent="0.25">
      <c r="D936" s="14"/>
      <c r="F936" s="15"/>
      <c r="H936" s="10"/>
    </row>
    <row r="937" spans="4:8" x14ac:dyDescent="0.25">
      <c r="D937" s="14"/>
      <c r="F937" s="15"/>
      <c r="H937" s="10"/>
    </row>
    <row r="938" spans="4:8" x14ac:dyDescent="0.25">
      <c r="D938" s="14"/>
      <c r="F938" s="15"/>
      <c r="H938" s="10"/>
    </row>
    <row r="939" spans="4:8" x14ac:dyDescent="0.25">
      <c r="D939" s="14"/>
      <c r="F939" s="15"/>
      <c r="H939" s="10"/>
    </row>
    <row r="940" spans="4:8" x14ac:dyDescent="0.25">
      <c r="D940" s="14"/>
      <c r="F940" s="15"/>
      <c r="H940" s="10"/>
    </row>
    <row r="941" spans="4:8" x14ac:dyDescent="0.25">
      <c r="D941" s="14"/>
      <c r="F941" s="15"/>
      <c r="H941" s="10"/>
    </row>
    <row r="942" spans="4:8" x14ac:dyDescent="0.25">
      <c r="D942" s="14"/>
      <c r="F942" s="15"/>
      <c r="H942" s="10"/>
    </row>
    <row r="943" spans="4:8" x14ac:dyDescent="0.25">
      <c r="D943" s="14"/>
      <c r="F943" s="15"/>
      <c r="H943" s="10"/>
    </row>
    <row r="944" spans="4:8" x14ac:dyDescent="0.25">
      <c r="D944" s="14"/>
      <c r="F944" s="15"/>
      <c r="H944" s="10"/>
    </row>
    <row r="945" spans="4:8" x14ac:dyDescent="0.25">
      <c r="D945" s="14"/>
      <c r="F945" s="15"/>
      <c r="H945" s="10"/>
    </row>
    <row r="946" spans="4:8" x14ac:dyDescent="0.25">
      <c r="D946" s="14"/>
      <c r="F946" s="15"/>
      <c r="H946" s="10"/>
    </row>
    <row r="947" spans="4:8" x14ac:dyDescent="0.25">
      <c r="D947" s="14"/>
      <c r="F947" s="15"/>
      <c r="H947" s="10"/>
    </row>
    <row r="948" spans="4:8" x14ac:dyDescent="0.25">
      <c r="D948" s="14"/>
      <c r="F948" s="15"/>
      <c r="H948" s="10"/>
    </row>
    <row r="949" spans="4:8" x14ac:dyDescent="0.25">
      <c r="D949" s="14"/>
      <c r="F949" s="15"/>
      <c r="H949" s="10"/>
    </row>
    <row r="950" spans="4:8" x14ac:dyDescent="0.25">
      <c r="D950" s="14"/>
      <c r="F950" s="15"/>
      <c r="H950" s="10"/>
    </row>
    <row r="951" spans="4:8" x14ac:dyDescent="0.25">
      <c r="D951" s="14"/>
      <c r="F951" s="15"/>
      <c r="H951" s="10"/>
    </row>
    <row r="952" spans="4:8" x14ac:dyDescent="0.25">
      <c r="D952" s="14"/>
      <c r="F952" s="15"/>
      <c r="H952" s="10"/>
    </row>
    <row r="953" spans="4:8" x14ac:dyDescent="0.25">
      <c r="D953" s="14"/>
      <c r="F953" s="15"/>
      <c r="H953" s="10"/>
    </row>
  </sheetData>
  <autoFilter ref="A15:P522"/>
  <pageMargins left="0.7" right="0.7" top="0.75" bottom="0.75" header="0.3" footer="0.3"/>
  <pageSetup scale="62" fitToHeight="0" orientation="landscape" r:id="rId1"/>
  <rowBreaks count="10" manualBreakCount="10">
    <brk id="63" max="16383" man="1"/>
    <brk id="111" max="16383" man="1"/>
    <brk id="156" max="16383" man="1"/>
    <brk id="205" max="16383" man="1"/>
    <brk id="255" max="16383" man="1"/>
    <brk id="304" max="16383" man="1"/>
    <brk id="348" max="16383" man="1"/>
    <brk id="397" max="16383" man="1"/>
    <brk id="441" max="16383" man="1"/>
    <brk id="4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sqref="A1:A2"/>
    </sheetView>
  </sheetViews>
  <sheetFormatPr defaultRowHeight="14.4" outlineLevelCol="1" x14ac:dyDescent="0.3"/>
  <cols>
    <col min="1" max="1" width="9.109375" customWidth="1" outlineLevel="1"/>
    <col min="2" max="2" width="12.109375" bestFit="1" customWidth="1"/>
    <col min="3" max="3" width="18" bestFit="1" customWidth="1"/>
    <col min="4" max="4" width="20.109375" bestFit="1" customWidth="1"/>
  </cols>
  <sheetData>
    <row r="1" spans="1:4" x14ac:dyDescent="0.3">
      <c r="A1" s="82" t="s">
        <v>168</v>
      </c>
    </row>
    <row r="2" spans="1:4" x14ac:dyDescent="0.3">
      <c r="A2" s="82" t="s">
        <v>167</v>
      </c>
    </row>
    <row r="6" spans="1:4" x14ac:dyDescent="0.3">
      <c r="B6" s="72"/>
      <c r="C6" s="73"/>
      <c r="D6" s="73"/>
    </row>
    <row r="7" spans="1:4" x14ac:dyDescent="0.3">
      <c r="B7" s="74" t="s">
        <v>160</v>
      </c>
      <c r="C7" s="74" t="s">
        <v>161</v>
      </c>
      <c r="D7" s="74" t="s">
        <v>162</v>
      </c>
    </row>
    <row r="8" spans="1:4" x14ac:dyDescent="0.3">
      <c r="B8" s="75" t="s">
        <v>156</v>
      </c>
      <c r="C8" s="79">
        <f>+SUBTOTAL(9,C9:C15)</f>
        <v>10587476168.140001</v>
      </c>
      <c r="D8" s="79">
        <f>+SUBTOTAL(9,D9:D15)</f>
        <v>1786151273.8255959</v>
      </c>
    </row>
    <row r="9" spans="1:4" x14ac:dyDescent="0.3">
      <c r="A9" t="s">
        <v>156</v>
      </c>
      <c r="B9" s="72">
        <v>341</v>
      </c>
      <c r="C9" s="73">
        <f>+SUMIFS(Calculation!J:J,Calculation!$O:$O,Totals!$B9,Calculation!$P:$P,Totals!$A9)</f>
        <v>849709197.47000003</v>
      </c>
      <c r="D9" s="73">
        <f>+SUMIFS(Calculation!N:N,Calculation!$O:$O,Totals!$B9,Calculation!$P:$P,Totals!$A9)</f>
        <v>67098428.714834496</v>
      </c>
    </row>
    <row r="10" spans="1:4" x14ac:dyDescent="0.3">
      <c r="A10" t="s">
        <v>156</v>
      </c>
      <c r="B10" s="72">
        <v>342</v>
      </c>
      <c r="C10" s="73">
        <f>+SUMIFS(Calculation!J:J,Calculation!$O:$O,Totals!$B10,Calculation!$P:$P,Totals!$A10)</f>
        <v>429149661.42000002</v>
      </c>
      <c r="D10" s="73">
        <f>+SUMIFS(Calculation!N:N,Calculation!$O:$O,Totals!$B10,Calculation!$P:$P,Totals!$A10)</f>
        <v>160974224.88925001</v>
      </c>
    </row>
    <row r="11" spans="1:4" x14ac:dyDescent="0.3">
      <c r="A11" t="s">
        <v>156</v>
      </c>
      <c r="B11" s="72">
        <v>343</v>
      </c>
      <c r="C11" s="80">
        <f>+SUMIFS(Calculation!J:J,Calculation!$O:$O,Totals!$B11,Calculation!$P:$P,Totals!$A11)</f>
        <v>4939328385.8800011</v>
      </c>
      <c r="D11" s="80">
        <f>+SUMIFS(Calculation!N:N,Calculation!$O:$O,Totals!$B11,Calculation!$P:$P,Totals!$A11)</f>
        <v>974120521.24724424</v>
      </c>
    </row>
    <row r="12" spans="1:4" x14ac:dyDescent="0.3">
      <c r="A12" t="s">
        <v>156</v>
      </c>
      <c r="B12" s="72">
        <v>343.2</v>
      </c>
      <c r="C12" s="80">
        <f>+SUMIFS(Calculation!J:J,Calculation!$O:$O,Totals!$B12,Calculation!$P:$P,Totals!$A12)</f>
        <v>2540181454.2399998</v>
      </c>
      <c r="D12" s="73">
        <f>+SUMIFS(Calculation!N:N,Calculation!$O:$O,Totals!$B12,Calculation!$P:$P,Totals!$A12)</f>
        <v>487702780.59810007</v>
      </c>
    </row>
    <row r="13" spans="1:4" x14ac:dyDescent="0.3">
      <c r="A13" t="s">
        <v>156</v>
      </c>
      <c r="B13" s="72">
        <v>344</v>
      </c>
      <c r="C13" s="73">
        <f>+SUMIFS(Calculation!J:J,Calculation!$O:$O,Totals!$B13,Calculation!$P:$P,Totals!$A13)</f>
        <v>786623052.94999993</v>
      </c>
      <c r="D13" s="73">
        <f>+SUMIFS(Calculation!N:N,Calculation!$O:$O,Totals!$B13,Calculation!$P:$P,Totals!$A13)</f>
        <v>43149582.837271996</v>
      </c>
    </row>
    <row r="14" spans="1:4" x14ac:dyDescent="0.3">
      <c r="A14" t="s">
        <v>156</v>
      </c>
      <c r="B14" s="72">
        <v>345</v>
      </c>
      <c r="C14" s="73">
        <f>+SUMIFS(Calculation!J:J,Calculation!$O:$O,Totals!$B14,Calculation!$P:$P,Totals!$A14)</f>
        <v>918495276.46000004</v>
      </c>
      <c r="D14" s="73">
        <f>+SUMIFS(Calculation!N:N,Calculation!$O:$O,Totals!$B14,Calculation!$P:$P,Totals!$A14)</f>
        <v>41706030.133676991</v>
      </c>
    </row>
    <row r="15" spans="1:4" x14ac:dyDescent="0.3">
      <c r="A15" t="s">
        <v>156</v>
      </c>
      <c r="B15" s="72">
        <v>346</v>
      </c>
      <c r="C15" s="73">
        <f>+SUMIFS(Calculation!J:J,Calculation!$O:$O,Totals!$B15,Calculation!$P:$P,Totals!$A15)</f>
        <v>123989139.71999998</v>
      </c>
      <c r="D15" s="73">
        <f>+SUMIFS(Calculation!N:N,Calculation!$O:$O,Totals!$B15,Calculation!$P:$P,Totals!$A15)</f>
        <v>11399705.405218</v>
      </c>
    </row>
    <row r="16" spans="1:4" x14ac:dyDescent="0.3">
      <c r="B16" s="75" t="s">
        <v>154</v>
      </c>
      <c r="C16" s="76">
        <f>+SUBTOTAL(9,C17:C21)</f>
        <v>1528561342.47</v>
      </c>
      <c r="D16" s="76">
        <f>+SUBTOTAL(9,D17:D21)</f>
        <v>273192768.15818453</v>
      </c>
    </row>
    <row r="17" spans="1:4" x14ac:dyDescent="0.3">
      <c r="A17" t="s">
        <v>154</v>
      </c>
      <c r="B17" s="72">
        <v>311</v>
      </c>
      <c r="C17" s="73">
        <f>+SUMIFS(Calculation!J:J,Calculation!$O:$O,Totals!$B17,Calculation!$P:$P,Totals!$A17)</f>
        <v>260102007.97000003</v>
      </c>
      <c r="D17" s="73">
        <f>+SUMIFS(Calculation!N:N,Calculation!$O:$O,Totals!$B17,Calculation!$P:$P,Totals!$A17)</f>
        <v>17718236.127312001</v>
      </c>
    </row>
    <row r="18" spans="1:4" x14ac:dyDescent="0.3">
      <c r="A18" t="s">
        <v>154</v>
      </c>
      <c r="B18" s="72">
        <v>312</v>
      </c>
      <c r="C18" s="73">
        <f>+SUMIFS(Calculation!J:J,Calculation!$O:$O,Totals!$B18,Calculation!$P:$P,Totals!$A18)</f>
        <v>972714283.92000008</v>
      </c>
      <c r="D18" s="73">
        <f>+SUMIFS(Calculation!N:N,Calculation!$O:$O,Totals!$B18,Calculation!$P:$P,Totals!$A18)</f>
        <v>194320062.53564402</v>
      </c>
    </row>
    <row r="19" spans="1:4" x14ac:dyDescent="0.3">
      <c r="A19" t="s">
        <v>154</v>
      </c>
      <c r="B19" s="72">
        <v>314</v>
      </c>
      <c r="C19" s="73">
        <f>+SUMIFS(Calculation!J:J,Calculation!$O:$O,Totals!$B19,Calculation!$P:$P,Totals!$A19)</f>
        <v>194602574.94</v>
      </c>
      <c r="D19" s="73">
        <f>+SUMIFS(Calculation!N:N,Calculation!$O:$O,Totals!$B19,Calculation!$P:$P,Totals!$A19)</f>
        <v>49458523.723799996</v>
      </c>
    </row>
    <row r="20" spans="1:4" x14ac:dyDescent="0.3">
      <c r="A20" t="s">
        <v>154</v>
      </c>
      <c r="B20" s="72">
        <v>315</v>
      </c>
      <c r="C20" s="73">
        <f>+SUMIFS(Calculation!J:J,Calculation!$O:$O,Totals!$B20,Calculation!$P:$P,Totals!$A20)</f>
        <v>86549775.589999989</v>
      </c>
      <c r="D20" s="73">
        <f>+SUMIFS(Calculation!N:N,Calculation!$O:$O,Totals!$B20,Calculation!$P:$P,Totals!$A20)</f>
        <v>9508621.1236379985</v>
      </c>
    </row>
    <row r="21" spans="1:4" x14ac:dyDescent="0.3">
      <c r="A21" t="s">
        <v>154</v>
      </c>
      <c r="B21" s="72">
        <v>316</v>
      </c>
      <c r="C21" s="73">
        <f>+SUMIFS(Calculation!J:J,Calculation!$O:$O,Totals!$B21,Calculation!$P:$P,Totals!$A21)</f>
        <v>14592700.049999999</v>
      </c>
      <c r="D21" s="73">
        <f>+SUMIFS(Calculation!N:N,Calculation!$O:$O,Totals!$B21,Calculation!$P:$P,Totals!$A21)</f>
        <v>2187324.6477905</v>
      </c>
    </row>
    <row r="22" spans="1:4" x14ac:dyDescent="0.3">
      <c r="B22" s="75" t="s">
        <v>157</v>
      </c>
      <c r="C22" s="79">
        <f>+SUBTOTAL(9,C23:C29)</f>
        <v>824628695.68999994</v>
      </c>
      <c r="D22" s="79">
        <f>+SUBTOTAL(9,D23:D29)</f>
        <v>131053076.3218015</v>
      </c>
    </row>
    <row r="23" spans="1:4" x14ac:dyDescent="0.3">
      <c r="A23" t="s">
        <v>157</v>
      </c>
      <c r="B23" s="72">
        <v>341</v>
      </c>
      <c r="C23" s="73">
        <f>+SUMIFS(Calculation!J:J,Calculation!$O:$O,Totals!$B23,Calculation!$P:$P,Totals!$A23)</f>
        <v>56049077.909999996</v>
      </c>
      <c r="D23" s="73">
        <f>+SUMIFS(Calculation!N:N,Calculation!$O:$O,Totals!$B23,Calculation!$P:$P,Totals!$A23)</f>
        <v>4666924.6618264997</v>
      </c>
    </row>
    <row r="24" spans="1:4" x14ac:dyDescent="0.3">
      <c r="A24" t="s">
        <v>157</v>
      </c>
      <c r="B24" s="72">
        <v>342</v>
      </c>
      <c r="C24" s="73">
        <f>+SUMIFS(Calculation!J:J,Calculation!$O:$O,Totals!$B24,Calculation!$P:$P,Totals!$A24)</f>
        <v>40823265.869999997</v>
      </c>
      <c r="D24" s="73">
        <f>+SUMIFS(Calculation!N:N,Calculation!$O:$O,Totals!$B24,Calculation!$P:$P,Totals!$A24)</f>
        <v>13641388.1159725</v>
      </c>
    </row>
    <row r="25" spans="1:4" x14ac:dyDescent="0.3">
      <c r="A25" t="s">
        <v>157</v>
      </c>
      <c r="B25" s="72">
        <v>343</v>
      </c>
      <c r="C25" s="80">
        <f>+SUMIFS(Calculation!J:J,Calculation!$O:$O,Totals!$B25,Calculation!$P:$P,Totals!$A25)</f>
        <v>420532740.62</v>
      </c>
      <c r="D25" s="80">
        <f>+SUMIFS(Calculation!N:N,Calculation!$O:$O,Totals!$B25,Calculation!$P:$P,Totals!$A25)</f>
        <v>80594641.368651003</v>
      </c>
    </row>
    <row r="26" spans="1:4" x14ac:dyDescent="0.3">
      <c r="A26" t="s">
        <v>157</v>
      </c>
      <c r="B26" s="72">
        <v>343.2</v>
      </c>
      <c r="C26" s="73">
        <f>+SUMIFS(Calculation!J:J,Calculation!$O:$O,Totals!$B26,Calculation!$P:$P,Totals!$A26)</f>
        <v>108813850.26000001</v>
      </c>
      <c r="D26" s="73">
        <f>+SUMIFS(Calculation!N:N,Calculation!$O:$O,Totals!$B26,Calculation!$P:$P,Totals!$A26)</f>
        <v>22209887.940849002</v>
      </c>
    </row>
    <row r="27" spans="1:4" x14ac:dyDescent="0.3">
      <c r="A27" t="s">
        <v>157</v>
      </c>
      <c r="B27" s="72">
        <v>344</v>
      </c>
      <c r="C27" s="73">
        <f>+SUMIFS(Calculation!J:J,Calculation!$O:$O,Totals!$B27,Calculation!$P:$P,Totals!$A27)</f>
        <v>92646203.150000006</v>
      </c>
      <c r="D27" s="73">
        <f>+SUMIFS(Calculation!N:N,Calculation!$O:$O,Totals!$B27,Calculation!$P:$P,Totals!$A27)</f>
        <v>4807167.0124080004</v>
      </c>
    </row>
    <row r="28" spans="1:4" x14ac:dyDescent="0.3">
      <c r="A28" t="s">
        <v>157</v>
      </c>
      <c r="B28" s="72">
        <v>345</v>
      </c>
      <c r="C28" s="73">
        <f>+SUMIFS(Calculation!J:J,Calculation!$O:$O,Totals!$B28,Calculation!$P:$P,Totals!$A28)</f>
        <v>98336478.590000004</v>
      </c>
      <c r="D28" s="73">
        <f>+SUMIFS(Calculation!N:N,Calculation!$O:$O,Totals!$B28,Calculation!$P:$P,Totals!$A28)</f>
        <v>4429633.9726534998</v>
      </c>
    </row>
    <row r="29" spans="1:4" x14ac:dyDescent="0.3">
      <c r="A29" t="s">
        <v>157</v>
      </c>
      <c r="B29" s="72">
        <v>346</v>
      </c>
      <c r="C29" s="73">
        <f>+SUMIFS(Calculation!J:J,Calculation!$O:$O,Totals!$B29,Calculation!$P:$P,Totals!$A29)</f>
        <v>7427079.29</v>
      </c>
      <c r="D29" s="73">
        <f>+SUMIFS(Calculation!N:N,Calculation!$O:$O,Totals!$B29,Calculation!$P:$P,Totals!$A29)</f>
        <v>703433.24944099993</v>
      </c>
    </row>
    <row r="30" spans="1:4" x14ac:dyDescent="0.3">
      <c r="B30" s="75" t="s">
        <v>155</v>
      </c>
      <c r="C30" s="76">
        <f>+SUBTOTAL(9,C31:C35)</f>
        <v>7822373927.1099997</v>
      </c>
      <c r="D30" s="76">
        <f>+SUBTOTAL(9,D31:D35)</f>
        <v>978618675.67955828</v>
      </c>
    </row>
    <row r="31" spans="1:4" x14ac:dyDescent="0.3">
      <c r="A31" t="s">
        <v>155</v>
      </c>
      <c r="B31" s="72">
        <v>321</v>
      </c>
      <c r="C31" s="73">
        <f>+SUMIFS(Calculation!J:J,Calculation!$O:$O,Totals!$B31,Calculation!$P:$P,Totals!$A31)</f>
        <v>1588873018.4300001</v>
      </c>
      <c r="D31" s="73">
        <f>+SUMIFS(Calculation!N:N,Calculation!$O:$O,Totals!$B31,Calculation!$P:$P,Totals!$A31)</f>
        <v>88922369.157246038</v>
      </c>
    </row>
    <row r="32" spans="1:4" x14ac:dyDescent="0.3">
      <c r="A32" t="s">
        <v>155</v>
      </c>
      <c r="B32" s="72">
        <v>322</v>
      </c>
      <c r="C32" s="73">
        <f>+SUMIFS(Calculation!J:J,Calculation!$O:$O,Totals!$B32,Calculation!$P:$P,Totals!$A32)</f>
        <v>3217297427.6599998</v>
      </c>
      <c r="D32" s="73">
        <f>+SUMIFS(Calculation!N:N,Calculation!$O:$O,Totals!$B32,Calculation!$P:$P,Totals!$A32)</f>
        <v>349889779.65996969</v>
      </c>
    </row>
    <row r="33" spans="1:4" x14ac:dyDescent="0.3">
      <c r="A33" t="s">
        <v>155</v>
      </c>
      <c r="B33" s="72">
        <v>323</v>
      </c>
      <c r="C33" s="73">
        <f>+SUMIFS(Calculation!J:J,Calculation!$O:$O,Totals!$B33,Calculation!$P:$P,Totals!$A33)</f>
        <v>2159278769.04</v>
      </c>
      <c r="D33" s="73">
        <f>+SUMIFS(Calculation!N:N,Calculation!$O:$O,Totals!$B33,Calculation!$P:$P,Totals!$A33)</f>
        <v>515762806.92224169</v>
      </c>
    </row>
    <row r="34" spans="1:4" x14ac:dyDescent="0.3">
      <c r="A34" t="s">
        <v>155</v>
      </c>
      <c r="B34" s="72">
        <v>324</v>
      </c>
      <c r="C34" s="73">
        <f>+SUMIFS(Calculation!J:J,Calculation!$O:$O,Totals!$B34,Calculation!$P:$P,Totals!$A34)</f>
        <v>733106457.74000001</v>
      </c>
      <c r="D34" s="73">
        <f>+SUMIFS(Calculation!N:N,Calculation!$O:$O,Totals!$B34,Calculation!$P:$P,Totals!$A34)</f>
        <v>16461680.992868941</v>
      </c>
    </row>
    <row r="35" spans="1:4" x14ac:dyDescent="0.3">
      <c r="A35" t="s">
        <v>155</v>
      </c>
      <c r="B35" s="72">
        <v>325</v>
      </c>
      <c r="C35" s="73">
        <f>+SUMIFS(Calculation!J:J,Calculation!$O:$O,Totals!$B35,Calculation!$P:$P,Totals!$A35)</f>
        <v>123818254.23999999</v>
      </c>
      <c r="D35" s="73">
        <f>+SUMIFS(Calculation!N:N,Calculation!$O:$O,Totals!$B35,Calculation!$P:$P,Totals!$A35)</f>
        <v>7582038.9472319726</v>
      </c>
    </row>
    <row r="36" spans="1:4" x14ac:dyDescent="0.3">
      <c r="B36" s="75" t="s">
        <v>153</v>
      </c>
      <c r="C36" s="76">
        <f>+SUBTOTAL(9,C37:C41)</f>
        <v>1681431527.2900002</v>
      </c>
      <c r="D36" s="76">
        <f>+SUBTOTAL(9,D37:D41)</f>
        <v>168432949.03989601</v>
      </c>
    </row>
    <row r="37" spans="1:4" x14ac:dyDescent="0.3">
      <c r="A37" s="81" t="s">
        <v>153</v>
      </c>
      <c r="B37" s="72">
        <v>311</v>
      </c>
      <c r="C37" s="73">
        <f>+SUMIFS(Calculation!J:J,Calculation!$O:$O,Totals!$B37,Calculation!$P:$P,Totals!$A37)</f>
        <v>395344249.14999998</v>
      </c>
      <c r="D37" s="73">
        <f>+SUMIFS(Calculation!N:N,Calculation!$O:$O,Totals!$B37,Calculation!$P:$P,Totals!$A37)</f>
        <v>15866056.878576001</v>
      </c>
    </row>
    <row r="38" spans="1:4" x14ac:dyDescent="0.3">
      <c r="A38" s="81" t="s">
        <v>153</v>
      </c>
      <c r="B38" s="72">
        <v>312</v>
      </c>
      <c r="C38" s="73">
        <f>+SUMIFS(Calculation!J:J,Calculation!$O:$O,Totals!$B38,Calculation!$P:$P,Totals!$A38)</f>
        <v>814810517.88000011</v>
      </c>
      <c r="D38" s="73">
        <f>+SUMIFS(Calculation!N:N,Calculation!$O:$O,Totals!$B38,Calculation!$P:$P,Totals!$A38)</f>
        <v>92672920.504632011</v>
      </c>
    </row>
    <row r="39" spans="1:4" x14ac:dyDescent="0.3">
      <c r="A39" s="81" t="s">
        <v>153</v>
      </c>
      <c r="B39" s="72">
        <v>314</v>
      </c>
      <c r="C39" s="73">
        <f>+SUMIFS(Calculation!J:J,Calculation!$O:$O,Totals!$B39,Calculation!$P:$P,Totals!$A39)</f>
        <v>356035848.04999995</v>
      </c>
      <c r="D39" s="73">
        <f>+SUMIFS(Calculation!N:N,Calculation!$O:$O,Totals!$B39,Calculation!$P:$P,Totals!$A39)</f>
        <v>52060386.760020003</v>
      </c>
    </row>
    <row r="40" spans="1:4" x14ac:dyDescent="0.3">
      <c r="A40" s="81" t="s">
        <v>153</v>
      </c>
      <c r="B40" s="72">
        <v>315</v>
      </c>
      <c r="C40" s="73">
        <f>+SUMIFS(Calculation!J:J,Calculation!$O:$O,Totals!$B40,Calculation!$P:$P,Totals!$A40)</f>
        <v>94482887.670000002</v>
      </c>
      <c r="D40" s="73">
        <f>+SUMIFS(Calculation!N:N,Calculation!$O:$O,Totals!$B40,Calculation!$P:$P,Totals!$A40)</f>
        <v>6057333.5308979992</v>
      </c>
    </row>
    <row r="41" spans="1:4" x14ac:dyDescent="0.3">
      <c r="A41" s="81" t="s">
        <v>153</v>
      </c>
      <c r="B41" s="72">
        <v>316</v>
      </c>
      <c r="C41" s="73">
        <f>+SUMIFS(Calculation!J:J,Calculation!$O:$O,Totals!$B41,Calculation!$P:$P,Totals!$A41)</f>
        <v>20758024.540000003</v>
      </c>
      <c r="D41" s="73">
        <f>+SUMIFS(Calculation!N:N,Calculation!$O:$O,Totals!$B41,Calculation!$P:$P,Totals!$A41)</f>
        <v>1776251.36577</v>
      </c>
    </row>
    <row r="42" spans="1:4" x14ac:dyDescent="0.3">
      <c r="B42" s="77" t="s">
        <v>163</v>
      </c>
      <c r="C42" s="78">
        <f>+SUBTOTAL(9,C8:C41)</f>
        <v>22444471660.700008</v>
      </c>
      <c r="D42" s="78">
        <f>+SUBTOTAL(9,D8:D41)</f>
        <v>3337448743.0250354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1F9AEBB-6AC5-4E15-8536-FF6BF852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C348E-CECC-4A1F-849D-40DCCBFCC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A2F84-165D-4A3F-AEF9-72A7F8D4ABC0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c85253b9-0a55-49a1-98ad-b5b6252d7079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</vt:lpstr>
      <vt:lpstr>Totals</vt:lpstr>
      <vt:lpstr>Calculation!Print_Titles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2009-03-06T17:12:12Z</cp:lastPrinted>
  <dcterms:created xsi:type="dcterms:W3CDTF">2006-09-16T00:00:00Z</dcterms:created>
  <dcterms:modified xsi:type="dcterms:W3CDTF">2016-08-01T10:40:19Z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