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12" yWindow="348" windowWidth="20376" windowHeight="9768"/>
  </bookViews>
  <sheets>
    <sheet name="Hi Level Tax Calc" sheetId="7" r:id="rId1"/>
    <sheet name="TAX  Pretax Book Income" sheetId="5" r:id="rId2"/>
    <sheet name="Perms &amp; Temps Detail" sheetId="2" r:id="rId3"/>
    <sheet name="TAX  Schedule M" sheetId="1" r:id="rId4"/>
    <sheet name="TAX  Gas Reserves" sheetId="3" r:id="rId5"/>
  </sheets>
  <definedNames>
    <definedName name="_xlnm._FilterDatabase" localSheetId="2" hidden="1">'Perms &amp; Temps Detail'!$A$5:$H$140</definedName>
    <definedName name="_xlnm._FilterDatabase" localSheetId="3" hidden="1">'TAX  Schedule M'!$A$4:$G$264</definedName>
    <definedName name="_xlnm.Print_Area" localSheetId="0">'Hi Level Tax Calc'!$A$4:$J$61</definedName>
    <definedName name="_xlnm.Print_Area" localSheetId="2">'Perms &amp; Temps Detail'!$A$6:$K$142</definedName>
    <definedName name="_xlnm.Print_Area" localSheetId="4">'TAX  Gas Reserves'!$A$277:$D$494</definedName>
    <definedName name="_xlnm.Print_Area" localSheetId="1">'TAX  Pretax Book Income'!$D$3:$D$2854</definedName>
    <definedName name="_xlnm.Print_Area" localSheetId="3">'TAX  Schedule M'!$A$6:$D$264</definedName>
    <definedName name="_xlnm.Print_Titles" localSheetId="2">'Perms &amp; Temps Detail'!$4:$5</definedName>
    <definedName name="_xlnm.Print_Titles" localSheetId="4">'TAX  Gas Reserves'!$4:$5</definedName>
    <definedName name="_xlnm.Print_Titles" localSheetId="1">'TAX  Pretax Book Income'!$A:$A</definedName>
    <definedName name="_xlnm.Print_Titles" localSheetId="3">'TAX  Schedule M'!$4:$5</definedName>
  </definedNames>
  <calcPr calcId="145621"/>
</workbook>
</file>

<file path=xl/calcChain.xml><?xml version="1.0" encoding="utf-8"?>
<calcChain xmlns="http://schemas.openxmlformats.org/spreadsheetml/2006/main">
  <c r="F10" i="7" l="1"/>
  <c r="B10" i="7"/>
  <c r="F58" i="7" l="1"/>
  <c r="C58" i="7" s="1"/>
  <c r="F59" i="7"/>
  <c r="C59" i="7" s="1"/>
  <c r="D59" i="7" s="1"/>
  <c r="B25" i="7" s="1"/>
  <c r="D25" i="7" s="1"/>
  <c r="F60" i="7"/>
  <c r="C60" i="7" s="1"/>
  <c r="D60" i="7" s="1"/>
  <c r="B26" i="7" s="1"/>
  <c r="D26" i="7" s="1"/>
  <c r="B61" i="7"/>
  <c r="H45" i="7"/>
  <c r="D45" i="7"/>
  <c r="H46" i="7"/>
  <c r="D46" i="7"/>
  <c r="H49" i="7"/>
  <c r="H48" i="7"/>
  <c r="H47" i="7"/>
  <c r="H44" i="7"/>
  <c r="H43" i="7"/>
  <c r="H42" i="7"/>
  <c r="D49" i="7"/>
  <c r="D48" i="7"/>
  <c r="D47" i="7"/>
  <c r="D44" i="7"/>
  <c r="D43" i="7"/>
  <c r="G50" i="7"/>
  <c r="F50" i="7"/>
  <c r="C50" i="7"/>
  <c r="B42" i="7"/>
  <c r="D42" i="7" s="1"/>
  <c r="H27" i="7"/>
  <c r="D27" i="7"/>
  <c r="H13" i="7"/>
  <c r="H29" i="7"/>
  <c r="H28" i="7"/>
  <c r="H26" i="7"/>
  <c r="H25" i="7"/>
  <c r="H24" i="7"/>
  <c r="H23" i="7"/>
  <c r="H22" i="7"/>
  <c r="D29" i="7"/>
  <c r="D28" i="7"/>
  <c r="D23" i="7"/>
  <c r="D22" i="7"/>
  <c r="G30" i="7"/>
  <c r="F30" i="7"/>
  <c r="C30" i="7"/>
  <c r="F61" i="7" l="1"/>
  <c r="C61" i="7"/>
  <c r="D58" i="7"/>
  <c r="B50" i="7"/>
  <c r="H50" i="7"/>
  <c r="D50" i="7"/>
  <c r="H30" i="7"/>
  <c r="D61" i="7" l="1"/>
  <c r="B24" i="7"/>
  <c r="B30" i="7" l="1"/>
  <c r="D24" i="7"/>
  <c r="D30" i="7" l="1"/>
  <c r="C10" i="7" l="1"/>
  <c r="G10" i="7"/>
  <c r="F9" i="2"/>
  <c r="H9" i="2" s="1"/>
  <c r="E9" i="2"/>
  <c r="K136" i="2"/>
  <c r="J136" i="2" s="1"/>
  <c r="F15" i="2"/>
  <c r="H15" i="2" s="1"/>
  <c r="E15" i="2"/>
  <c r="C2852" i="5"/>
  <c r="D2852" i="5"/>
  <c r="E2852" i="5"/>
  <c r="E2854" i="5" s="1"/>
  <c r="F2852" i="5"/>
  <c r="G2852" i="5"/>
  <c r="C2853" i="5"/>
  <c r="D2853" i="5"/>
  <c r="D2854" i="5" s="1"/>
  <c r="E2853" i="5"/>
  <c r="F2853" i="5"/>
  <c r="G2853" i="5"/>
  <c r="B2853" i="5"/>
  <c r="B2852" i="5"/>
  <c r="C2848" i="5"/>
  <c r="D2848" i="5"/>
  <c r="E2848" i="5"/>
  <c r="F2848" i="5"/>
  <c r="G2848" i="5"/>
  <c r="C2849" i="5"/>
  <c r="D2849" i="5"/>
  <c r="E2849" i="5"/>
  <c r="F2849" i="5"/>
  <c r="G2849" i="5"/>
  <c r="B2849" i="5"/>
  <c r="B2848" i="5"/>
  <c r="C2843" i="5"/>
  <c r="D2843" i="5"/>
  <c r="E2843" i="5"/>
  <c r="E2846" i="5" s="1"/>
  <c r="F2843" i="5"/>
  <c r="G2843" i="5"/>
  <c r="C2844" i="5"/>
  <c r="D2844" i="5"/>
  <c r="E2844" i="5"/>
  <c r="F2844" i="5"/>
  <c r="G2844" i="5"/>
  <c r="B2844" i="5"/>
  <c r="B2843" i="5"/>
  <c r="F40" i="2"/>
  <c r="H40" i="2" s="1"/>
  <c r="C40" i="2"/>
  <c r="C140" i="2"/>
  <c r="D140" i="2"/>
  <c r="G138" i="2"/>
  <c r="H138" i="2" s="1"/>
  <c r="G137" i="2"/>
  <c r="H137" i="2" s="1"/>
  <c r="H136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G55" i="2"/>
  <c r="H55" i="2" s="1"/>
  <c r="G54" i="2"/>
  <c r="H54" i="2" s="1"/>
  <c r="G48" i="2"/>
  <c r="G46" i="2"/>
  <c r="H46" i="2" s="1"/>
  <c r="G44" i="2"/>
  <c r="H44" i="2" s="1"/>
  <c r="G41" i="2"/>
  <c r="H41" i="2" s="1"/>
  <c r="G10" i="2"/>
  <c r="H10" i="2" s="1"/>
  <c r="D10" i="2"/>
  <c r="E10" i="2" s="1"/>
  <c r="D55" i="2"/>
  <c r="E55" i="2" s="1"/>
  <c r="D54" i="2"/>
  <c r="E54" i="2" s="1"/>
  <c r="D48" i="2"/>
  <c r="E48" i="2" s="1"/>
  <c r="D46" i="2"/>
  <c r="E46" i="2" s="1"/>
  <c r="D44" i="2"/>
  <c r="E44" i="2" s="1"/>
  <c r="D41" i="2"/>
  <c r="E41" i="2" s="1"/>
  <c r="F139" i="2"/>
  <c r="H139" i="2" s="1"/>
  <c r="F135" i="2"/>
  <c r="H135" i="2" s="1"/>
  <c r="F134" i="2"/>
  <c r="H134" i="2" s="1"/>
  <c r="F133" i="2"/>
  <c r="H133" i="2" s="1"/>
  <c r="F132" i="2"/>
  <c r="H132" i="2" s="1"/>
  <c r="F131" i="2"/>
  <c r="H131" i="2" s="1"/>
  <c r="F130" i="2"/>
  <c r="H130" i="2" s="1"/>
  <c r="F129" i="2"/>
  <c r="H129" i="2" s="1"/>
  <c r="F128" i="2"/>
  <c r="H128" i="2" s="1"/>
  <c r="F127" i="2"/>
  <c r="H127" i="2" s="1"/>
  <c r="F123" i="2"/>
  <c r="H123" i="2" s="1"/>
  <c r="F122" i="2"/>
  <c r="H122" i="2" s="1"/>
  <c r="F121" i="2"/>
  <c r="H121" i="2" s="1"/>
  <c r="F120" i="2"/>
  <c r="H120" i="2" s="1"/>
  <c r="F119" i="2"/>
  <c r="H119" i="2" s="1"/>
  <c r="F118" i="2"/>
  <c r="H118" i="2" s="1"/>
  <c r="F117" i="2"/>
  <c r="H117" i="2" s="1"/>
  <c r="F116" i="2"/>
  <c r="K116" i="2" s="1"/>
  <c r="F115" i="2"/>
  <c r="H115" i="2" s="1"/>
  <c r="F114" i="2"/>
  <c r="H114" i="2" s="1"/>
  <c r="F113" i="2"/>
  <c r="F112" i="2"/>
  <c r="H112" i="2" s="1"/>
  <c r="F111" i="2"/>
  <c r="H111" i="2" s="1"/>
  <c r="F110" i="2"/>
  <c r="H110" i="2" s="1"/>
  <c r="F109" i="2"/>
  <c r="H109" i="2" s="1"/>
  <c r="F108" i="2"/>
  <c r="H108" i="2" s="1"/>
  <c r="F107" i="2"/>
  <c r="H107" i="2" s="1"/>
  <c r="F106" i="2"/>
  <c r="H106" i="2" s="1"/>
  <c r="F105" i="2"/>
  <c r="H105" i="2" s="1"/>
  <c r="F104" i="2"/>
  <c r="H104" i="2" s="1"/>
  <c r="F103" i="2"/>
  <c r="H103" i="2" s="1"/>
  <c r="F102" i="2"/>
  <c r="H102" i="2" s="1"/>
  <c r="F101" i="2"/>
  <c r="H101" i="2" s="1"/>
  <c r="F100" i="2"/>
  <c r="H100" i="2" s="1"/>
  <c r="F99" i="2"/>
  <c r="H99" i="2" s="1"/>
  <c r="F98" i="2"/>
  <c r="H98" i="2" s="1"/>
  <c r="F97" i="2"/>
  <c r="F96" i="2"/>
  <c r="H96" i="2" s="1"/>
  <c r="F95" i="2"/>
  <c r="H95" i="2" s="1"/>
  <c r="F94" i="2"/>
  <c r="H94" i="2" s="1"/>
  <c r="F93" i="2"/>
  <c r="H93" i="2" s="1"/>
  <c r="F92" i="2"/>
  <c r="H92" i="2" s="1"/>
  <c r="F91" i="2"/>
  <c r="H91" i="2" s="1"/>
  <c r="F90" i="2"/>
  <c r="H90" i="2" s="1"/>
  <c r="F89" i="2"/>
  <c r="H89" i="2" s="1"/>
  <c r="F88" i="2"/>
  <c r="H88" i="2" s="1"/>
  <c r="F87" i="2"/>
  <c r="H87" i="2" s="1"/>
  <c r="F86" i="2"/>
  <c r="H86" i="2" s="1"/>
  <c r="F85" i="2"/>
  <c r="H85" i="2" s="1"/>
  <c r="F84" i="2"/>
  <c r="H84" i="2" s="1"/>
  <c r="F83" i="2"/>
  <c r="H83" i="2" s="1"/>
  <c r="F82" i="2"/>
  <c r="H82" i="2" s="1"/>
  <c r="F81" i="2"/>
  <c r="F80" i="2"/>
  <c r="H80" i="2" s="1"/>
  <c r="F79" i="2"/>
  <c r="H79" i="2" s="1"/>
  <c r="F78" i="2"/>
  <c r="H78" i="2" s="1"/>
  <c r="F77" i="2"/>
  <c r="H77" i="2" s="1"/>
  <c r="F76" i="2"/>
  <c r="H76" i="2" s="1"/>
  <c r="F75" i="2"/>
  <c r="H75" i="2" s="1"/>
  <c r="F74" i="2"/>
  <c r="H74" i="2" s="1"/>
  <c r="F73" i="2"/>
  <c r="H73" i="2" s="1"/>
  <c r="F72" i="2"/>
  <c r="H72" i="2" s="1"/>
  <c r="F71" i="2"/>
  <c r="H71" i="2" s="1"/>
  <c r="F70" i="2"/>
  <c r="H70" i="2" s="1"/>
  <c r="F69" i="2"/>
  <c r="H69" i="2" s="1"/>
  <c r="F68" i="2"/>
  <c r="H68" i="2" s="1"/>
  <c r="F67" i="2"/>
  <c r="H67" i="2" s="1"/>
  <c r="F66" i="2"/>
  <c r="H66" i="2" s="1"/>
  <c r="F65" i="2"/>
  <c r="F64" i="2"/>
  <c r="H64" i="2" s="1"/>
  <c r="F63" i="2"/>
  <c r="H63" i="2" s="1"/>
  <c r="F62" i="2"/>
  <c r="H62" i="2" s="1"/>
  <c r="F61" i="2"/>
  <c r="H61" i="2" s="1"/>
  <c r="F60" i="2"/>
  <c r="H60" i="2" s="1"/>
  <c r="F59" i="2"/>
  <c r="H59" i="2" s="1"/>
  <c r="F58" i="2"/>
  <c r="H58" i="2" s="1"/>
  <c r="F57" i="2"/>
  <c r="H57" i="2" s="1"/>
  <c r="F56" i="2"/>
  <c r="H56" i="2" s="1"/>
  <c r="F53" i="2"/>
  <c r="H53" i="2" s="1"/>
  <c r="F52" i="2"/>
  <c r="H52" i="2" s="1"/>
  <c r="F51" i="2"/>
  <c r="H51" i="2" s="1"/>
  <c r="F50" i="2"/>
  <c r="H50" i="2" s="1"/>
  <c r="F49" i="2"/>
  <c r="H49" i="2" s="1"/>
  <c r="F47" i="2"/>
  <c r="H47" i="2" s="1"/>
  <c r="F45" i="2"/>
  <c r="H45" i="2" s="1"/>
  <c r="F43" i="2"/>
  <c r="H43" i="2" s="1"/>
  <c r="F42" i="2"/>
  <c r="H42" i="2" s="1"/>
  <c r="F39" i="2"/>
  <c r="F38" i="2"/>
  <c r="H38" i="2" s="1"/>
  <c r="F37" i="2"/>
  <c r="H37" i="2" s="1"/>
  <c r="F36" i="2"/>
  <c r="H36" i="2" s="1"/>
  <c r="F35" i="2"/>
  <c r="H35" i="2" s="1"/>
  <c r="F34" i="2"/>
  <c r="F33" i="2"/>
  <c r="H33" i="2" s="1"/>
  <c r="F32" i="2"/>
  <c r="H32" i="2" s="1"/>
  <c r="F31" i="2"/>
  <c r="H31" i="2" s="1"/>
  <c r="F30" i="2"/>
  <c r="H30" i="2" s="1"/>
  <c r="F29" i="2"/>
  <c r="H29" i="2" s="1"/>
  <c r="F28" i="2"/>
  <c r="H28" i="2" s="1"/>
  <c r="F27" i="2"/>
  <c r="H27" i="2" s="1"/>
  <c r="F26" i="2"/>
  <c r="F25" i="2"/>
  <c r="H25" i="2" s="1"/>
  <c r="F24" i="2"/>
  <c r="H24" i="2" s="1"/>
  <c r="F23" i="2"/>
  <c r="F22" i="2"/>
  <c r="H22" i="2" s="1"/>
  <c r="F21" i="2"/>
  <c r="H21" i="2" s="1"/>
  <c r="F20" i="2"/>
  <c r="H20" i="2" s="1"/>
  <c r="H14" i="2"/>
  <c r="F13" i="2"/>
  <c r="H13" i="2" s="1"/>
  <c r="F12" i="2"/>
  <c r="H12" i="2" s="1"/>
  <c r="F11" i="2"/>
  <c r="H11" i="2" s="1"/>
  <c r="F8" i="2"/>
  <c r="H8" i="2" s="1"/>
  <c r="F7" i="2"/>
  <c r="H7" i="2" s="1"/>
  <c r="H116" i="2"/>
  <c r="C123" i="2"/>
  <c r="E123" i="2" s="1"/>
  <c r="C122" i="2"/>
  <c r="E122" i="2" s="1"/>
  <c r="C121" i="2"/>
  <c r="E121" i="2" s="1"/>
  <c r="C120" i="2"/>
  <c r="E120" i="2" s="1"/>
  <c r="C119" i="2"/>
  <c r="E119" i="2" s="1"/>
  <c r="C118" i="2"/>
  <c r="E118" i="2" s="1"/>
  <c r="C117" i="2"/>
  <c r="E117" i="2" s="1"/>
  <c r="C116" i="2"/>
  <c r="E116" i="2" s="1"/>
  <c r="J116" i="2" s="1"/>
  <c r="C115" i="2"/>
  <c r="E115" i="2" s="1"/>
  <c r="C114" i="2"/>
  <c r="E114" i="2" s="1"/>
  <c r="C113" i="2"/>
  <c r="E113" i="2" s="1"/>
  <c r="C112" i="2"/>
  <c r="E112" i="2" s="1"/>
  <c r="C111" i="2"/>
  <c r="E111" i="2" s="1"/>
  <c r="C110" i="2"/>
  <c r="E110" i="2" s="1"/>
  <c r="C109" i="2"/>
  <c r="E109" i="2" s="1"/>
  <c r="C108" i="2"/>
  <c r="E108" i="2" s="1"/>
  <c r="C107" i="2"/>
  <c r="E107" i="2" s="1"/>
  <c r="C106" i="2"/>
  <c r="E106" i="2" s="1"/>
  <c r="C105" i="2"/>
  <c r="E105" i="2" s="1"/>
  <c r="C104" i="2"/>
  <c r="E104" i="2" s="1"/>
  <c r="C103" i="2"/>
  <c r="E103" i="2" s="1"/>
  <c r="C102" i="2"/>
  <c r="E102" i="2" s="1"/>
  <c r="C101" i="2"/>
  <c r="E101" i="2" s="1"/>
  <c r="C100" i="2"/>
  <c r="E100" i="2" s="1"/>
  <c r="C99" i="2"/>
  <c r="E99" i="2" s="1"/>
  <c r="C98" i="2"/>
  <c r="E98" i="2" s="1"/>
  <c r="C97" i="2"/>
  <c r="E97" i="2" s="1"/>
  <c r="C96" i="2"/>
  <c r="E96" i="2" s="1"/>
  <c r="C95" i="2"/>
  <c r="E95" i="2" s="1"/>
  <c r="C94" i="2"/>
  <c r="E94" i="2" s="1"/>
  <c r="C93" i="2"/>
  <c r="E93" i="2" s="1"/>
  <c r="C92" i="2"/>
  <c r="E92" i="2" s="1"/>
  <c r="C91" i="2"/>
  <c r="E91" i="2" s="1"/>
  <c r="C90" i="2"/>
  <c r="E90" i="2" s="1"/>
  <c r="C89" i="2"/>
  <c r="E89" i="2" s="1"/>
  <c r="C88" i="2"/>
  <c r="E88" i="2" s="1"/>
  <c r="C87" i="2"/>
  <c r="E87" i="2" s="1"/>
  <c r="C86" i="2"/>
  <c r="E86" i="2" s="1"/>
  <c r="C85" i="2"/>
  <c r="E85" i="2" s="1"/>
  <c r="C84" i="2"/>
  <c r="E84" i="2" s="1"/>
  <c r="C83" i="2"/>
  <c r="E83" i="2" s="1"/>
  <c r="C82" i="2"/>
  <c r="E82" i="2" s="1"/>
  <c r="C81" i="2"/>
  <c r="E81" i="2" s="1"/>
  <c r="C80" i="2"/>
  <c r="E80" i="2" s="1"/>
  <c r="C79" i="2"/>
  <c r="E79" i="2" s="1"/>
  <c r="C78" i="2"/>
  <c r="E78" i="2" s="1"/>
  <c r="C77" i="2"/>
  <c r="E77" i="2" s="1"/>
  <c r="C76" i="2"/>
  <c r="E76" i="2" s="1"/>
  <c r="C75" i="2"/>
  <c r="E75" i="2" s="1"/>
  <c r="C74" i="2"/>
  <c r="E74" i="2" s="1"/>
  <c r="C73" i="2"/>
  <c r="E73" i="2" s="1"/>
  <c r="C72" i="2"/>
  <c r="E72" i="2" s="1"/>
  <c r="C71" i="2"/>
  <c r="E71" i="2" s="1"/>
  <c r="C70" i="2"/>
  <c r="E70" i="2" s="1"/>
  <c r="C69" i="2"/>
  <c r="E69" i="2" s="1"/>
  <c r="C68" i="2"/>
  <c r="E68" i="2" s="1"/>
  <c r="C67" i="2"/>
  <c r="E67" i="2" s="1"/>
  <c r="C66" i="2"/>
  <c r="E66" i="2" s="1"/>
  <c r="C65" i="2"/>
  <c r="E65" i="2" s="1"/>
  <c r="C64" i="2"/>
  <c r="E64" i="2" s="1"/>
  <c r="C63" i="2"/>
  <c r="E63" i="2" s="1"/>
  <c r="C62" i="2"/>
  <c r="E62" i="2" s="1"/>
  <c r="C61" i="2"/>
  <c r="E61" i="2" s="1"/>
  <c r="C60" i="2"/>
  <c r="E60" i="2" s="1"/>
  <c r="C59" i="2"/>
  <c r="E59" i="2" s="1"/>
  <c r="C58" i="2"/>
  <c r="E58" i="2" s="1"/>
  <c r="C57" i="2"/>
  <c r="E57" i="2" s="1"/>
  <c r="C56" i="2"/>
  <c r="E56" i="2" s="1"/>
  <c r="C53" i="2"/>
  <c r="E53" i="2" s="1"/>
  <c r="C52" i="2"/>
  <c r="E52" i="2" s="1"/>
  <c r="C51" i="2"/>
  <c r="E51" i="2" s="1"/>
  <c r="C50" i="2"/>
  <c r="E50" i="2" s="1"/>
  <c r="C49" i="2"/>
  <c r="E49" i="2" s="1"/>
  <c r="C47" i="2"/>
  <c r="E47" i="2" s="1"/>
  <c r="C45" i="2"/>
  <c r="E45" i="2" s="1"/>
  <c r="C43" i="2"/>
  <c r="E43" i="2" s="1"/>
  <c r="C42" i="2"/>
  <c r="E42" i="2" s="1"/>
  <c r="C39" i="2"/>
  <c r="E39" i="2" s="1"/>
  <c r="C38" i="2"/>
  <c r="E38" i="2" s="1"/>
  <c r="C37" i="2"/>
  <c r="E37" i="2" s="1"/>
  <c r="C36" i="2"/>
  <c r="E36" i="2" s="1"/>
  <c r="C35" i="2"/>
  <c r="E35" i="2" s="1"/>
  <c r="C34" i="2"/>
  <c r="E34" i="2" s="1"/>
  <c r="C33" i="2"/>
  <c r="E33" i="2" s="1"/>
  <c r="C32" i="2"/>
  <c r="E32" i="2" s="1"/>
  <c r="C31" i="2"/>
  <c r="E31" i="2" s="1"/>
  <c r="C30" i="2"/>
  <c r="E30" i="2" s="1"/>
  <c r="C29" i="2"/>
  <c r="E29" i="2" s="1"/>
  <c r="C28" i="2"/>
  <c r="E28" i="2" s="1"/>
  <c r="C27" i="2"/>
  <c r="E27" i="2" s="1"/>
  <c r="C26" i="2"/>
  <c r="E26" i="2" s="1"/>
  <c r="C25" i="2"/>
  <c r="E25" i="2" s="1"/>
  <c r="C24" i="2"/>
  <c r="E24" i="2" s="1"/>
  <c r="C23" i="2"/>
  <c r="E23" i="2" s="1"/>
  <c r="C22" i="2"/>
  <c r="E22" i="2" s="1"/>
  <c r="C21" i="2"/>
  <c r="E21" i="2" s="1"/>
  <c r="C20" i="2"/>
  <c r="E20" i="2" s="1"/>
  <c r="C14" i="2"/>
  <c r="E14" i="2" s="1"/>
  <c r="C13" i="2"/>
  <c r="E13" i="2" s="1"/>
  <c r="C12" i="2"/>
  <c r="E12" i="2" s="1"/>
  <c r="C11" i="2"/>
  <c r="E11" i="2" s="1"/>
  <c r="C8" i="2"/>
  <c r="E8" i="2" s="1"/>
  <c r="C7" i="2"/>
  <c r="E7" i="2" s="1"/>
  <c r="K108" i="2" l="1"/>
  <c r="J108" i="2" s="1"/>
  <c r="K85" i="2"/>
  <c r="J85" i="2" s="1"/>
  <c r="K55" i="2"/>
  <c r="J55" i="2" s="1"/>
  <c r="K138" i="2"/>
  <c r="J138" i="2" s="1"/>
  <c r="D2846" i="5"/>
  <c r="G2846" i="5"/>
  <c r="C2846" i="5"/>
  <c r="G2850" i="5"/>
  <c r="G2854" i="5"/>
  <c r="C2854" i="5"/>
  <c r="B2846" i="5"/>
  <c r="F2846" i="5"/>
  <c r="B2850" i="5"/>
  <c r="B2854" i="5"/>
  <c r="K58" i="2"/>
  <c r="J58" i="2" s="1"/>
  <c r="K21" i="2"/>
  <c r="J21" i="2" s="1"/>
  <c r="K60" i="2"/>
  <c r="J60" i="2" s="1"/>
  <c r="K117" i="2"/>
  <c r="K139" i="2"/>
  <c r="J139" i="2" s="1"/>
  <c r="D16" i="2"/>
  <c r="C12" i="7" s="1"/>
  <c r="K37" i="2"/>
  <c r="J37" i="2" s="1"/>
  <c r="K131" i="2"/>
  <c r="J131" i="2" s="1"/>
  <c r="J117" i="2"/>
  <c r="K92" i="2"/>
  <c r="J92" i="2" s="1"/>
  <c r="D10" i="7"/>
  <c r="H10" i="7"/>
  <c r="E16" i="2"/>
  <c r="H39" i="2"/>
  <c r="K39" i="2"/>
  <c r="J39" i="2" s="1"/>
  <c r="H97" i="2"/>
  <c r="K97" i="2"/>
  <c r="J97" i="2" s="1"/>
  <c r="H34" i="2"/>
  <c r="K34" i="2"/>
  <c r="J34" i="2" s="1"/>
  <c r="H65" i="2"/>
  <c r="K65" i="2"/>
  <c r="J65" i="2" s="1"/>
  <c r="H113" i="2"/>
  <c r="K113" i="2"/>
  <c r="J113" i="2" s="1"/>
  <c r="H23" i="2"/>
  <c r="K23" i="2"/>
  <c r="J23" i="2" s="1"/>
  <c r="H26" i="2"/>
  <c r="K26" i="2"/>
  <c r="J26" i="2" s="1"/>
  <c r="H81" i="2"/>
  <c r="K81" i="2"/>
  <c r="J81" i="2" s="1"/>
  <c r="H48" i="2"/>
  <c r="K48" i="2"/>
  <c r="J48" i="2" s="1"/>
  <c r="K90" i="2"/>
  <c r="J90" i="2" s="1"/>
  <c r="K69" i="2"/>
  <c r="J69" i="2" s="1"/>
  <c r="K122" i="2"/>
  <c r="J122" i="2" s="1"/>
  <c r="K49" i="2"/>
  <c r="J49" i="2" s="1"/>
  <c r="K74" i="2"/>
  <c r="J74" i="2" s="1"/>
  <c r="K28" i="2"/>
  <c r="J28" i="2" s="1"/>
  <c r="K50" i="2"/>
  <c r="J50" i="2" s="1"/>
  <c r="K76" i="2"/>
  <c r="J76" i="2" s="1"/>
  <c r="K101" i="2"/>
  <c r="J101" i="2" s="1"/>
  <c r="K128" i="2"/>
  <c r="J128" i="2" s="1"/>
  <c r="K106" i="2"/>
  <c r="J106" i="2" s="1"/>
  <c r="K42" i="2"/>
  <c r="J42" i="2" s="1"/>
  <c r="K27" i="2"/>
  <c r="J27" i="2" s="1"/>
  <c r="K32" i="2"/>
  <c r="J32" i="2" s="1"/>
  <c r="K43" i="2"/>
  <c r="J43" i="2" s="1"/>
  <c r="K53" i="2"/>
  <c r="J53" i="2" s="1"/>
  <c r="K59" i="2"/>
  <c r="J59" i="2" s="1"/>
  <c r="K64" i="2"/>
  <c r="J64" i="2" s="1"/>
  <c r="K75" i="2"/>
  <c r="J75" i="2" s="1"/>
  <c r="K80" i="2"/>
  <c r="J80" i="2" s="1"/>
  <c r="K91" i="2"/>
  <c r="J91" i="2" s="1"/>
  <c r="K96" i="2"/>
  <c r="J96" i="2" s="1"/>
  <c r="K107" i="2"/>
  <c r="J107" i="2" s="1"/>
  <c r="K112" i="2"/>
  <c r="J112" i="2" s="1"/>
  <c r="K123" i="2"/>
  <c r="J123" i="2" s="1"/>
  <c r="G16" i="2"/>
  <c r="K22" i="2"/>
  <c r="J22" i="2" s="1"/>
  <c r="K38" i="2"/>
  <c r="J38" i="2" s="1"/>
  <c r="K54" i="2"/>
  <c r="J54" i="2" s="1"/>
  <c r="K70" i="2"/>
  <c r="J70" i="2" s="1"/>
  <c r="K86" i="2"/>
  <c r="J86" i="2" s="1"/>
  <c r="K102" i="2"/>
  <c r="J102" i="2" s="1"/>
  <c r="K118" i="2"/>
  <c r="J118" i="2" s="1"/>
  <c r="K127" i="2"/>
  <c r="J127" i="2" s="1"/>
  <c r="K132" i="2"/>
  <c r="J132" i="2" s="1"/>
  <c r="K137" i="2"/>
  <c r="J137" i="2" s="1"/>
  <c r="K24" i="2"/>
  <c r="J24" i="2" s="1"/>
  <c r="K29" i="2"/>
  <c r="J29" i="2" s="1"/>
  <c r="K35" i="2"/>
  <c r="J35" i="2" s="1"/>
  <c r="K40" i="2"/>
  <c r="K45" i="2"/>
  <c r="J45" i="2" s="1"/>
  <c r="K51" i="2"/>
  <c r="J51" i="2" s="1"/>
  <c r="K56" i="2"/>
  <c r="J56" i="2" s="1"/>
  <c r="K61" i="2"/>
  <c r="J61" i="2" s="1"/>
  <c r="K67" i="2"/>
  <c r="J67" i="2" s="1"/>
  <c r="K72" i="2"/>
  <c r="J72" i="2" s="1"/>
  <c r="K77" i="2"/>
  <c r="J77" i="2" s="1"/>
  <c r="K83" i="2"/>
  <c r="J83" i="2" s="1"/>
  <c r="K88" i="2"/>
  <c r="J88" i="2" s="1"/>
  <c r="K93" i="2"/>
  <c r="J93" i="2" s="1"/>
  <c r="K99" i="2"/>
  <c r="J99" i="2" s="1"/>
  <c r="K104" i="2"/>
  <c r="J104" i="2" s="1"/>
  <c r="K109" i="2"/>
  <c r="J109" i="2" s="1"/>
  <c r="K115" i="2"/>
  <c r="J115" i="2" s="1"/>
  <c r="K120" i="2"/>
  <c r="J120" i="2" s="1"/>
  <c r="K134" i="2"/>
  <c r="J134" i="2" s="1"/>
  <c r="K103" i="2"/>
  <c r="J103" i="2" s="1"/>
  <c r="K119" i="2"/>
  <c r="J119" i="2" s="1"/>
  <c r="H16" i="2"/>
  <c r="K82" i="2"/>
  <c r="J82" i="2" s="1"/>
  <c r="K114" i="2"/>
  <c r="J114" i="2" s="1"/>
  <c r="K20" i="2"/>
  <c r="J20" i="2" s="1"/>
  <c r="K30" i="2"/>
  <c r="J30" i="2" s="1"/>
  <c r="K46" i="2"/>
  <c r="J46" i="2" s="1"/>
  <c r="K62" i="2"/>
  <c r="J62" i="2" s="1"/>
  <c r="K78" i="2"/>
  <c r="J78" i="2" s="1"/>
  <c r="K94" i="2"/>
  <c r="J94" i="2" s="1"/>
  <c r="K110" i="2"/>
  <c r="J110" i="2" s="1"/>
  <c r="K129" i="2"/>
  <c r="J129" i="2" s="1"/>
  <c r="K135" i="2"/>
  <c r="J135" i="2" s="1"/>
  <c r="K33" i="2"/>
  <c r="J33" i="2" s="1"/>
  <c r="K44" i="2"/>
  <c r="J44" i="2" s="1"/>
  <c r="K71" i="2"/>
  <c r="J71" i="2" s="1"/>
  <c r="K87" i="2"/>
  <c r="J87" i="2" s="1"/>
  <c r="K66" i="2"/>
  <c r="J66" i="2" s="1"/>
  <c r="K98" i="2"/>
  <c r="J98" i="2" s="1"/>
  <c r="K133" i="2"/>
  <c r="J133" i="2" s="1"/>
  <c r="C16" i="2"/>
  <c r="B12" i="7" s="1"/>
  <c r="K25" i="2"/>
  <c r="J25" i="2" s="1"/>
  <c r="K31" i="2"/>
  <c r="J31" i="2" s="1"/>
  <c r="K36" i="2"/>
  <c r="J36" i="2" s="1"/>
  <c r="K41" i="2"/>
  <c r="J41" i="2" s="1"/>
  <c r="K47" i="2"/>
  <c r="J47" i="2" s="1"/>
  <c r="K52" i="2"/>
  <c r="J52" i="2" s="1"/>
  <c r="K57" i="2"/>
  <c r="J57" i="2" s="1"/>
  <c r="K63" i="2"/>
  <c r="J63" i="2" s="1"/>
  <c r="K68" i="2"/>
  <c r="J68" i="2" s="1"/>
  <c r="K73" i="2"/>
  <c r="J73" i="2" s="1"/>
  <c r="K79" i="2"/>
  <c r="J79" i="2" s="1"/>
  <c r="K84" i="2"/>
  <c r="J84" i="2" s="1"/>
  <c r="K89" i="2"/>
  <c r="J89" i="2" s="1"/>
  <c r="K95" i="2"/>
  <c r="J95" i="2" s="1"/>
  <c r="K100" i="2"/>
  <c r="J100" i="2" s="1"/>
  <c r="K105" i="2"/>
  <c r="J105" i="2" s="1"/>
  <c r="K111" i="2"/>
  <c r="J111" i="2" s="1"/>
  <c r="K121" i="2"/>
  <c r="J121" i="2" s="1"/>
  <c r="K130" i="2"/>
  <c r="J130" i="2" s="1"/>
  <c r="F16" i="2"/>
  <c r="F12" i="7" s="1"/>
  <c r="F2850" i="5"/>
  <c r="E2850" i="5"/>
  <c r="F2854" i="5"/>
  <c r="D2850" i="5"/>
  <c r="C2850" i="5"/>
  <c r="E140" i="2"/>
  <c r="G140" i="2"/>
  <c r="E40" i="2"/>
  <c r="J40" i="2" s="1"/>
  <c r="G124" i="2"/>
  <c r="D124" i="2"/>
  <c r="C14" i="7" s="1"/>
  <c r="C35" i="7" s="1"/>
  <c r="C37" i="7" s="1"/>
  <c r="C124" i="2"/>
  <c r="B14" i="7" s="1"/>
  <c r="B35" i="7" s="1"/>
  <c r="B37" i="7" s="1"/>
  <c r="H140" i="2"/>
  <c r="F124" i="2"/>
  <c r="F140" i="2"/>
  <c r="H124" i="2" l="1"/>
  <c r="H142" i="2" s="1"/>
  <c r="G142" i="2"/>
  <c r="G14" i="7"/>
  <c r="D12" i="7"/>
  <c r="F14" i="7"/>
  <c r="F15" i="7" s="1"/>
  <c r="F17" i="7" s="1"/>
  <c r="F142" i="2"/>
  <c r="D14" i="7"/>
  <c r="H12" i="7"/>
  <c r="D35" i="7"/>
  <c r="D37" i="7"/>
  <c r="E124" i="2"/>
  <c r="J140" i="2"/>
  <c r="K140" i="2"/>
  <c r="K124" i="2"/>
  <c r="F19" i="7" l="1"/>
  <c r="F32" i="7" s="1"/>
  <c r="F33" i="7" s="1"/>
  <c r="G35" i="7"/>
  <c r="G37" i="7" s="1"/>
  <c r="G15" i="7"/>
  <c r="G17" i="7" s="1"/>
  <c r="G19" i="7" s="1"/>
  <c r="G32" i="7" s="1"/>
  <c r="F35" i="7"/>
  <c r="H14" i="7"/>
  <c r="H15" i="7" s="1"/>
  <c r="J124" i="2"/>
  <c r="B13" i="7" l="1"/>
  <c r="B15" i="7" s="1"/>
  <c r="B17" i="7" s="1"/>
  <c r="C13" i="7"/>
  <c r="C15" i="7" s="1"/>
  <c r="C17" i="7" s="1"/>
  <c r="C19" i="7" s="1"/>
  <c r="C32" i="7" s="1"/>
  <c r="G39" i="7"/>
  <c r="G52" i="7" s="1"/>
  <c r="G53" i="7" s="1"/>
  <c r="C38" i="7"/>
  <c r="C39" i="7" s="1"/>
  <c r="C52" i="7" s="1"/>
  <c r="C53" i="7" s="1"/>
  <c r="H17" i="7"/>
  <c r="H19" i="7"/>
  <c r="H32" i="7" s="1"/>
  <c r="F37" i="7"/>
  <c r="H35" i="7"/>
  <c r="D13" i="7" l="1"/>
  <c r="D15" i="7" s="1"/>
  <c r="G55" i="7"/>
  <c r="C55" i="7"/>
  <c r="C33" i="7"/>
  <c r="H37" i="7"/>
  <c r="H39" i="7" s="1"/>
  <c r="H52" i="7" s="1"/>
  <c r="H55" i="7" s="1"/>
  <c r="F39" i="7"/>
  <c r="F52" i="7" s="1"/>
  <c r="B38" i="7"/>
  <c r="B19" i="7"/>
  <c r="D17" i="7"/>
  <c r="F53" i="7" l="1"/>
  <c r="F55" i="7"/>
  <c r="D38" i="7"/>
  <c r="D39" i="7" s="1"/>
  <c r="D52" i="7" s="1"/>
  <c r="J52" i="7" s="1"/>
  <c r="B39" i="7"/>
  <c r="B52" i="7" s="1"/>
  <c r="B53" i="7" s="1"/>
  <c r="B32" i="7"/>
  <c r="D19" i="7"/>
  <c r="D32" i="7" s="1"/>
  <c r="D55" i="7" l="1"/>
  <c r="J55" i="7" s="1"/>
  <c r="J32" i="7"/>
  <c r="B33" i="7"/>
  <c r="B55" i="7"/>
</calcChain>
</file>

<file path=xl/sharedStrings.xml><?xml version="1.0" encoding="utf-8"?>
<sst xmlns="http://schemas.openxmlformats.org/spreadsheetml/2006/main" count="4152" uniqueCount="1211">
  <si>
    <t>FPLM: 201512 MOPR</t>
  </si>
  <si>
    <t>Year 2013</t>
  </si>
  <si>
    <t>Year 2014</t>
  </si>
  <si>
    <t>Year 2015</t>
  </si>
  <si>
    <t>Year 2016</t>
  </si>
  <si>
    <t>Year 2017</t>
  </si>
  <si>
    <t>Year 2018</t>
  </si>
  <si>
    <t>Florida Power &amp; Light </t>
  </si>
  <si>
    <t>ATL - Permanent Differences - Federal and State</t>
  </si>
  <si>
    <t>AFD102: AFUDC Depreciation</t>
  </si>
  <si>
    <t>DED198: Section 199 Deduction - State Deductible</t>
  </si>
  <si>
    <t>DED198Adj: Section 199 Deduction - State Deductible Adj</t>
  </si>
  <si>
    <t>EMPA01: Section 162(M) Disallowance</t>
  </si>
  <si>
    <t>ITC107: School Solar ITC Book Depr</t>
  </si>
  <si>
    <t>MEL101: Business Meals</t>
  </si>
  <si>
    <t xml:space="preserve">     SubTotal - ATL - Permanent Differences - Federal and State</t>
  </si>
  <si>
    <t>ATL - Permanent Differences - Federal Only</t>
  </si>
  <si>
    <t>FUL202 Fuel Tax Credit M</t>
  </si>
  <si>
    <t>SIT201: State Tax Deduction</t>
  </si>
  <si>
    <t xml:space="preserve">     SubTotal - ATL - Permanent Differences - Federal Only</t>
  </si>
  <si>
    <t xml:space="preserve">     Florida</t>
  </si>
  <si>
    <t>ATL State Tax Deduction from Income Tax Report</t>
  </si>
  <si>
    <t>ATL - Permanent Differences - State Only</t>
  </si>
  <si>
    <t>DED198ST: Sec 199 - State Only</t>
  </si>
  <si>
    <t>FLA101: Florida State Exemption</t>
  </si>
  <si>
    <t xml:space="preserve">     SubTotal - ATL - Permanent Differences - State Only</t>
  </si>
  <si>
    <t>BTL - Permanent Differences - Federal and State</t>
  </si>
  <si>
    <t>AFD103: AFUDC Equity</t>
  </si>
  <si>
    <t>AFD103GS: AFUDC Equity Goal Seek</t>
  </si>
  <si>
    <t>INC507: NonQ Decom Fund NonTaxable Inc</t>
  </si>
  <si>
    <t>POL101: Nondeductible Penalties</t>
  </si>
  <si>
    <t>POL201: Nondeductible Club Dues And Political Contributions</t>
  </si>
  <si>
    <t xml:space="preserve">     SubTotal - BTL - Permanent Differences - Federal and State</t>
  </si>
  <si>
    <t>BTL - Permanent Differences - Federal Only</t>
  </si>
  <si>
    <t>INC501: Storm Fund Non-Taxable</t>
  </si>
  <si>
    <t>INC504: Nuclear Fund Below Perm</t>
  </si>
  <si>
    <t xml:space="preserve">     Subtotal - BTL Permanent Differences - Federal Only</t>
  </si>
  <si>
    <t>BTL State Tax Deduction from Income Tax Report</t>
  </si>
  <si>
    <t>BTL - Permanent Differences - State Only</t>
  </si>
  <si>
    <t>Storm Fund Non-Taxable (State Adj)</t>
  </si>
  <si>
    <t>Nuclear Fund Below Perm (State Adj)</t>
  </si>
  <si>
    <t xml:space="preserve">     Subtotal - BTL Permanent Differences - State Only</t>
  </si>
  <si>
    <t>ATL - Temporary Differences - Federal and State - Acct 190</t>
  </si>
  <si>
    <t>AMO108: Nuclear Amortization - Reg Credit</t>
  </si>
  <si>
    <t>AMO111: Deferred Gain-Aviation</t>
  </si>
  <si>
    <t>AMO112: Deferred Gain - Coal Cars</t>
  </si>
  <si>
    <t>AMO301: Gain Disp Prop Abv</t>
  </si>
  <si>
    <t>AMO312: Reg Liab SWAPC-ECCR</t>
  </si>
  <si>
    <t>AMO316: Reg Liab - CB Bk/Tx Diff - LT</t>
  </si>
  <si>
    <t>AMO319: Reg Liab - CB Bk/Tx Diff - Current</t>
  </si>
  <si>
    <t>BAD101: Bad Debt Expense</t>
  </si>
  <si>
    <t>DBT102: Gain on Reacq Debt</t>
  </si>
  <si>
    <t>DCM101: Decommissioning Accrual</t>
  </si>
  <si>
    <t>EMP103: Non Ded Medic Contr</t>
  </si>
  <si>
    <t>EMP201: Employee Bonus Accrual</t>
  </si>
  <si>
    <t>EMP202: Accrued FICA Taxes</t>
  </si>
  <si>
    <t>EMP802: Post Retirement SFAS 112 - NC</t>
  </si>
  <si>
    <t>EMP806: Post Retirement Benefits - FAS106 Current</t>
  </si>
  <si>
    <t>EMP807: Post Retirement Benefits - FAS106 NC</t>
  </si>
  <si>
    <t>EMP810: Medicare Part D Subsidy</t>
  </si>
  <si>
    <t>EMP901: Def Compensation</t>
  </si>
  <si>
    <t>EMP902: Deferred Severance - Current</t>
  </si>
  <si>
    <t>EMP903: SERP Current Portion</t>
  </si>
  <si>
    <t>EMP917: Deferred Severance - Current</t>
  </si>
  <si>
    <t>FIN401: FIN 48 Interest Payable</t>
  </si>
  <si>
    <t>FIN403: FIN48 Interest Payable-State</t>
  </si>
  <si>
    <t>FIN405: Int Accrued St Current - FIN48</t>
  </si>
  <si>
    <t>FUL104: FPSC Revenue Refund</t>
  </si>
  <si>
    <t>FUL301: Def Franchise Fee Rev</t>
  </si>
  <si>
    <t>INC602: Premium Lighting Prog Rev</t>
  </si>
  <si>
    <t>INC605: Deferred Income - NC</t>
  </si>
  <si>
    <t>INJ101: Injuries and Damages</t>
  </si>
  <si>
    <t>ITC101: Conv ITC Amort &amp; GU</t>
  </si>
  <si>
    <t>ITC103: Space Coast ITC GU</t>
  </si>
  <si>
    <t>ITC105: Martin Solar ITC G/U</t>
  </si>
  <si>
    <t>NUC106: Nuclear Rule Book/Tax Basis</t>
  </si>
  <si>
    <t>REP501: Nuc Maint Reserve</t>
  </si>
  <si>
    <t>REP503: Nuc Maint Res-Particip</t>
  </si>
  <si>
    <t>RES106: Legal Reserve</t>
  </si>
  <si>
    <t>RES109: Fuel Storage Reserve</t>
  </si>
  <si>
    <t>RES113: Nuc Last Core Expense</t>
  </si>
  <si>
    <t>RES114: Nuc M and S Inventory</t>
  </si>
  <si>
    <t>RES117: Elmore Litigation Reserve</t>
  </si>
  <si>
    <t>RES126: Nuclear Rad Waste</t>
  </si>
  <si>
    <t>RES137: Savings/Warrant Reserve</t>
  </si>
  <si>
    <t>RES138: Extended Warranty</t>
  </si>
  <si>
    <t>RES139: Scherer Supp Perf Fee</t>
  </si>
  <si>
    <t>RES140: Contractor Bonus</t>
  </si>
  <si>
    <t>RES301: Environmental Liability</t>
  </si>
  <si>
    <t>RES401: Vacation Pay Accrual</t>
  </si>
  <si>
    <t>RES601: Dormant Materials</t>
  </si>
  <si>
    <t>RES801: FMPA Settlement Agreement</t>
  </si>
  <si>
    <t>REV103: Measurement And Verification Incom</t>
  </si>
  <si>
    <t>SAL301: Cap Gain Emiss Allow</t>
  </si>
  <si>
    <t>SJR101: SJRPP Decommissioning</t>
  </si>
  <si>
    <t>SJR102: SJRPP Def Interest</t>
  </si>
  <si>
    <t>STM402: Over/Under Recovery - FREC</t>
  </si>
  <si>
    <t>STM406: Storm - Reg Asset - Non-Regulated</t>
  </si>
  <si>
    <t>STM409: Storm-Reg Asset - Regulated</t>
  </si>
  <si>
    <t>UBR102: Unbilled Revenue FPSC</t>
  </si>
  <si>
    <t xml:space="preserve">     SubTotal - ATL - Temporary Differences - Federal and State - Acct 190</t>
  </si>
  <si>
    <t>ATL - Temporary Differences - Federal and State - Acct 282</t>
  </si>
  <si>
    <t>AFD101: AFUDC Debt</t>
  </si>
  <si>
    <t>AFD101GS: AFUDC Debt Goal Seek</t>
  </si>
  <si>
    <t>CAC101: Method Life CIAC</t>
  </si>
  <si>
    <t>DEP101: Tax Depreciation</t>
  </si>
  <si>
    <t>DEP101Adj: Tax Depreciation Bonus Assumption</t>
  </si>
  <si>
    <t>DEP101GS: Tax Depreciation Goal Seek</t>
  </si>
  <si>
    <t>DEP101CB: Tax Depreciation Cedar Bay</t>
  </si>
  <si>
    <t>DEP102: Fossil Dismantlement</t>
  </si>
  <si>
    <t>DEP103: Reversal of Book Depreciation</t>
  </si>
  <si>
    <t>DEP106: Reclass Book Depr to AFUDC Depr</t>
  </si>
  <si>
    <t>DEP130: Bonus Depreciation</t>
  </si>
  <si>
    <t>DEP130Adj: Bonus Depreciation Bonus Assumption</t>
  </si>
  <si>
    <t>DEP130GS: Bonus Depreciation Goal Seek</t>
  </si>
  <si>
    <t>DEP131: FAS90 Depr Reclass</t>
  </si>
  <si>
    <t>DEP132: CITC Book Depr Reclass</t>
  </si>
  <si>
    <t>DEP137: School Solar ITC Book Depr Reclass</t>
  </si>
  <si>
    <t>DEP201CB: ARO Accretion</t>
  </si>
  <si>
    <t>DEP202CB: ARO Asset</t>
  </si>
  <si>
    <t>EMP803: Welfare Capitalized</t>
  </si>
  <si>
    <t xml:space="preserve">     000: NONE</t>
  </si>
  <si>
    <t xml:space="preserve">     041: RIVIERA MODERNIZATIO</t>
  </si>
  <si>
    <t xml:space="preserve">     050: PUTNAM</t>
  </si>
  <si>
    <t xml:space="preserve">     072: SANFORD  REPOWERED #</t>
  </si>
  <si>
    <t xml:space="preserve">     080: FT. LAUDERDALE</t>
  </si>
  <si>
    <t xml:space="preserve">     081: FT LAUDERDALE GT'S</t>
  </si>
  <si>
    <t xml:space="preserve">     082: FT LAUDERDALE NEW</t>
  </si>
  <si>
    <t xml:space="preserve">     110: FT. MYERS - OLD #1 &amp;</t>
  </si>
  <si>
    <t xml:space="preserve">     112: FT. MYERS - REPOWERE</t>
  </si>
  <si>
    <t xml:space="preserve">     113: FT. MYERS PEAKING UN</t>
  </si>
  <si>
    <t xml:space="preserve">     121: PORT EVERGLADES COMB</t>
  </si>
  <si>
    <t xml:space="preserve">     131: CAPE CANAVERAL MODER</t>
  </si>
  <si>
    <t xml:space="preserve">     140: TURKEY POINT</t>
  </si>
  <si>
    <t xml:space="preserve">     141: TURKEY POINT #5</t>
  </si>
  <si>
    <t xml:space="preserve">     143: TURKEY POINT #3</t>
  </si>
  <si>
    <t xml:space="preserve">     144: TURKEY POINT #4</t>
  </si>
  <si>
    <t xml:space="preserve">     148: TURKEY POINT COMMON</t>
  </si>
  <si>
    <t xml:space="preserve">     150: ST. LUCIE COMMON</t>
  </si>
  <si>
    <t xml:space="preserve">     151: ST LUCIE #1</t>
  </si>
  <si>
    <t xml:space="preserve">     152: ST LUCIE #2</t>
  </si>
  <si>
    <t xml:space="preserve">     170: MANATEE #1 &amp; #2</t>
  </si>
  <si>
    <t xml:space="preserve">     171: MANATEE #3</t>
  </si>
  <si>
    <t xml:space="preserve">     MANATEE PV SOLAR</t>
  </si>
  <si>
    <t xml:space="preserve">     180: MARTIN #1, #2, #3, #</t>
  </si>
  <si>
    <t xml:space="preserve">     182: MARTIN PEAKING UNITS</t>
  </si>
  <si>
    <t xml:space="preserve">     188: MARTIN SOLAR ENERGY</t>
  </si>
  <si>
    <t xml:space="preserve">     190: WEST CNTY ENERGY CNT</t>
  </si>
  <si>
    <t xml:space="preserve">     191: WEST COUNTY ENERGY C</t>
  </si>
  <si>
    <t xml:space="preserve">     192: DESOTO SOLAR ENERGY</t>
  </si>
  <si>
    <t xml:space="preserve">     194: OKEECHOBEE SITE</t>
  </si>
  <si>
    <t xml:space="preserve">     196: HENDRY SITE</t>
  </si>
  <si>
    <t xml:space="preserve">     BABCOCK RANCH SOLAR</t>
  </si>
  <si>
    <t xml:space="preserve">     CITRUS PV SOLAR</t>
  </si>
  <si>
    <t xml:space="preserve">     500: SJRPP #1 &amp; #2</t>
  </si>
  <si>
    <t xml:space="preserve">     505: SCHERER #4</t>
  </si>
  <si>
    <t xml:space="preserve">     Renewable-Default</t>
  </si>
  <si>
    <t>INT101: Method Life CPI</t>
  </si>
  <si>
    <t>MEL103: Capitalized Business Meals</t>
  </si>
  <si>
    <t>MIX101: Mixed Service Costs</t>
  </si>
  <si>
    <t>REM101: Cost of Removal</t>
  </si>
  <si>
    <t>REP201: Repair Projects</t>
  </si>
  <si>
    <t>REP301: Cable Injection</t>
  </si>
  <si>
    <t>RSH101: Computer Software</t>
  </si>
  <si>
    <t>SAL101: Tax Gain/Loss</t>
  </si>
  <si>
    <t>SAL602: Gain on Sale of MIT Credits</t>
  </si>
  <si>
    <t xml:space="preserve">     SubTotal - ATL - Temporary Differences - Federal and State - Acct 282</t>
  </si>
  <si>
    <t>ATL - Temporary Differences - Federal and State - Acct 283</t>
  </si>
  <si>
    <t>ABN101: Abandonment of Glades County Coal Plant</t>
  </si>
  <si>
    <t>AMO102: Amortization of Intangibles</t>
  </si>
  <si>
    <t>AMO202: Int Tx Deficiency Above</t>
  </si>
  <si>
    <t>AMO303: Loss Disp Prop Abv</t>
  </si>
  <si>
    <t>AMO304: Reg Asset - Surplus Flowback</t>
  </si>
  <si>
    <t>AMO308: Reg Asset - Coal Cars</t>
  </si>
  <si>
    <t>AMO309: Reg Asset - FAS90 Current</t>
  </si>
  <si>
    <t>AMO310: Reg Asset - FAS90 L/T</t>
  </si>
  <si>
    <t>AMO311: Reg Asset - Dism Rsv-Surplus Flowback</t>
  </si>
  <si>
    <t>AMO314: Reg Asset - CB PPA Loss - LT</t>
  </si>
  <si>
    <t>AMO315: Reg Asset - CB Tax G/U - LT</t>
  </si>
  <si>
    <t>AMO317: Reg Asset - CB PPA Loss - Current</t>
  </si>
  <si>
    <t>AMO318: Reg Asset - CB Tax G/U - Current</t>
  </si>
  <si>
    <t>CAP301: Rate Case 2009 Expense</t>
  </si>
  <si>
    <t>DBT101: Loss on Reacq Debt</t>
  </si>
  <si>
    <t>EMP102: Pension SFAS 87</t>
  </si>
  <si>
    <t>FIN402: FIN 48 Interest Receivable</t>
  </si>
  <si>
    <t>FIN404: FIN48 Interest Receivable-State</t>
  </si>
  <si>
    <t>FIN406: Int Receivable Current - FIN48</t>
  </si>
  <si>
    <t>FUL102: Def Fuel Cost FERC</t>
  </si>
  <si>
    <t>FUL103: Def Fuel Cost FPSC - Current</t>
  </si>
  <si>
    <t>FUL105: Def CCR Costs</t>
  </si>
  <si>
    <t>FUL106: Def Fuel Cost FPSC L/T</t>
  </si>
  <si>
    <t>FUL107: Def CCR Revenues</t>
  </si>
  <si>
    <t>FUL108: Def ECCR Costs</t>
  </si>
  <si>
    <t>FUL109: EPU Asset Retirements</t>
  </si>
  <si>
    <t>FUL302: Franchise Fee Costs</t>
  </si>
  <si>
    <t>INC608: Accrued Revenues - GPIF</t>
  </si>
  <si>
    <t>INC609: Accrued Revenues - Assept Optimization</t>
  </si>
  <si>
    <t>ITC102: Conv ITC Depr Loss</t>
  </si>
  <si>
    <t>ITC104: Space Coast ITC Depr Loss</t>
  </si>
  <si>
    <t>ITC106: Martin ITC Depr Loss</t>
  </si>
  <si>
    <t>NUC103: Nuclear Cola Payroll</t>
  </si>
  <si>
    <t>PPD101: Prepaid Insurance</t>
  </si>
  <si>
    <t>PPD202: Prepaid Franchise Fees</t>
  </si>
  <si>
    <t>PPD203: Prepaid State Motor Vehicle Taxes</t>
  </si>
  <si>
    <t>PRP102: Prepaid Property Taxes</t>
  </si>
  <si>
    <t>REP206: Sec 481 Adj - Repair Projects-Current</t>
  </si>
  <si>
    <t>RSH102: Research and Experimental Costs</t>
  </si>
  <si>
    <t>RSH105: Nuclear R and E Costs</t>
  </si>
  <si>
    <t>STM401: Storm Recovery Property</t>
  </si>
  <si>
    <t>STM407: Storm Recovery - Current</t>
  </si>
  <si>
    <t>STM410: Storm Recovery Property Offset</t>
  </si>
  <si>
    <t>STM411: Storm - Reg Asset - Regulated Offset</t>
  </si>
  <si>
    <t xml:space="preserve">     SubTotal - ATL - Temporary Differences - Federal and State - Acct 283</t>
  </si>
  <si>
    <t>Total - ATL - Temporary Differences - Federal &amp; State</t>
  </si>
  <si>
    <t>ATL - Temporary Differences - Federal Only - NOL Acct 190</t>
  </si>
  <si>
    <t>2012 NOL C/B</t>
  </si>
  <si>
    <t>NOL101: Net Operating Loss</t>
  </si>
  <si>
    <t>NOL102: NOL 2012 - Current</t>
  </si>
  <si>
    <t>NOL C/F Utilization</t>
  </si>
  <si>
    <t xml:space="preserve">     SubTotal - ATL - Temporary Differences - Federal Only - NOL Acct 190</t>
  </si>
  <si>
    <t>ATL - Temporary Differences - State Only - Acct 282</t>
  </si>
  <si>
    <t>DEP101ST: Tax Depreciation</t>
  </si>
  <si>
    <t>DEP118: Florida Bonus Depreciation - 2008</t>
  </si>
  <si>
    <t>DEP119: Florida Bonus Depreciation - 2009</t>
  </si>
  <si>
    <t>DEP126: Florida Bonus Depreciation - 2010</t>
  </si>
  <si>
    <t>DEP127: Florida Bonus Depreciation - 2011</t>
  </si>
  <si>
    <t>DEP128: Florida Bonus Depreciation - 2012</t>
  </si>
  <si>
    <t>DEP129: Florida Bonus Depreciation - 2013</t>
  </si>
  <si>
    <t>DEP133: Florida Bonus Depreciation - 2014</t>
  </si>
  <si>
    <t>DEP133Adj: Florida Bonus Depreciation - Bonus Assump</t>
  </si>
  <si>
    <t>DEP134: Florida Bonus Depreciation - 2015</t>
  </si>
  <si>
    <t>DEP135: Florida Bonus Depreciation - 2016</t>
  </si>
  <si>
    <t>DEP136: Florida Bonus Depreciation - Amort Forecast</t>
  </si>
  <si>
    <t>SAL101ST: Tax Gain/Loss</t>
  </si>
  <si>
    <t xml:space="preserve">     SubTotal - ATL - Temporary Differences - State Only - Acct 282</t>
  </si>
  <si>
    <t>BTL - Temporary Differences - Federal and State - Acct 190</t>
  </si>
  <si>
    <t>AMO201: Tx Refund Int Below</t>
  </si>
  <si>
    <t>RES135: Rothenberg Obligation</t>
  </si>
  <si>
    <t>DCM201: Decommissioning Below</t>
  </si>
  <si>
    <t>STM201: Storm Fund Below</t>
  </si>
  <si>
    <t xml:space="preserve">     SubTotal - BTL - Temporary Differences - Federal and State - Acct 190</t>
  </si>
  <si>
    <t>BTL - Temporary Differences - Federal and State - Acct 282</t>
  </si>
  <si>
    <t>CAC102: Primeco CIAC Below</t>
  </si>
  <si>
    <t xml:space="preserve">     SubTotal - BTL - Temporary Differences - Federal and State - Acct 282</t>
  </si>
  <si>
    <t>Total  - BTL - Temporary Differences - Federal &amp; State</t>
  </si>
  <si>
    <t>EndMethodCalls</t>
  </si>
  <si>
    <t>FEDERAL ATL Adjustments</t>
  </si>
  <si>
    <t xml:space="preserve">     ATL - Permanent Differences - Federal and State</t>
  </si>
  <si>
    <t xml:space="preserve">     ATL - Permanent Differences - Federal Only</t>
  </si>
  <si>
    <t xml:space="preserve">          ATL - Permanent Differences - Total Federal</t>
  </si>
  <si>
    <t xml:space="preserve">     ATL - State Tax Deduction - Federal Only</t>
  </si>
  <si>
    <t xml:space="preserve">     ATL - Temporary Differences - Federal and State - Acct 190</t>
  </si>
  <si>
    <t xml:space="preserve">     ATL - Temporary Differences - Federal and State - Acct 282</t>
  </si>
  <si>
    <t xml:space="preserve">     ATL - Temporary Differences - Federal and State - Acct 283</t>
  </si>
  <si>
    <t xml:space="preserve">          ATL - Temporary Differences - Federal and State - Total</t>
  </si>
  <si>
    <t xml:space="preserve">     ATL - Temporary Differences - Federal Only - Acct 190</t>
  </si>
  <si>
    <t xml:space="preserve">     ATL - Temporary Differences - Federal Only - Acct 282</t>
  </si>
  <si>
    <t xml:space="preserve">     ATL - Temporary Differences - Federal Only - Acct 283</t>
  </si>
  <si>
    <t xml:space="preserve">          ATL - Temporary Differences - Federal Only - Total</t>
  </si>
  <si>
    <t xml:space="preserve">     ATL - Temporary Differences - Federal Only - NOL Acct 190</t>
  </si>
  <si>
    <t xml:space="preserve">     ATL - Temporary Differences - State Only - Acct 282</t>
  </si>
  <si>
    <t xml:space="preserve">          Total FEDERAL ATL Adjustments</t>
  </si>
  <si>
    <t>STATE ATL Adjustments</t>
  </si>
  <si>
    <t xml:space="preserve">     ATL - Permanent Differences - State Only</t>
  </si>
  <si>
    <t xml:space="preserve">          ATL - Permanent Differences - Total State</t>
  </si>
  <si>
    <t xml:space="preserve">     ATL - Temporary Differences - State Only - Acct 190</t>
  </si>
  <si>
    <t xml:space="preserve">     ATL - Temporary Differences - State Only - Acct 283</t>
  </si>
  <si>
    <t xml:space="preserve">          ATL - Temporary Differences - State Only - Total</t>
  </si>
  <si>
    <t xml:space="preserve">          Total STATE ATL Adjustments</t>
  </si>
  <si>
    <t>FEDERAL BTL Adjustments</t>
  </si>
  <si>
    <t xml:space="preserve">     BTL - Permanent Differences - Federal and State</t>
  </si>
  <si>
    <t xml:space="preserve">     BTL - Permanent Differences - Federal Only</t>
  </si>
  <si>
    <t xml:space="preserve">          BTL - Permanent Differences - Total Federal</t>
  </si>
  <si>
    <t xml:space="preserve">     BTL - State Tax Deduction - Federal Only</t>
  </si>
  <si>
    <t xml:space="preserve">     BTL - Temporary Differences - Federal and State - Acct 190</t>
  </si>
  <si>
    <t xml:space="preserve">     BTL - Temporary Differences - Federal and State - Acct 282</t>
  </si>
  <si>
    <t xml:space="preserve">     BTL - Temporary Differences - Federal and State - Acct 283</t>
  </si>
  <si>
    <t xml:space="preserve">          BTL - Temporary Differences - Federal and State - Total</t>
  </si>
  <si>
    <t xml:space="preserve">     BTL - Temporary Differences - Federal Only - Acct 190</t>
  </si>
  <si>
    <t xml:space="preserve">     BTL - Temporary Differences - Federal Only - Acct 282</t>
  </si>
  <si>
    <t xml:space="preserve">     BTL - Temporary Differences - Federal Only - Acct 283</t>
  </si>
  <si>
    <t xml:space="preserve">          BTL - Temporary Differences - Federal Only - Total</t>
  </si>
  <si>
    <t xml:space="preserve">          Total FEDERAL BTL Adjustments</t>
  </si>
  <si>
    <t>STATE BTL Adjustments</t>
  </si>
  <si>
    <t xml:space="preserve">     BTL - Permanent Differences - State Only</t>
  </si>
  <si>
    <t xml:space="preserve">          BTL - Permanent Differences - Total State</t>
  </si>
  <si>
    <t xml:space="preserve">     BTL - Temporary Differences - State Only - Acct 190</t>
  </si>
  <si>
    <t xml:space="preserve">     BTL - Temporary Differences - State Only - Acct 282</t>
  </si>
  <si>
    <t xml:space="preserve">     BTL - Temporary Differences - State Only - Acct 283</t>
  </si>
  <si>
    <t xml:space="preserve">          BTL - Temporary Differences - State Only - Total</t>
  </si>
  <si>
    <t xml:space="preserve">          Total STATE BTL Adjustments</t>
  </si>
  <si>
    <t>Permanent Differences:</t>
  </si>
  <si>
    <t/>
  </si>
  <si>
    <t>Total Permanent Differences</t>
  </si>
  <si>
    <t>Temporary Differences:</t>
  </si>
  <si>
    <t>Total Temporary Differences</t>
  </si>
  <si>
    <t>C-22 Description</t>
  </si>
  <si>
    <t>Book Depreciation</t>
  </si>
  <si>
    <t>Equity AFUDC Depreciation</t>
  </si>
  <si>
    <t>Solar ITC Depreciation</t>
  </si>
  <si>
    <t>Tax Depreciation</t>
  </si>
  <si>
    <t>Intangible Drilling Costs</t>
  </si>
  <si>
    <t>Asset Retirement Obligation</t>
  </si>
  <si>
    <t>Deferred Costs - Clauses</t>
  </si>
  <si>
    <t>Convertible ITC</t>
  </si>
  <si>
    <t>Gain on Reacquired Debt</t>
  </si>
  <si>
    <t>Fossil Dismantlement</t>
  </si>
  <si>
    <t>FAS90</t>
  </si>
  <si>
    <t>AFUDC Debt</t>
  </si>
  <si>
    <t>Amortization of Intangibles</t>
  </si>
  <si>
    <t>Bad Debt Expense</t>
  </si>
  <si>
    <t>Capital Gain Emission Allowance</t>
  </si>
  <si>
    <t>Computer Software</t>
  </si>
  <si>
    <t>Cost of Removal</t>
  </si>
  <si>
    <t>Deferred Compensation</t>
  </si>
  <si>
    <t>Deferred Franchise Fee Revenues</t>
  </si>
  <si>
    <t>Deferred Income - Non-Current</t>
  </si>
  <si>
    <t>Depreciation Reserve Flowback</t>
  </si>
  <si>
    <t>Environmental Liability</t>
  </si>
  <si>
    <t>EPU Asset Retirements</t>
  </si>
  <si>
    <t>Extended Warranty</t>
  </si>
  <si>
    <t>Franchise Fee Costs</t>
  </si>
  <si>
    <t xml:space="preserve">Gain Disposition of Property </t>
  </si>
  <si>
    <t>Gain on Sale of MIT Credits</t>
  </si>
  <si>
    <t>Injuries and Damages</t>
  </si>
  <si>
    <t>Measurement and Verification Income</t>
  </si>
  <si>
    <t>Method Life CIAC</t>
  </si>
  <si>
    <t>Method Life CPI</t>
  </si>
  <si>
    <t>Mixed Service Costs</t>
  </si>
  <si>
    <t>Non Ded Medical Contributions</t>
  </si>
  <si>
    <t>Nuclear Last Core Expense</t>
  </si>
  <si>
    <t>Nuclear M and S Inventory</t>
  </si>
  <si>
    <t>Nuclear Maintenance Reserve</t>
  </si>
  <si>
    <t>Nuclear Amortization - Regulatory Credit</t>
  </si>
  <si>
    <t>Nuclear COLA Payroll</t>
  </si>
  <si>
    <t>Nuclear Radioactive Waste</t>
  </si>
  <si>
    <t>Nuclear Recovery Costs</t>
  </si>
  <si>
    <t>Over/Under Recovery - FREC</t>
  </si>
  <si>
    <t>Pension SFAS 87</t>
  </si>
  <si>
    <t>Post Retirement Benefits</t>
  </si>
  <si>
    <t>Premium Lighting Program Revenues</t>
  </si>
  <si>
    <t>Prepaid Franchise Fees</t>
  </si>
  <si>
    <t>Prepaid Insurance</t>
  </si>
  <si>
    <t>Prepaid State Motor Vehicle Taxes</t>
  </si>
  <si>
    <t>Rate Case Expense</t>
  </si>
  <si>
    <t>Repair Projects</t>
  </si>
  <si>
    <t>Savings/Warrant Reserve</t>
  </si>
  <si>
    <t>SJRPP Decommissioning</t>
  </si>
  <si>
    <t>SJRPP Deferred Interest</t>
  </si>
  <si>
    <t>Storm Recovery Securitization</t>
  </si>
  <si>
    <t>Storm - Regulatory  Asset</t>
  </si>
  <si>
    <t>Unbilled Revenue FPSC</t>
  </si>
  <si>
    <t>Vacation Pay Accrual</t>
  </si>
  <si>
    <t>Welfare Capitalized</t>
  </si>
  <si>
    <t>Storm Rec/Reg Asset</t>
  </si>
  <si>
    <t>Business Meals</t>
  </si>
  <si>
    <t>Non-Deductible Compensation</t>
  </si>
  <si>
    <t>Manufacturer's Deduction</t>
  </si>
  <si>
    <t>State Tax Deduction</t>
  </si>
  <si>
    <t>Interest Tax Deficiencies</t>
  </si>
  <si>
    <t>Coal Cars</t>
  </si>
  <si>
    <t>Employee Bonuses</t>
  </si>
  <si>
    <t>Accrued Revenues</t>
  </si>
  <si>
    <t>Legal Reserve</t>
  </si>
  <si>
    <t>Supplemental Performance Fee</t>
  </si>
  <si>
    <t>Dormant Materials</t>
  </si>
  <si>
    <t>Tax Loss on Disposition of Property</t>
  </si>
  <si>
    <t>Prepaid Property Taxes</t>
  </si>
  <si>
    <t>Deferred Severance</t>
  </si>
  <si>
    <t>Accrued FICA Taxes</t>
  </si>
  <si>
    <t>Regulatory Liability SWAPC</t>
  </si>
  <si>
    <t>Cedar Bay Regulatory Asset, net</t>
  </si>
  <si>
    <t>State Temporary Differences Modification</t>
  </si>
  <si>
    <t>Federal</t>
  </si>
  <si>
    <t>Florida</t>
  </si>
  <si>
    <t>Oklahoma</t>
  </si>
  <si>
    <t>FPL &amp; Subs</t>
  </si>
  <si>
    <t>GRCO</t>
  </si>
  <si>
    <t>Total Federal</t>
  </si>
  <si>
    <t>Total State</t>
  </si>
  <si>
    <t>EMT - Gas Reserves - Future Projects </t>
  </si>
  <si>
    <t>Current Month</t>
  </si>
  <si>
    <t>Planning Entity</t>
  </si>
  <si>
    <t>CDR - Department -&gt; TAX - State for Income Tax</t>
  </si>
  <si>
    <t>Current Entity()</t>
  </si>
  <si>
    <t>Entity ID(CDR - Department,EMT - Gas Reserves - PetroQuest)</t>
  </si>
  <si>
    <t>9400000: Operating Revenues-Gas Production-Gas Reserves</t>
  </si>
  <si>
    <t>GRDEP117: Intangible Drilling Costs:</t>
  </si>
  <si>
    <t xml:space="preserve">     9330000: Nat Gas Plant-Producing Wells-Construction</t>
  </si>
  <si>
    <t xml:space="preserve">     9330000: Nat Gas Plant-Producing Wells-Construction - Change</t>
  </si>
  <si>
    <t xml:space="preserve">     Intangible Drilling Cost Adjustment</t>
  </si>
  <si>
    <t xml:space="preserve">          GRDEP117: Intangible Drilling Costs</t>
  </si>
  <si>
    <t>GRDEP201: Accretion:</t>
  </si>
  <si>
    <t xml:space="preserve">     9230300: Asset Retirement Obligations-Liability-Gas Reserves</t>
  </si>
  <si>
    <t xml:space="preserve">     9230300: Asset Retirement Obligations-Liability-Gas Reserves - change</t>
  </si>
  <si>
    <t xml:space="preserve">          GRDEP201: Accretion</t>
  </si>
  <si>
    <t>GRDEP202: ARO Asset:</t>
  </si>
  <si>
    <t>9339000: Nat Gas Plant-Asset Retirement Costs-GasReserves</t>
  </si>
  <si>
    <t>9339000: Nat Gas Plant-Asset Retirement Costs-GasReserves - change</t>
  </si>
  <si>
    <t>9108700: Accm Prov Amortiz-ARO-Gas Reserves</t>
  </si>
  <si>
    <t>9108700: Accm Prov Amortiz-ARO-Gas Reserves - change</t>
  </si>
  <si>
    <t xml:space="preserve">     GRDEP202: ARO Asset</t>
  </si>
  <si>
    <t>Actuals</t>
  </si>
  <si>
    <t>if</t>
  </si>
  <si>
    <t>GRDEP101: Tax Depreciation</t>
  </si>
  <si>
    <t>GRDEP101Adj: Tax Depreciation Adjustment</t>
  </si>
  <si>
    <t>GRDEP130: Bonus Depreciation</t>
  </si>
  <si>
    <t>GRDEP130Adj: Bonus Depreciation Adjustment</t>
  </si>
  <si>
    <t>GRDEP103: Reversal of Book Depreciation</t>
  </si>
  <si>
    <t>GRDEP117: Intangible Drilling Costs</t>
  </si>
  <si>
    <t>GRDEP201: ARO Accretion</t>
  </si>
  <si>
    <t>GRDEP202: ARO Asset</t>
  </si>
  <si>
    <t>GRSEC199: Section 199</t>
  </si>
  <si>
    <t>State NOL - Generated</t>
  </si>
  <si>
    <t>State NOL - Utilized</t>
  </si>
  <si>
    <t>9409180: Income taxes, Operating Inc-Federal-GasRes</t>
  </si>
  <si>
    <t>9410195: Prov Def Tax-Oper Income-Fed-GasRes</t>
  </si>
  <si>
    <t>9411195: Prov Def Tax-Cr-Oper Income-Federal-GasRes</t>
  </si>
  <si>
    <t>9409280: IncomeTaxes-OthIncome&amp;Deduct-Fed-BTL-GasRes</t>
  </si>
  <si>
    <t>9409190: Income Taxes Oper Income-State-GasRes</t>
  </si>
  <si>
    <t>9410196: Prov Def Tax-Oper Income-State-GasRes</t>
  </si>
  <si>
    <t>9411196: Prov Def Tax-Cr-Oper Income-State-GasRes</t>
  </si>
  <si>
    <t>9409290: IncomeTaxes-OthInc&amp;Deduct-State-BTL-GasRes</t>
  </si>
  <si>
    <t>end if</t>
  </si>
  <si>
    <t>State Tax Provision:</t>
  </si>
  <si>
    <t>Pre-Tax Book Income</t>
  </si>
  <si>
    <t>GRSEC199 - Section 199</t>
  </si>
  <si>
    <t>GRPermAdj - Manual Adjustment to State Perm</t>
  </si>
  <si>
    <t xml:space="preserve">     Total Permanent Differences</t>
  </si>
  <si>
    <t>GRADJ: Manual Adjustment State</t>
  </si>
  <si>
    <t xml:space="preserve">     Total Temporary Differences</t>
  </si>
  <si>
    <t>Total State Taxable Income B4 NOL</t>
  </si>
  <si>
    <t>State NOL Beginning Balance</t>
  </si>
  <si>
    <t xml:space="preserve">     State NOL - Generated</t>
  </si>
  <si>
    <t xml:space="preserve">          State NOL - Utilized - All</t>
  </si>
  <si>
    <t xml:space="preserve">          State NOL - Utilized - Partial</t>
  </si>
  <si>
    <t xml:space="preserve">     State NOL - Utilized</t>
  </si>
  <si>
    <t>State NOL Ending Balance</t>
  </si>
  <si>
    <t>Total State Taxable Income after NOL</t>
  </si>
  <si>
    <t>State Tax Rate</t>
  </si>
  <si>
    <t xml:space="preserve">     Current Tax Expense - State</t>
  </si>
  <si>
    <t>Deferred Tax Expense:</t>
  </si>
  <si>
    <t>GRDEP101: Tax Depreciation - SDIT</t>
  </si>
  <si>
    <t>GRDEP101Adj: Tax Depreciation Adjustment - SDIT</t>
  </si>
  <si>
    <t>GRDEP130: Bonus Depreciation - SDIT</t>
  </si>
  <si>
    <t>GRDEP130Adj: Bonus Depreciation Adjustment - SDIT</t>
  </si>
  <si>
    <t>GRDEP103: Reversal of Book Depreciation - SDIT</t>
  </si>
  <si>
    <t>GRDEP117: Intangible Drilling Costs - SDIT</t>
  </si>
  <si>
    <t>GRDEP201: ARO Accretion - SDIT</t>
  </si>
  <si>
    <t>GRDEP202: ARO Asset - SDIT</t>
  </si>
  <si>
    <t>GRADJ: Manual Adjustment - SDIT</t>
  </si>
  <si>
    <t xml:space="preserve">     Deferred Tax Expense - State - 282</t>
  </si>
  <si>
    <t>State NOL - SDIT - 190</t>
  </si>
  <si>
    <t xml:space="preserve">          Deferred Tax Expense - State</t>
  </si>
  <si>
    <t>Current Tax Expense - State</t>
  </si>
  <si>
    <t>Deferred Tax Expense - State</t>
  </si>
  <si>
    <t xml:space="preserve">     Total Income Tax Expense - State</t>
  </si>
  <si>
    <t>Ledger Data:</t>
  </si>
  <si>
    <t xml:space="preserve">     State Current Income Tax Expense</t>
  </si>
  <si>
    <t xml:space="preserve">     State Deferred Income Tax Expense</t>
  </si>
  <si>
    <t xml:space="preserve">     Total State Income Tax Expense</t>
  </si>
  <si>
    <t xml:space="preserve">     Income Tax State Payment to FPL</t>
  </si>
  <si>
    <t>Federal Tax Provision:</t>
  </si>
  <si>
    <t>GRPermAdj - Manual Adjustment to Federal Perm</t>
  </si>
  <si>
    <t>GRADJ: Manual Adjustment - Federal</t>
  </si>
  <si>
    <t>Total Federal Taxable Income</t>
  </si>
  <si>
    <t>Federal Tax Rate</t>
  </si>
  <si>
    <t xml:space="preserve">          Current Tax Expense - Federal</t>
  </si>
  <si>
    <t>GRDEP101: Tax Depreciation - FDIT</t>
  </si>
  <si>
    <t>GRDEP101Adj: Tax Depreciation - FDIT</t>
  </si>
  <si>
    <t>GRDEP130: Bonus Depreciation - FDIT</t>
  </si>
  <si>
    <t>GRDEP130Adj: Bonus Depreciation Adjustment - FDIT</t>
  </si>
  <si>
    <t>GRDEP103: Reversal of Book Depreciation - FDIT</t>
  </si>
  <si>
    <t>GRDEP117: Intangible Drilling Costs - FDIT</t>
  </si>
  <si>
    <t>GRDEP201: ARO Accretion - FDIT</t>
  </si>
  <si>
    <t>GRDEP202: ARO Asset - FDIT</t>
  </si>
  <si>
    <t>GRADJ: Manual Adjustment - FDIT</t>
  </si>
  <si>
    <t>State NOL - FDIT</t>
  </si>
  <si>
    <t xml:space="preserve">               Deferred Tax Expense - Federal</t>
  </si>
  <si>
    <t>Current Tax Expense - Federal</t>
  </si>
  <si>
    <t>Deferred Tax Expense - Federal</t>
  </si>
  <si>
    <t xml:space="preserve">     Total Income Tax Expense - Federal</t>
  </si>
  <si>
    <t xml:space="preserve">          Total Income Tax Expense</t>
  </si>
  <si>
    <t>Income Tax Federal Payment to FPL</t>
  </si>
  <si>
    <t>Ledger Data</t>
  </si>
  <si>
    <t xml:space="preserve">     Federal Current Income Tax Expense</t>
  </si>
  <si>
    <t xml:space="preserve">     Federal Deferred Income Tax Expense</t>
  </si>
  <si>
    <t xml:space="preserve">     Total Federal Income Tax Expense</t>
  </si>
  <si>
    <t>Section 199 Calc</t>
  </si>
  <si>
    <t>State Production Taxable Income</t>
  </si>
  <si>
    <t>Current Tax Expense - State for Section 199</t>
  </si>
  <si>
    <t>State Tax Deduction for 199</t>
  </si>
  <si>
    <t>Federal Production Taxable Income</t>
  </si>
  <si>
    <t>Section 199 %</t>
  </si>
  <si>
    <t>Section 199 Deduction</t>
  </si>
  <si>
    <t xml:space="preserve">     Annual Total - Section 199 Deduction</t>
  </si>
  <si>
    <t>Limitation of GR Sec 199 Loss vs FPL Sec199</t>
  </si>
  <si>
    <t>Annual Pre-Tax Book Income</t>
  </si>
  <si>
    <t>Annual Total Temporary Differences</t>
  </si>
  <si>
    <t>Annual GR Federal Taxable Income Excl Sec 199</t>
  </si>
  <si>
    <t>FPL Section 199:</t>
  </si>
  <si>
    <t xml:space="preserve">     Total FPL Sec 199 Deduction</t>
  </si>
  <si>
    <t>FPL Cons Excl GR Sec 199 Deduction - Annual Total</t>
  </si>
  <si>
    <t xml:space="preserve">     if</t>
  </si>
  <si>
    <t>GR Schedule M - Sec 199 Deduction - maxed to consol</t>
  </si>
  <si>
    <t>else</t>
  </si>
  <si>
    <t xml:space="preserve">          GR Schedule M - Sec 199 Deduction - maxed to consol</t>
  </si>
  <si>
    <t xml:space="preserve">     else</t>
  </si>
  <si>
    <t xml:space="preserve">          GR Schedule M - Sec 199 Deduction - use GR number</t>
  </si>
  <si>
    <t xml:space="preserve">     end if</t>
  </si>
  <si>
    <t xml:space="preserve">     GR Schedule M - Sec 199 Deduction - Positive income use GR number</t>
  </si>
  <si>
    <t>GR Schedule  M - Sec 199 Deduction - Annual Total (to use)</t>
  </si>
  <si>
    <t>YTD Pretax Income %</t>
  </si>
  <si>
    <t>YTD Section 199 Deduction</t>
  </si>
  <si>
    <t xml:space="preserve">     Previous Month - January</t>
  </si>
  <si>
    <t xml:space="preserve">     Previous YTD Schedule M Sec 199 Deduction - Jan</t>
  </si>
  <si>
    <t xml:space="preserve">     Previous Month - all others</t>
  </si>
  <si>
    <t xml:space="preserve">     Previous YTD Schedule M Sec 199 Deduction - all Others</t>
  </si>
  <si>
    <t>Previous Month  - to use</t>
  </si>
  <si>
    <t>Previous YTD Schedule M Sec 199 Deduction - to use</t>
  </si>
  <si>
    <t xml:space="preserve">     1st Quarter</t>
  </si>
  <si>
    <t>elseif</t>
  </si>
  <si>
    <t xml:space="preserve">     2nd Quarter</t>
  </si>
  <si>
    <t xml:space="preserve">     3rd Quarter</t>
  </si>
  <si>
    <t xml:space="preserve">     4th Quarter</t>
  </si>
  <si>
    <t>Current Quarter</t>
  </si>
  <si>
    <t>Current Qtr Sec 199 Deduction</t>
  </si>
  <si>
    <t>GR Schedule M - Sec 199 Deduction</t>
  </si>
  <si>
    <t>YTD Schedule M Sec 199 Deduction</t>
  </si>
  <si>
    <t>GR Schedule M - Sec 199 Deduction - Annual Total</t>
  </si>
  <si>
    <t>Section 199 Deduction for Federal</t>
  </si>
  <si>
    <t>Sec 199 - YTD - Federal</t>
  </si>
  <si>
    <t>For State</t>
  </si>
  <si>
    <t>Section 199 Deduction for State</t>
  </si>
  <si>
    <t>Sec 199 - YTD - State</t>
  </si>
  <si>
    <t>SECTION 199 PROVISION</t>
  </si>
  <si>
    <t>Federal:</t>
  </si>
  <si>
    <t>Sec 199 - Monthly - Federal</t>
  </si>
  <si>
    <t>State:</t>
  </si>
  <si>
    <t>Sec 199 - Monthly - State</t>
  </si>
  <si>
    <t>EMT - Gas Reserves - PetroQuest </t>
  </si>
  <si>
    <t>CDR - Department Total </t>
  </si>
  <si>
    <t>Cascade - Corporate</t>
  </si>
  <si>
    <t>Schedule M Code &amp; Descrition</t>
  </si>
  <si>
    <t>Convertible ITC - Basis Adjustment</t>
  </si>
  <si>
    <t>Debits</t>
  </si>
  <si>
    <t xml:space="preserve">     Post from Report: CAP: Construction &amp; Plant (Cap - Plant Site) </t>
  </si>
  <si>
    <t xml:space="preserve">       Line: CZ:[9403000: Depreciation Expense] </t>
  </si>
  <si>
    <t xml:space="preserve">         Entity: 000: NONE [Orig]</t>
  </si>
  <si>
    <t xml:space="preserve">         Entity: AMI Meters [Orig]</t>
  </si>
  <si>
    <t xml:space="preserve">         Entity: 010: CUTLER [Orig]</t>
  </si>
  <si>
    <t xml:space="preserve">         Entity: 040: RIVIERA #1 AND #2 [Orig]</t>
  </si>
  <si>
    <t xml:space="preserve">         Entity: 041: RIVIERA MODERNIZATIO [Orig]</t>
  </si>
  <si>
    <t xml:space="preserve">         Entity: 050: PUTNAM [Orig]</t>
  </si>
  <si>
    <t xml:space="preserve">         Entity: 070: SANFORD #3 [Orig]</t>
  </si>
  <si>
    <t xml:space="preserve">         Entity: 072: SANFORD  REPOWERED # [Orig]</t>
  </si>
  <si>
    <t xml:space="preserve">         Entity: 080: FT. LAUDERDALE [Orig]</t>
  </si>
  <si>
    <t xml:space="preserve">         Entity: 082: FT LAUDERDALE NEW [Orig]</t>
  </si>
  <si>
    <t xml:space="preserve">         Entity: 110: FT. MYERS - OLD #1 &amp; [Orig]</t>
  </si>
  <si>
    <t xml:space="preserve">         Entity: 112: FT. MYERS - REPOWERE [Orig]</t>
  </si>
  <si>
    <t xml:space="preserve">         Entity: 113: FT. MYERS PEAKING UN [Orig]</t>
  </si>
  <si>
    <t xml:space="preserve">         Entity: 360: Distribution Land &amp; Land Rights [Orig]</t>
  </si>
  <si>
    <t xml:space="preserve">         Entity: 120: PORT EVERGLADES [Orig]</t>
  </si>
  <si>
    <t xml:space="preserve">         Entity: 368: Distribution Line Transformers [Orig]</t>
  </si>
  <si>
    <t xml:space="preserve">         Entity: 121: PORT EVERGLADES COMB [Orig]</t>
  </si>
  <si>
    <t xml:space="preserve">         Entity: 130: CAPE CANAVERAL [Orig]</t>
  </si>
  <si>
    <t xml:space="preserve">         Entity: 370: Distribution Meters [Orig]</t>
  </si>
  <si>
    <t xml:space="preserve">         Entity: 131: CAPE CANAVERAL MODER [Orig]</t>
  </si>
  <si>
    <t xml:space="preserve">         Entity: 140: TURKEY POINT [Orig]</t>
  </si>
  <si>
    <t xml:space="preserve">         Entity: 141: TURKEY POINT #5 [Orig]</t>
  </si>
  <si>
    <t xml:space="preserve">         Entity: 365: Distribution Overhead Cond &amp; Devices [Orig]</t>
  </si>
  <si>
    <t xml:space="preserve">         Entity: 143: TURKEY POINT #3 [Orig]</t>
  </si>
  <si>
    <t xml:space="preserve">         Entity: 364: Distribution Poles, Towers &amp; Fixtures [Orig]</t>
  </si>
  <si>
    <t xml:space="preserve">         Entity: 144: TURKEY POINT #4 [Orig]</t>
  </si>
  <si>
    <t xml:space="preserve">         Entity: 150: ST. LUCIE COMMON [Orig]</t>
  </si>
  <si>
    <t xml:space="preserve">         Entity: 369: Distribution Services [Orig]</t>
  </si>
  <si>
    <t xml:space="preserve">         Entity: 151: ST LUCIE #1 [Orig]</t>
  </si>
  <si>
    <t xml:space="preserve">         Entity: 362: Distribution Station Equipment [Orig]</t>
  </si>
  <si>
    <t xml:space="preserve">         Entity: 152: ST LUCIE #2 [Orig]</t>
  </si>
  <si>
    <t xml:space="preserve">         Entity: 170: MANATEE #1 &amp; #2 [Orig]</t>
  </si>
  <si>
    <t xml:space="preserve">         Entity: 171: MANATEE #3 [Orig]</t>
  </si>
  <si>
    <t xml:space="preserve">         Entity: MANATEE PV SOLAR [Orig]</t>
  </si>
  <si>
    <t xml:space="preserve">         Entity: 361: Distribution Structures &amp; Improvements [Orig]</t>
  </si>
  <si>
    <t xml:space="preserve">         Entity: 180: MARTIN #1, #2, #3, # [Orig]</t>
  </si>
  <si>
    <t xml:space="preserve">         Entity: 182: MARTIN PEAKING UNITS [Orig]</t>
  </si>
  <si>
    <t xml:space="preserve">         Entity: 367: Distribution Underground Conductors &amp; Devices [Orig]</t>
  </si>
  <si>
    <t xml:space="preserve">         Entity: 366: Distribution Underground Conduit [Orig]</t>
  </si>
  <si>
    <t xml:space="preserve">         Entity: 190: WEST CNTY ENERGY CNT [Orig]</t>
  </si>
  <si>
    <t xml:space="preserve">         Entity: 191: WEST COUNTY ENERGY C [Orig]</t>
  </si>
  <si>
    <t xml:space="preserve">         Entity: 194: OKEECHOBEE SITE [Orig]</t>
  </si>
  <si>
    <t xml:space="preserve">         Entity: 081: FT LAUDERDALE GT'S [Orig]</t>
  </si>
  <si>
    <t xml:space="preserve">         Entity: BABCOCK RANCH SOLAR [Orig]</t>
  </si>
  <si>
    <t xml:space="preserve">         Entity: CITRUS PV SOLAR [Orig]</t>
  </si>
  <si>
    <t xml:space="preserve">         Entity: 371: Installations On Customer Premises [Orig]</t>
  </si>
  <si>
    <t xml:space="preserve">         Entity: 500: SJRPP #1 &amp; #2 [Orig]</t>
  </si>
  <si>
    <t xml:space="preserve">         Entity: 505: SCHERER #4 [Orig]</t>
  </si>
  <si>
    <t xml:space="preserve">         Entity: 503: SJRPP COAL TERMINAL [Orig]</t>
  </si>
  <si>
    <t xml:space="preserve">         Entity: 502: SJRPP UNIT #2 [Orig]</t>
  </si>
  <si>
    <t xml:space="preserve">         Entity: 153: ST LUCIE COMMON EPU [Orig]</t>
  </si>
  <si>
    <t xml:space="preserve">         Entity: 154: ST LUCIE UNIT #1 EPU [Orig]</t>
  </si>
  <si>
    <t xml:space="preserve">         Entity: 251: ST LUCIE UNIT #1 Uprates [Orig]</t>
  </si>
  <si>
    <t xml:space="preserve">         Entity: 155: ST LUCIE UNIT #2 EPU [Orig]</t>
  </si>
  <si>
    <t xml:space="preserve">         Entity: 252: ST LUCIE UNIT #2 Uprates [Orig]</t>
  </si>
  <si>
    <t xml:space="preserve">         Entity: 373: Street Lights &amp; Signal Systems [Orig]</t>
  </si>
  <si>
    <t xml:space="preserve">         Entity: 149: TURKEY POINT COMMON EPU [Orig]</t>
  </si>
  <si>
    <t xml:space="preserve">         Entity: 142: TURKEY POINT UNIT #3 EPU [Orig]</t>
  </si>
  <si>
    <t xml:space="preserve">         Entity: 243: TURKEY POINT UNIT #3 Uprates [Orig]</t>
  </si>
  <si>
    <t xml:space="preserve">         Entity: 145: TURKEY POINT UNIT #4 EPU [Orig]</t>
  </si>
  <si>
    <t xml:space="preserve">         Entity: 244: TURKEY POINT UNIT #4 Uprates [Orig]</t>
  </si>
  <si>
    <t xml:space="preserve">         Entity: Renewable-Default [Orig]</t>
  </si>
  <si>
    <t xml:space="preserve">       Line: DA:[9403002: Depreciation Exp-A08 Environmental] </t>
  </si>
  <si>
    <t xml:space="preserve">         Entity: 188: MARTIN SOLAR ENERGY [Orig]</t>
  </si>
  <si>
    <t xml:space="preserve">         Entity: 192: DESOTO SOLAR ENERGY [Orig]</t>
  </si>
  <si>
    <t xml:space="preserve">         Entity: 193: SPACE COAST SOLAR EN [Orig]</t>
  </si>
  <si>
    <t xml:space="preserve">       Line: DC:[9403111: Depreciation Exp-A05 Capacity Clause] </t>
  </si>
  <si>
    <t xml:space="preserve">       Line: DE:[9404111: Amort Limited-Term Elec Plt - A05 Capacity Clause] </t>
  </si>
  <si>
    <t xml:space="preserve">       Line: DF:[9403078: Depreciation Exp-Dismantle-A08 Environ] </t>
  </si>
  <si>
    <t xml:space="preserve">       Line: DG:[9403121: Depreciation Exp-A02 Conservation] </t>
  </si>
  <si>
    <t xml:space="preserve">       Line: DH:[9403133: Depreciation Exp-Oil Backout-FERC Jurisd] </t>
  </si>
  <si>
    <t xml:space="preserve">       Line: DI:[9403332: Depreciation Exp-Dismantlement Fossil] </t>
  </si>
  <si>
    <t xml:space="preserve">       Line: DJ:[9403410: Depreciation Exp-Coal Cars A04 Fuel] </t>
  </si>
  <si>
    <t xml:space="preserve">       Line: DK:[9404000: Amort Limited-Term Elec Plt] </t>
  </si>
  <si>
    <t xml:space="preserve">       Line: DL:[9404003: Amort Limited-Term Elec Plt-A08 Environ] </t>
  </si>
  <si>
    <t xml:space="preserve">       Line: DM:[9406000: Elec Plant Acquisition Adjustment] </t>
  </si>
  <si>
    <t xml:space="preserve">       Line: DN:[9407408: Reg Credits-Surplus Flowback] </t>
  </si>
  <si>
    <t xml:space="preserve">         Entity: 304: ITC INTEREST SYNCRONIZATION [Orig]</t>
  </si>
  <si>
    <t xml:space="preserve">       Line: DO:[9407409: Reg Credits-Dismantlement Reserve Surplus Flowback] </t>
  </si>
  <si>
    <t xml:space="preserve">       Line: DP:[9407412: Reg Credits-Avoided AFUDC] </t>
  </si>
  <si>
    <t xml:space="preserve">     Post from Report: CAP: Nuclear Fuel (SAP Profit Center) </t>
  </si>
  <si>
    <t xml:space="preserve">       Line: O:[Amortization] </t>
  </si>
  <si>
    <t xml:space="preserve">         Entity: PTN 3 Nuclear Fuel [Orig]</t>
  </si>
  <si>
    <t xml:space="preserve">         Entity: PTN 4 Nuclear Fuel [Orig]</t>
  </si>
  <si>
    <t xml:space="preserve">         Entity: PSL 1 Nuclear Fuel [Orig]</t>
  </si>
  <si>
    <t xml:space="preserve">         Entity: PSL 2 Nuclear Fuel [Orig]</t>
  </si>
  <si>
    <t xml:space="preserve">     Post from Report: OTH: Decommissioning Reserves (Planning Entity) </t>
  </si>
  <si>
    <t xml:space="preserve">       Line: AX:[Qualified Earnings (pre-tax)] </t>
  </si>
  <si>
    <t xml:space="preserve">         Entity: Florida Power &amp; Light [Orig]</t>
  </si>
  <si>
    <t xml:space="preserve">       Line: AZ:[Non-Qual. Earnings (grossed up for taxes)] </t>
  </si>
  <si>
    <t xml:space="preserve">       Line: CF:[Earnings (grossed up for tax)] </t>
  </si>
  <si>
    <t xml:space="preserve">     Post from Report: FIN: Bond Detail (Bond - Issues) </t>
  </si>
  <si>
    <t xml:space="preserve">       Line: HW:[PCB Remarketing Fees] </t>
  </si>
  <si>
    <t xml:space="preserve">         Entity: FPL 1991 Aug $15M POL - Miami - Dade 30 Yr - Variable [Orig]</t>
  </si>
  <si>
    <t xml:space="preserve">         Entity: FPL 1992 May $28M POL - Jacksonville 35 Yr - Variable [Orig]</t>
  </si>
  <si>
    <t xml:space="preserve">         Entity: FPL 1993 Dec $46M POL - Dade 28 Yr - Variable [Orig]</t>
  </si>
  <si>
    <t xml:space="preserve">         Entity: FPL 1994 Mar $17M POL - Manatee 30 Yr - Variable [Orig]</t>
  </si>
  <si>
    <t xml:space="preserve">         Entity: FPL 1994 Mar $46M POL - Jacksonville 30 Yr - Variable [Orig]</t>
  </si>
  <si>
    <t xml:space="preserve">         Entity: FPL 1994 Mar $4M POL - Putnam 30 Yr - Variable [Orig]</t>
  </si>
  <si>
    <t xml:space="preserve">         Entity: FPL 1995 Jun $52M POL - Jacksonville 34 Yr - Variable [Orig]</t>
  </si>
  <si>
    <t xml:space="preserve">         Entity: FPL 1995 Mar $9M POL - Dade 25 Yr - Variable [Orig]</t>
  </si>
  <si>
    <t xml:space="preserve">         Entity: FPL 2000 Apr $96M POL - Martin 22 Yr - Variable [Orig]</t>
  </si>
  <si>
    <t xml:space="preserve">         Entity: FPL 2000 Sep $242M POL - St. Lucie 28 Yr - Variable [Orig]</t>
  </si>
  <si>
    <t xml:space="preserve">         Entity: FPL 2003 May $79M SWD - St. Lucie 21 Yr - Variable [Orig]</t>
  </si>
  <si>
    <t xml:space="preserve">       Line: HX:[Total Interest Accrual] </t>
  </si>
  <si>
    <t xml:space="preserve">         Entity: FPL 2015 December $100M - Bank of China Term Loan 3 Yr - Variable [Orig]</t>
  </si>
  <si>
    <t xml:space="preserve">         Entity: FPL 2015 Jun $85M POL - Broward County  30 Yr - Variable [Orig]</t>
  </si>
  <si>
    <t xml:space="preserve">         Entity: FPL 2012 Dec $300M Term Loan  - Variable [Orig]</t>
  </si>
  <si>
    <t xml:space="preserve">         Entity: FPL 2007 May $100M Storm Sec Tranche A-3 - Fixed [Orig]</t>
  </si>
  <si>
    <t xml:space="preserve">         Entity: FPL 2007 May $140M Storm Sec Tranche A-2 - Fixed [Orig]</t>
  </si>
  <si>
    <t xml:space="preserve">         Entity: FPL 2007 May $288M Storm Sec Tranche A-4 - Fixed [Orig]</t>
  </si>
  <si>
    <t xml:space="preserve">         Entity: FPL 2002 Dec $0M FMB 10 Yr - Fixed [Orig]</t>
  </si>
  <si>
    <t xml:space="preserve">         Entity: FPL 2002 Dec $200M FMB 30 Yr - Fixed [Orig]</t>
  </si>
  <si>
    <t xml:space="preserve">         Entity: FPL 2003 Apr $500M FMB 30 Yr - Fixed [Orig]</t>
  </si>
  <si>
    <t xml:space="preserve">         Entity: FPL 2003 Oct $300M FMB 30 Yr - Fixed [Orig]</t>
  </si>
  <si>
    <t xml:space="preserve">         Entity: FPL 2004 Jan $240M FMB 30 Yr - Fixed [Orig]</t>
  </si>
  <si>
    <t xml:space="preserve">         Entity: FPL 2005 Jun $300M FMB 30 Yr - Fixed [Orig]</t>
  </si>
  <si>
    <t xml:space="preserve">         Entity: FPL 2005 Sep $300M FMB 30 Yr - Fixed [Orig]</t>
  </si>
  <si>
    <t xml:space="preserve">         Entity: FPL 2006 Jan $400M FMB 30 Yr - Fixed [Orig]</t>
  </si>
  <si>
    <t xml:space="preserve">         Entity: FPL 2006 Apr $300M FMB 30 Yr - Fixed [Orig]</t>
  </si>
  <si>
    <t xml:space="preserve">         Entity: FPL 2007 Apr $300M FMB 30 Yr - Fixed [Orig]</t>
  </si>
  <si>
    <t xml:space="preserve">         Entity: FPL 2007 Jul $300M FMB 10 Yr - Fixed [Orig]</t>
  </si>
  <si>
    <t xml:space="preserve">         Entity: FPL 2008 Jan $600M FMB 30 Yr - Fixed [Orig]</t>
  </si>
  <si>
    <t xml:space="preserve">         Entity: FPL 2009 Mar $500M FMB 30 Yr - Fixed [Orig]</t>
  </si>
  <si>
    <t xml:space="preserve">         Entity: FPL 2010 Feb $500M FMB 30 Yr - Fixed [Orig]</t>
  </si>
  <si>
    <t xml:space="preserve">         Entity: FPL 2010 Dec $400M FMB 30 Yr - Fixed [Orig]</t>
  </si>
  <si>
    <t xml:space="preserve">         Entity: FPL 2011 Jun $250M FMB 30 Yr - Fixed [Orig]</t>
  </si>
  <si>
    <t xml:space="preserve">         Entity: FPL 2011 Dec $600M FMB 30 Yr - Fixed [Orig]</t>
  </si>
  <si>
    <t xml:space="preserve">         Entity: FPL 2012 May $600M FMB 30 Yr - Fixed [Orig]</t>
  </si>
  <si>
    <t xml:space="preserve">         Entity: FPL 2012 Dec $400M FMB 30 Yr - Fixed [Orig]</t>
  </si>
  <si>
    <t xml:space="preserve">         Entity: FPL 2013 Jun $500M FMB 10 Yr - Fixed [Orig]</t>
  </si>
  <si>
    <t xml:space="preserve">         Entity: FPL 2014 May $500M FMB 10 Yr - Fixed [Orig]</t>
  </si>
  <si>
    <t xml:space="preserve">         Entity: FPL 2014 Sep $500M FMB 30 Yr - Fixed [Orig]</t>
  </si>
  <si>
    <t xml:space="preserve">         Entity:  FPL 2015 Nov $600M FMB 10 Yr - Fixed [Orig]</t>
  </si>
  <si>
    <t xml:space="preserve">         Entity: FPL 2016 Mar $500M FMB 30 Yr - Fixed [Orig]</t>
  </si>
  <si>
    <t xml:space="preserve">         Entity: FPL 2019 May $300M FMB 30 Yr - Fixed [Orig]</t>
  </si>
  <si>
    <t xml:space="preserve">         Entity: FPL 2017 Nov $800M FMB 30 Yr - Fixed [Orig]</t>
  </si>
  <si>
    <t xml:space="preserve">         Entity: FPL 2017 Mar $750M FMB 30 Yr - Fixed [Orig]</t>
  </si>
  <si>
    <t xml:space="preserve">         Entity: FPL 2019 Dec $400M FMB 30 Yr - Fixed [Orig]</t>
  </si>
  <si>
    <t xml:space="preserve">         Entity: FPL 2020 Nov $450M FMB 30 Yr - Fixed [Orig]</t>
  </si>
  <si>
    <t xml:space="preserve">         Entity: FPL 2018 Nov $250M FMB 30 Yr Fixed [Orig]</t>
  </si>
  <si>
    <t xml:space="preserve">         Entity: FPL 2015 November $200M - TD Bank 3 Yr Term Loan - Variable [Orig]</t>
  </si>
  <si>
    <t xml:space="preserve">         Entity: FPL 2015 November $100M - BNY Term Loan 1 Yr - Variable [Orig]</t>
  </si>
  <si>
    <t xml:space="preserve">         Entity: FPL 2015 $100M - US Bank Term Loan 3 Yr - Variable [Orig]</t>
  </si>
  <si>
    <t xml:space="preserve">       Line: IO:[Amortization of Issue Cost] </t>
  </si>
  <si>
    <t xml:space="preserve">         Entity: FPL 2013 Mar $500M Term Loan - Variable [Orig]</t>
  </si>
  <si>
    <t xml:space="preserve">       Line: IP:[Amortization of Discount] </t>
  </si>
  <si>
    <t xml:space="preserve">       Line: JW:[Amortization of Reacquisition Loss] </t>
  </si>
  <si>
    <t xml:space="preserve">         Entity: FPL 002 POL 7.15% 02-01-23 $33M [Orig]</t>
  </si>
  <si>
    <t xml:space="preserve">         Entity: FPL 003 POL 7.15% 02-01-23 $4MM [Orig]</t>
  </si>
  <si>
    <t xml:space="preserve">         Entity: FPL 004 POL 6.7%05-01-27 $12.015MM [Orig]</t>
  </si>
  <si>
    <t xml:space="preserve">         Entity: FPL 009 FMB 7.05% 12-01-26 $135MM [Orig]</t>
  </si>
  <si>
    <t xml:space="preserve">         Entity: FPL 050 POL 7.3% 07-01-20 $76.3MM [Orig]</t>
  </si>
  <si>
    <t xml:space="preserve">         Entity: FPL 051 POL 7.5% 07-01-20 $9.835MM [Orig]</t>
  </si>
  <si>
    <t xml:space="preserve">         Entity: FPL 079 POL VAR 09-01-24 $4.48MM [Orig]</t>
  </si>
  <si>
    <t xml:space="preserve">         Entity: FPL 084 POL  VAR 05-01-27 $49.3MM [Orig]</t>
  </si>
  <si>
    <t xml:space="preserve">         Entity: FPL 087 POL VAR 01-01-26 $56.4MM [Orig]</t>
  </si>
  <si>
    <t xml:space="preserve">         Entity: FPL 085 SWDR VAR 01-01-27 $15.9MM [Orig]</t>
  </si>
  <si>
    <t xml:space="preserve">         Entity: FPL 086 SWDR VAR 01-01-27 $4.05MM [Orig]</t>
  </si>
  <si>
    <t xml:space="preserve">         Entity: FPL 088 PSL VAR 07-01-29 $57.5MM [Orig]</t>
  </si>
  <si>
    <t xml:space="preserve">         Entity: FPL 089 PSL VAR 07-01-29 $29MM [Orig]</t>
  </si>
  <si>
    <t xml:space="preserve">         Entity: FPL 094 FMB 7.875% 01-01-13 $250MM [Orig]</t>
  </si>
  <si>
    <t xml:space="preserve">         Entity: FPL 096 FMB 7.75% 02-01-23 $150MM [Orig]</t>
  </si>
  <si>
    <t xml:space="preserve">         Entity: FPL 098 FMB 7.3% 04-01-16 $225MM [Orig]</t>
  </si>
  <si>
    <t xml:space="preserve">         Entity: FPL 099 FMB 7.625% 06-01-24 $175MM [Orig]</t>
  </si>
  <si>
    <t xml:space="preserve">         Entity: FPL 102 FMB 7.000% 09-01-25 $125MM [Orig]</t>
  </si>
  <si>
    <t xml:space="preserve">         Entity: FPL 310 POL VAR 03-01-27 $50MM [Orig]</t>
  </si>
  <si>
    <t xml:space="preserve">         Entity: FPL 316 PSL VAR. SWDRRB $65.4MM 07-15-24 [Orig]</t>
  </si>
  <si>
    <t xml:space="preserve">         Entity: FPL 314 PSL_VAR_$48.9MM_1-15-25 [Orig]</t>
  </si>
  <si>
    <t xml:space="preserve">       Line: JX:[Amortization of Reacquisition Gain] </t>
  </si>
  <si>
    <t xml:space="preserve">         Entity: FMB 8.5% 01-01-22 Reaquisition [Orig]</t>
  </si>
  <si>
    <t xml:space="preserve">     Post from Report: FIN: Short Term Rollover and Interest (Planning Entity) </t>
  </si>
  <si>
    <t xml:space="preserve">       Line: AD:[STD Interest Expense - External] </t>
  </si>
  <si>
    <t xml:space="preserve">     Post from Report: FIN: Goal Seek - Retail ROE (Planning Entity) </t>
  </si>
  <si>
    <t xml:space="preserve">       Line: JH:[GRT Estimate (incremental to value in REV: Gross Receipts Tax)] </t>
  </si>
  <si>
    <t xml:space="preserve">       Line: JI:[GRT on GRT] </t>
  </si>
  <si>
    <t xml:space="preserve">     Post from Report: REV: Franchise Tax (Planning Entity) </t>
  </si>
  <si>
    <t xml:space="preserve">       Line: AQ:[Franchise Tax Expense] </t>
  </si>
  <si>
    <t xml:space="preserve">     Post from Report: REV: Gross Receipts Tax (Planning Entity) </t>
  </si>
  <si>
    <t xml:space="preserve">       Line: DD:[Total GRT Expense] </t>
  </si>
  <si>
    <t xml:space="preserve">     Post from Report: REV: Other Revenue Summary (Planning Entity) </t>
  </si>
  <si>
    <t xml:space="preserve">       Line: CS:[CILC (FERC 9442330)] </t>
  </si>
  <si>
    <t xml:space="preserve">       Line: CX:[CDR (FERC 9442340)] </t>
  </si>
  <si>
    <t xml:space="preserve">     Post from Report: REV: Reg Assessment Fees (Planning Entity) </t>
  </si>
  <si>
    <t xml:space="preserve">       Line: CH:[RAF Expense] </t>
  </si>
  <si>
    <t xml:space="preserve">     Post from Report: REV: Revenue By Class (Revenue Class) </t>
  </si>
  <si>
    <t xml:space="preserve">       Line: CP:[WCEC3 Revenues Included in Base - xfered from Capacity] </t>
  </si>
  <si>
    <t xml:space="preserve">         Entity: Residential [Orig]</t>
  </si>
  <si>
    <t xml:space="preserve">         Entity: Commercial [Orig]</t>
  </si>
  <si>
    <t xml:space="preserve">         Entity: Industrial [Orig]</t>
  </si>
  <si>
    <t xml:space="preserve">         Entity: Street Lighting [Orig]</t>
  </si>
  <si>
    <t xml:space="preserve">         Entity: Other Retail [Orig]</t>
  </si>
  <si>
    <t xml:space="preserve">         Entity: Metro [Orig]</t>
  </si>
  <si>
    <t xml:space="preserve">     Post from Report: sys-System Defined Transactions (Planning Entity) </t>
  </si>
  <si>
    <t xml:space="preserve">       Line: ^:[     Targeting transaction: 9450400: Forfeited Disc-Field Collections Charge] </t>
  </si>
  <si>
    <t xml:space="preserve">       Line: ^:[     Targeting transaction: 9450500: Forfeited Disc-Late Pymt-Retail Accounts] </t>
  </si>
  <si>
    <t xml:space="preserve">       Line: ^:[     Targeting transaction: 9456000: Other Electric Revenues] </t>
  </si>
  <si>
    <t xml:space="preserve">       Line: ^:[     Targeting transaction: 9456145: Oth Elec Rev-Regulator Service] </t>
  </si>
  <si>
    <t xml:space="preserve">       Line: ^:[     Targeting transaction: 9456211: Oth Elec Rev-Transm Srce Demand LTF] </t>
  </si>
  <si>
    <t xml:space="preserve">       Line: ^:[     Targeting transaction: 9456212: Other Elc Rev-Trans Serv Radial Line Ch] </t>
  </si>
  <si>
    <t xml:space="preserve">       Line: ^:[     Targeting transaction: 9456213: Oth Elec Rev-Transm Srce Demand-STF &amp; NF] </t>
  </si>
  <si>
    <t xml:space="preserve">       Line: ^:[     Targeting transaction: 9456221: Oth Elec Rev-Trans Scheduling-LTF] </t>
  </si>
  <si>
    <t xml:space="preserve">       Line: ^:[     Targeting transaction: 9456222: Oth Elec Revenue-Reactive &amp; Voltage] </t>
  </si>
  <si>
    <t xml:space="preserve">       Line: ^:[     Targeting transaction: 9456223: Oth Elec Rev-Trans Scheduling-STF &amp; NF] </t>
  </si>
  <si>
    <t xml:space="preserve">       Line: ^:[     Targeting transaction: 9456224: Oth Elec Rev-AncillarySrvc-RegulationSrv] </t>
  </si>
  <si>
    <t xml:space="preserve">       Line: ^:[     Targeting transaction: 9456249: Oth Elec Rev-Unreserved Use Penalty] </t>
  </si>
  <si>
    <t xml:space="preserve">       Line: ^:[     Targeting transaction: 9456400: Oth Elec Rev-OUC/FMPA Use Chg Recov] </t>
  </si>
  <si>
    <t xml:space="preserve">       Line: ^:[     Targeting transaction: 9451000: Misc Serv Revenues] </t>
  </si>
  <si>
    <t xml:space="preserve">       Line: ^:[     Targeting transaction: 9451100: Misc Serv Revenues-TempContr,Q Facil,Intercnt Pro] </t>
  </si>
  <si>
    <t xml:space="preserve">       Line: ^:[     Targeting transaction: 9451001: Misc Srv Rev-Curr Di] </t>
  </si>
  <si>
    <t xml:space="preserve">       Line: ^:[     Targeting transaction: 9451002: Misc Srv Rev-Init Sr] </t>
  </si>
  <si>
    <t xml:space="preserve">       Line: ^:[     Targeting transaction: 9451003: Misc Srv Rev-Conn Sr] </t>
  </si>
  <si>
    <t xml:space="preserve">       Line: ^:[     Targeting transaction: 9451004: Misc Srv Rev-Return] </t>
  </si>
  <si>
    <t xml:space="preserve">       Line: ^:[     Targeting transaction: 9451005: Misc Srv Rev-Reconne] </t>
  </si>
  <si>
    <t xml:space="preserve">       Line: ^:[     Targeting transaction: 9454000: Rent From Electric Property] </t>
  </si>
  <si>
    <t xml:space="preserve">       Line: ^:[     Targeting transaction: 9454020: Rent From Electric Property-Affiliates] </t>
  </si>
  <si>
    <t xml:space="preserve">       Line: ^:[     Targeting transaction: 9454100: Rent From Electric Property-Future Use Property] </t>
  </si>
  <si>
    <t xml:space="preserve">       Line: ^:[     Targeting transaction: 9454200: Rent From Electric Property-Leased] </t>
  </si>
  <si>
    <t xml:space="preserve">       Line: ^:[     Targeting transaction: View: 9400000: Operating Revenues-Gas Production-GasRes] </t>
  </si>
  <si>
    <t xml:space="preserve">       Line: ^:[     Targeting transaction: 9456225: Oth Elect Rev-Energy Imbal Serv A04 Fuel] </t>
  </si>
  <si>
    <t xml:space="preserve">       Line: ^:[     Targeting transaction: 9456230: Oth Elec Rev-Engy Imbal Pen Rev-A04 Fuel] </t>
  </si>
  <si>
    <t xml:space="preserve">       Line: ^:[     Targeting transaction: 9456231: Oth Elec Rev-Engy Imbal Pen Ref-A04 Fuel] </t>
  </si>
  <si>
    <t xml:space="preserve">       Line: ^:[     Targeting transaction: 9456232: Oth Elec Rev-Unreserved Use Penalty Revs] </t>
  </si>
  <si>
    <t xml:space="preserve">       Line: ^:[     Targeting transaction: 9456921: Oth Elect Rev-Metering Excess Gener] </t>
  </si>
  <si>
    <t xml:space="preserve">       Line: ^:[     Targeting transaction: 9447110: Sales for Resale-Recov Intchg Pwr A04Fuel] </t>
  </si>
  <si>
    <t xml:space="preserve">       Line: ^:[     Targeting transaction: 9447116: Sales for Resale-Non-Broker Sls A04 Fuel] </t>
  </si>
  <si>
    <t xml:space="preserve">       Line: ^:[     Targeting transaction: 9447120: Sales For Resale-Capac Revs A05 Capacity] </t>
  </si>
  <si>
    <t xml:space="preserve">       Line: ^:[     Targeting transaction: 9447122: Sales For Resale-EstTransmisSrvc-A05 Capac] </t>
  </si>
  <si>
    <t xml:space="preserve">       Line: ^:[     Targeting transaction: 9447123: Sales For Resale-TransmSrvcContra-A05Capac] </t>
  </si>
  <si>
    <t xml:space="preserve">       Line: ^:[     Targeting transaction: 9447124: Sales For Resale-Transmis Srvc-A05 Capac] </t>
  </si>
  <si>
    <t xml:space="preserve">       Line: ^:[     Targeting transaction: 9447125: Sales For Resale-SchSysCntrl Disp A05Capac] </t>
  </si>
  <si>
    <t xml:space="preserve">       Line: ^:[     Targeting transaction: 9447126: Sales For Resale-React&amp;Volt Cntrl A05Capac] </t>
  </si>
  <si>
    <t xml:space="preserve">       Line: ^:[     Targeting transaction: 9447210: Sales For Resale-Non-Clause Recoverable] </t>
  </si>
  <si>
    <t xml:space="preserve">       Line: ^:[     Targeting transaction: 9440300: Residential Sales-A02Conserv-Load Control Credits] </t>
  </si>
  <si>
    <t xml:space="preserve">       Line: ^:[     Targeting transaction: 9419520: Int &amp; Div Income-Tax Audit Ref-A06 BTL] </t>
  </si>
  <si>
    <t xml:space="preserve">       Line: ^:[     Targeting transaction: 9419910: Int &amp; Div Income-SJRPPAccts-A06 BTL] </t>
  </si>
  <si>
    <t xml:space="preserve">       Line: ^:[     Targeting transaction: 9421000: Miscellaneous Non-Oper Income-A06 BTL] </t>
  </si>
  <si>
    <t xml:space="preserve">       Line: ^:[     Targeting transaction: View: 9421010: Misc Non-OperInc NonControl Interest-A06-BTL] </t>
  </si>
  <si>
    <t>5.9E-323</t>
  </si>
  <si>
    <t xml:space="preserve">       Line: ^:[     Targeting transaction: 9418000: Non-Operating Rental Income-A06 BTL] </t>
  </si>
  <si>
    <t xml:space="preserve">       Line: ^:[     Targeting transaction: 9408200: Tax Oth Than Inc Tax-Oth Inc Ded-A06 BTL] </t>
  </si>
  <si>
    <t xml:space="preserve">       Line: ^:[     Targeting transaction: 9426110: Donations-A06 BTL] </t>
  </si>
  <si>
    <t xml:space="preserve">       Line: ^:[     Targeting transaction: 9426400: Exp- Civic &amp; Political Activity-A06 BTL] </t>
  </si>
  <si>
    <t xml:space="preserve">       Line: ^:[     Targeting transaction: 9426500: Other Misc Income Deductions-A06 BTL] </t>
  </si>
  <si>
    <t xml:space="preserve">       Line: ^:[     Targeting transaction: View: 9405200: Amortization of other Gas Plant-GasRes] </t>
  </si>
  <si>
    <t xml:space="preserve">       Line: ^:[     Targeting transaction: 9407410: Reg Credits-Other] </t>
  </si>
  <si>
    <t xml:space="preserve">       Line: ^:[     Targeting transaction: 9407411: Reg Credits-Aviation Trf to FPLGr] </t>
  </si>
  <si>
    <t xml:space="preserve">       Line: ^:[     Targeting transaction: View: 9404100: Amort/Depletion Land/Rights-GasRes] </t>
  </si>
  <si>
    <t xml:space="preserve">       Line: ^:[     Targeting transaction: View: 9403190: Depreciation Expense-ARO-GasRes] </t>
  </si>
  <si>
    <t xml:space="preserve">       Line: ^:[     Targeting transaction: 9920000: Administrative and General Salaries] </t>
  </si>
  <si>
    <t xml:space="preserve">       Line: ^:[     Targeting transaction: 9920400: A&amp;G Salaries-Participant Billing] </t>
  </si>
  <si>
    <t xml:space="preserve">       Line: ^:[     Targeting transaction: 9921000: Office Supplies and Expenses] </t>
  </si>
  <si>
    <t xml:space="preserve">       Line: ^:[     Targeting transaction: 9921400: Office Supplies&amp;Exp Participant Billing] </t>
  </si>
  <si>
    <t xml:space="preserve">       Line: ^:[     Targeting transaction: 9921999: Office Supplies &amp; Exp - FERC Trace Errors] </t>
  </si>
  <si>
    <t xml:space="preserve">       Line: ^:[     Targeting transaction: 9922000: Admin Expenses Transferred-Other] </t>
  </si>
  <si>
    <t xml:space="preserve">       Line: ^:[     Targeting transaction: 9923000: Outside Services Employed] </t>
  </si>
  <si>
    <t xml:space="preserve">       Line: ^:[     Targeting transaction: View: 9923600: Outside Services-GasRes] </t>
  </si>
  <si>
    <t xml:space="preserve">       Line: ^:[     Targeting transaction: 9924000: Property Insurance] </t>
  </si>
  <si>
    <t xml:space="preserve">       Line: ^:[     Targeting transaction: 9924100: Property Insurance-Nuclear Outage] </t>
  </si>
  <si>
    <t xml:space="preserve">       Line: ^:[     Targeting transaction: 9924120: Property Insurance-Storm Fund Contribution] </t>
  </si>
  <si>
    <t xml:space="preserve">       Line: ^:[     Targeting transaction: View: 9924600: Property Insurance-GasRes] </t>
  </si>
  <si>
    <t xml:space="preserve">       Line: ^:[     Targeting transaction: 9925000: Injuries and Damages-Insurance] </t>
  </si>
  <si>
    <t xml:space="preserve">       Line: ^:[     Targeting transaction: 9925102: Injuries and Damages-WrapUp WorkComp Ins] </t>
  </si>
  <si>
    <t xml:space="preserve">       Line: ^:[     Targeting transaction: 9925103: Injuries and Damages-EmployeeWorkCompIns] </t>
  </si>
  <si>
    <t xml:space="preserve">       Line: ^:[     Targeting transaction: 9925104: Injuries&amp; Damages-HeightSecure-A05 Capacity] </t>
  </si>
  <si>
    <t xml:space="preserve">       Line: ^:[     Targeting transaction: 9925112: Injs and Damages-EmployeeWorkComp-02ECCR] </t>
  </si>
  <si>
    <t xml:space="preserve">       Line: ^:[     Targeting transaction: 9925114: Injs and Damages-EmployeeWorkComp-04Fuel] </t>
  </si>
  <si>
    <t xml:space="preserve">       Line: ^:[     Targeting transaction: 9925115: Injs and Damages-EmployeeWorkComp-05Capc] </t>
  </si>
  <si>
    <t xml:space="preserve">       Line: ^:[     Targeting transaction: 9925118: Injs and Damages-EmployeeWorkComp-08Envr] </t>
  </si>
  <si>
    <t xml:space="preserve">       Line: ^:[     Targeting transaction: 9926000: Employee Pensions &amp; Benefits] </t>
  </si>
  <si>
    <t xml:space="preserve">       Line: ^:[     Targeting transaction: 9926205: Employee Pensions &amp; Benefits-A05 Capacity] </t>
  </si>
  <si>
    <t xml:space="preserve">       Line: ^:[     Targeting transaction: 9926211: Employee Pensions &amp; Benefits-A02  Conservation] </t>
  </si>
  <si>
    <t xml:space="preserve">       Line: ^:[     Targeting transaction: 9926213: Employee Pensions &amp; Benefits-A08 Environmental] </t>
  </si>
  <si>
    <t xml:space="preserve">       Line: ^:[     Targeting transaction: 9926226: Employee Persions &amp; Benefits-A04 Fuel] </t>
  </si>
  <si>
    <t xml:space="preserve">       Line: ^:[     Targeting transaction: 9928000: Regulatory Commission Expenses] </t>
  </si>
  <si>
    <t xml:space="preserve">       Line: ^:[     Targeting transaction: 9928100: Regulatory Commission Expenses-FERC Fee] </t>
  </si>
  <si>
    <t xml:space="preserve">       Line: ^:[     Targeting transaction: 9928110: Regulatory Commission Expenses-FERC] </t>
  </si>
  <si>
    <t xml:space="preserve">       Line: ^:[     Targeting transaction: 9930200: Miscellaneous General Expenses] </t>
  </si>
  <si>
    <t xml:space="preserve">       Line: ^:[     Targeting transaction: 9930203: FREC-Misc General Expen-A&amp;G Expense] </t>
  </si>
  <si>
    <t xml:space="preserve">       Line: ^:[     Targeting transaction: 9931000: Rents-Administrative and General] </t>
  </si>
  <si>
    <t xml:space="preserve">       Line: ^:[     Targeting transaction: 9901000: Supervision - Customer Accounts] </t>
  </si>
  <si>
    <t xml:space="preserve">       Line: ^:[     Targeting transaction: 9902000: Meter Reading Expenses] </t>
  </si>
  <si>
    <t xml:space="preserve">       Line: ^:[     Targeting transaction: 9903000: Customer Records &amp; Collection Expenses] </t>
  </si>
  <si>
    <t xml:space="preserve">       Line: ^:[     Targeting transaction: 9904000: Uncollectible Accounts] </t>
  </si>
  <si>
    <t xml:space="preserve">       Line: ^:[     Targeting transaction: 9907000: Supervision-Customer Service&amp;Inform Exp] </t>
  </si>
  <si>
    <t xml:space="preserve">       Line: ^:[     Targeting transaction: 9907100: Supervision-Mktg A02 Conservation] </t>
  </si>
  <si>
    <t xml:space="preserve">       Line: ^:[     Targeting transaction: 9907110: Supervision-Cust Srvc&amp;Inform Exp Non Rec] </t>
  </si>
  <si>
    <t xml:space="preserve">       Line: ^:[     Targeting transaction: 9908000: Customer Assistance Expenses] </t>
  </si>
  <si>
    <t xml:space="preserve">       Line: ^:[     Targeting transaction: 9908110: Customer Assist Exp-A02 Conservation] </t>
  </si>
  <si>
    <t xml:space="preserve">       Line: ^:[     Targeting transaction: 9909000: Information &amp;Instruction Advertising Exp] </t>
  </si>
  <si>
    <t xml:space="preserve">       Line: ^:[     Targeting transaction: 9909101: Inform &amp; Instruc Advert Exp A02 Conservation] </t>
  </si>
  <si>
    <t xml:space="preserve">       Line: ^:[     Targeting transaction: 9910000: Misc Customer Service &amp; Inform Exp] </t>
  </si>
  <si>
    <t xml:space="preserve">       Line: ^:[     Targeting transaction: 9910100: Misc Cust Serv&amp;Inform Exp-A02 Conservation] </t>
  </si>
  <si>
    <t xml:space="preserve">       Line: ^:[     Targeting transaction: 9580000: Operation Supervision &amp; Engineering] </t>
  </si>
  <si>
    <t xml:space="preserve">       Line: ^:[     Targeting transaction: 9581000: Load Dispatching] </t>
  </si>
  <si>
    <t xml:space="preserve">       Line: ^:[     Targeting transaction: 9582000: Station Expenses] </t>
  </si>
  <si>
    <t xml:space="preserve">       Line: ^:[     Targeting transaction: 9583000: Overhead Line Expenses] </t>
  </si>
  <si>
    <t xml:space="preserve">       Line: ^:[     Targeting transaction: 9584000: Underground Line Expenses] </t>
  </si>
  <si>
    <t xml:space="preserve">       Line: ^:[     Targeting transaction: 9585000: Street Lighting &amp; Signal System Expenses] </t>
  </si>
  <si>
    <t xml:space="preserve">       Line: ^:[     Targeting transaction: 9586000: Meter Expenses] </t>
  </si>
  <si>
    <t xml:space="preserve">       Line: ^:[     Targeting transaction: 9587000: Customer Installations Expenses] </t>
  </si>
  <si>
    <t xml:space="preserve">       Line: ^:[     Targeting transaction: 9587200: Customer Instal Exps-A02 Conservation] </t>
  </si>
  <si>
    <t xml:space="preserve">       Line: ^:[     Targeting transaction: 9588000: Miscellaneous Distribution Expenses] </t>
  </si>
  <si>
    <t xml:space="preserve">       Line: ^:[     Targeting transaction: 9589000: Rents-Distribution] </t>
  </si>
  <si>
    <t xml:space="preserve">       Line: ^:[     Targeting transaction: 9935000: Maintenance of General Plant] </t>
  </si>
  <si>
    <t xml:space="preserve">       Line: ^:[     Targeting transaction: 9590000: Maintenance Supervision &amp; Engineering] </t>
  </si>
  <si>
    <t xml:space="preserve">       Line: ^:[     Targeting transaction: 9591239: Maintenance of Structures-A08 Environmental] </t>
  </si>
  <si>
    <t xml:space="preserve">       Line: ^:[     Targeting transaction: 9592000: Maintenance of Station Equipment] </t>
  </si>
  <si>
    <t xml:space="preserve">       Line: ^:[     Targeting transaction: 9592199: Maiint of Station EquipPollPrevA-08Environmental] </t>
  </si>
  <si>
    <t xml:space="preserve">       Line: ^:[     Targeting transaction: 9592800: Maint of Station Equip-A02 Conservation] </t>
  </si>
  <si>
    <t xml:space="preserve">       Line: ^:[     Targeting transaction: 9593000: Maintenance of Overhead Lines] </t>
  </si>
  <si>
    <t xml:space="preserve">       Line: ^:[     Targeting transaction: 9594000: Maintenance of Underground Lines] </t>
  </si>
  <si>
    <t xml:space="preserve">       Line: ^:[     Targeting transaction: 9595000: Maintenance of Line Transformers] </t>
  </si>
  <si>
    <t xml:space="preserve">       Line: ^:[     Targeting transaction: 9596000: Maintenance of  Street Lighting &amp; Signal Systems] </t>
  </si>
  <si>
    <t xml:space="preserve">       Line: ^:[     Targeting transaction: 9597000: Maintenance of Meters] </t>
  </si>
  <si>
    <t xml:space="preserve">       Line: ^:[     Targeting transaction: 9598000: Maintenance of Misc Distribution Plant] </t>
  </si>
  <si>
    <t xml:space="preserve">       Line: ^:[     Targeting transaction: 9598140: Maint Distrib Plant-A02 Conservation] </t>
  </si>
  <si>
    <t xml:space="preserve">       Line: ^:[     Targeting transaction: 9528000: Maintenance Supervn&amp;Engineering-Nuclear] </t>
  </si>
  <si>
    <t xml:space="preserve">       Line: ^:[     Targeting transaction: 9529000: Maintenance of Structures-Nuclear] </t>
  </si>
  <si>
    <t xml:space="preserve">       Line: ^:[     Targeting transaction: 9529269: Maint of Structure-Nuclear-A08 Environmental] </t>
  </si>
  <si>
    <t xml:space="preserve">       Line: ^:[     Targeting transaction: 9530000: Maintenance Reactor Plant Equip-Nuclear] </t>
  </si>
  <si>
    <t xml:space="preserve">       Line: ^:[     Targeting transaction: 9531000: Maintenance of Electric Plant-Nuclear] </t>
  </si>
  <si>
    <t xml:space="preserve">       Line: ^:[     Targeting transaction: 9532000: Maintenance of Miscell Nuclear Plant] </t>
  </si>
  <si>
    <t xml:space="preserve">       Line: ^:[     Targeting transaction: 9551000: Maint Supervision &amp; Engineering] </t>
  </si>
  <si>
    <t xml:space="preserve">       Line: ^:[     Targeting transaction: 9551379: Maint Supervisn &amp; Engineering-A08 Environmental] </t>
  </si>
  <si>
    <t xml:space="preserve">       Line: ^:[     Targeting transaction: 9552000: Maintenance of Structures] </t>
  </si>
  <si>
    <t xml:space="preserve">       Line: ^:[     Targeting transaction: 9552059: Maintenance of Structures-A08 Environmental] </t>
  </si>
  <si>
    <t xml:space="preserve">       Line: ^:[     Targeting transaction: 9553000: Maint Generating &amp; Electric Plant] </t>
  </si>
  <si>
    <t xml:space="preserve">       Line: ^:[     Targeting transaction: 9553039: Maint Gener &amp; Elect Plant-A08 Environmental] </t>
  </si>
  <si>
    <t xml:space="preserve">       Line: ^:[     Targeting transaction: 9554000: Maint of Misc Other Power Gen Plant] </t>
  </si>
  <si>
    <t xml:space="preserve">       Line: ^:[     Targeting transaction: 9554139: Maint Misc Oth PwrGen Plant-A08 Environmental] </t>
  </si>
  <si>
    <t xml:space="preserve">       Line: ^:[     Targeting transaction: 9510000: Maint Supervision and Engineering] </t>
  </si>
  <si>
    <t xml:space="preserve">       Line: ^:[     Targeting transaction: 9511000: Maintenance of Structures] </t>
  </si>
  <si>
    <t xml:space="preserve">       Line: ^:[     Targeting transaction: 9511059: Maint of Structures-A08 Environmental] </t>
  </si>
  <si>
    <t xml:space="preserve">       Line: ^:[     Targeting transaction: 9512000: Maintenance of Boiler Plant] </t>
  </si>
  <si>
    <t xml:space="preserve">       Line: ^:[     Targeting transaction: 9512039: Maint of Boiler Plant-A08 Environmental] </t>
  </si>
  <si>
    <t xml:space="preserve">       Line: ^:[     Targeting transaction: 9513000: Maintenance of Electric Plant] </t>
  </si>
  <si>
    <t xml:space="preserve">       Line: ^:[     Targeting transaction: 9513419: Maint of Elect Plt-A08 Environmental] </t>
  </si>
  <si>
    <t xml:space="preserve">       Line: ^:[     Targeting transaction: 9514000: Maintenance of Miscellaneous Steam Plant] </t>
  </si>
  <si>
    <t xml:space="preserve">       Line: ^:[     Targeting transaction: 9514089: Maint of Misc Steam Plant-A08 Environmental] </t>
  </si>
  <si>
    <t xml:space="preserve">       Line: ^:[     Targeting transaction: 9568000: Maintenance Supervision &amp; Engineering] </t>
  </si>
  <si>
    <t xml:space="preserve">       Line: ^:[     Targeting transaction: 9569000: Maintenance of Structures] </t>
  </si>
  <si>
    <t xml:space="preserve">       Line: ^:[     Targeting transaction: 9569039: Maintenance of Structures-A08 Environmental] </t>
  </si>
  <si>
    <t xml:space="preserve">       Line: ^:[     Targeting transaction: 9569100: Maintenance of Computer Hardware] </t>
  </si>
  <si>
    <t xml:space="preserve">       Line: ^:[     Targeting transaction: 9569200: Maintenance of Computer Software] </t>
  </si>
  <si>
    <t xml:space="preserve">       Line: ^:[     Targeting transaction: 9569300: Maintenance of Communication Equipment] </t>
  </si>
  <si>
    <t xml:space="preserve">       Line: ^:[     Targeting transaction: 9570000: Maintenance of Station Equipment] </t>
  </si>
  <si>
    <t xml:space="preserve">       Line: ^:[     Targeting transaction: 9570199: Maintenance Station Equipment-A08 Environmental] </t>
  </si>
  <si>
    <t xml:space="preserve">       Line: ^:[     Targeting transaction: 9571000: Maintenance of Overhead Lines] </t>
  </si>
  <si>
    <t xml:space="preserve">       Line: ^:[     Targeting transaction: 9572000: Maintenance of Underground Lines] </t>
  </si>
  <si>
    <t xml:space="preserve">       Line: ^:[     Targeting transaction: 9573000: Maintenance Misc Transmission Plant] </t>
  </si>
  <si>
    <t xml:space="preserve">       Line: ^:[     Targeting transaction: 9546000: Operation Supervision &amp; Engineering] </t>
  </si>
  <si>
    <t xml:space="preserve">       Line: ^:[     Targeting transaction: 9546379: Oper Supervision &amp; Engineer-A08 Environnmental] </t>
  </si>
  <si>
    <t xml:space="preserve">       Line: ^:[     Targeting transaction: 9548000: Generation Expenses] </t>
  </si>
  <si>
    <t xml:space="preserve">       Line: ^:[     Targeting transaction: 9549000: Misc Other Power Generation Expense] </t>
  </si>
  <si>
    <t xml:space="preserve">       Line: ^:[     Targeting transaction: 9549019: Misc Other Power Gener Exp-A08 Environmental] </t>
  </si>
  <si>
    <t xml:space="preserve">       Line: ^:[     Targeting transaction: 9549075: Misc Other Power Gener Exp-Security-A05Capacity] </t>
  </si>
  <si>
    <t xml:space="preserve">       Line: ^:[     Targeting transaction: 9517000: OperationSupervision&amp;Engineering-Nuclear] </t>
  </si>
  <si>
    <t xml:space="preserve">       Line: ^:[     Targeting transaction: 9519000: Coolants and Water-Nuclear] </t>
  </si>
  <si>
    <t xml:space="preserve">       Line: ^:[     Targeting transaction: 9520000: Steam Expenses-Nuclear] </t>
  </si>
  <si>
    <t xml:space="preserve">       Line: ^:[     Targeting transaction: 9523000: Electric Expenses-Nuclear] </t>
  </si>
  <si>
    <t xml:space="preserve">       Line: ^:[     Targeting transaction: 9524000: Miscellaneous Nuclear Power Expenses] </t>
  </si>
  <si>
    <t xml:space="preserve">       Line: ^:[     Targeting transaction: 9524049: Misc Nucl Pwr Exps-A08 Environmental] </t>
  </si>
  <si>
    <t xml:space="preserve">       Line: ^:[     Targeting transaction: 9524220: Misc Nucl Pwr Exp-Height Sec-A05Capacity] </t>
  </si>
  <si>
    <t xml:space="preserve">       Line: ^:[     Targeting transaction: 9524005: Miscellaneous Nuclear Power Exp - Fukushima-A05] </t>
  </si>
  <si>
    <t xml:space="preserve">       Line: ^:[     Targeting transaction: 9556000: System Control and Load Dispatching] </t>
  </si>
  <si>
    <t xml:space="preserve">       Line: ^:[     Targeting transaction: 9557000: Other Expenses-Power Supply] </t>
  </si>
  <si>
    <t xml:space="preserve">       Line: ^:[     Targeting transaction: 9916000: Miscellaneous Sales Expenses] </t>
  </si>
  <si>
    <t xml:space="preserve">       Line: ^:[     Targeting transaction: 9500000: Operation Supervision &amp; Engineering-Steam] </t>
  </si>
  <si>
    <t xml:space="preserve">       Line: ^:[     Targeting transaction: 9502000: Steam Expenses] </t>
  </si>
  <si>
    <t xml:space="preserve">       Line: ^:[     Targeting transaction: 9502259: Steam Expenses-Oth Sources-A08 Environ] </t>
  </si>
  <si>
    <t xml:space="preserve">       Line: ^:[     Targeting transaction: 9505000: Electric Expenses- Steam] </t>
  </si>
  <si>
    <t xml:space="preserve">       Line: ^:[     Targeting transaction: 9506000: Misc Steam Power Expenses] </t>
  </si>
  <si>
    <t xml:space="preserve">       Line: ^:[     Targeting transaction: 9506019: Misc Steam Power Expenses-A08 Environmental] </t>
  </si>
  <si>
    <t xml:space="preserve">       Line: ^:[     Targeting transaction: 9506075: Misc Steam Power Expenses-Security-A05 Cap] </t>
  </si>
  <si>
    <t xml:space="preserve">       Line: ^:[     Targeting transaction: 9507000: Rents-Steam] </t>
  </si>
  <si>
    <t xml:space="preserve">       Line: ^:[     Targeting transaction: 9560000: Oper Suprvn &amp; Engr] </t>
  </si>
  <si>
    <t xml:space="preserve">       Line: ^:[     Targeting transaction: 9561700: Generation Interconnection Studies] </t>
  </si>
  <si>
    <t xml:space="preserve">       Line: ^:[     Targeting transaction: 9561200: Load Dispatch-Monitor Oper Transn Sys] </t>
  </si>
  <si>
    <t xml:space="preserve">       Line: ^:[     Targeting transaction: 9561100: Load Dispatch-Reliability] </t>
  </si>
  <si>
    <t xml:space="preserve">       Line: ^:[     Targeting transaction: 9561300: Load Dispatch-Transmn Service &amp; Schedule] </t>
  </si>
  <si>
    <t xml:space="preserve">       Line: ^:[     Targeting transaction: 9561500: Reliability Planning &amp; Standards Develop] </t>
  </si>
  <si>
    <t xml:space="preserve">       Line: ^:[     Targeting transaction: View: 9561800: Reliab Planning &amp; Standards Develop Svcs] </t>
  </si>
  <si>
    <t xml:space="preserve">       Line: ^:[     Targeting transaction: 9561600: Transmission Service Studies] </t>
  </si>
  <si>
    <t xml:space="preserve">       Line: ^:[     Targeting transaction: 9562000: Station Expenses] </t>
  </si>
  <si>
    <t xml:space="preserve">       Line: ^:[     Targeting transaction: 9563000: Overhead Line Expenses] </t>
  </si>
  <si>
    <t xml:space="preserve">       Line: ^:[     Targeting transaction: 9565000: Transmission of Electricty by Others] </t>
  </si>
  <si>
    <t xml:space="preserve">       Line: ^:[     Targeting transaction: 9565120: Transmiss of Electric Oths-A05 Capacity] </t>
  </si>
  <si>
    <t xml:space="preserve">       Line: ^:[     Targeting transaction: 9565130: Transmiss of Electric by Others-A04 Fuel] </t>
  </si>
  <si>
    <t xml:space="preserve">       Line: ^:[     Targeting transaction: 9566000: Miscellaneous Transmission Expenses] </t>
  </si>
  <si>
    <t xml:space="preserve">       Line: ^:[     Targeting transaction: 9567000: Rents-Transmission] </t>
  </si>
  <si>
    <t xml:space="preserve">       Line: ^:[     Targeting transaction: View: 9750000: Nat Gas Prod&amp;Gath Opers-Ops Supr Eng-GasRes] </t>
  </si>
  <si>
    <t xml:space="preserve">       Line: ^:[     Targeting transaction: View: 9751000: Nat Gas Prod&amp;Gath Opers-Prod Maps/Records-GasRes] </t>
  </si>
  <si>
    <t xml:space="preserve">       Line: ^:[     Targeting transaction: View: 9752000: Nat Gas Prod&amp;Gath Opers-Gas Wells-GasRes] </t>
  </si>
  <si>
    <t xml:space="preserve">       Line: ^:[     Targeting transaction: View: 9754000: NatGasProd&amp;GathOper-Field CompressorStation-GasRes] </t>
  </si>
  <si>
    <t xml:space="preserve">       Line: ^:[     Targeting transaction: View: 9756000: NatGasProd&amp;GathOper-Field MeasuringStation-GasRes] </t>
  </si>
  <si>
    <t xml:space="preserve">       Line: ^:[     Targeting transaction: View: 9759000: NatGasProd&amp;Gath Opers-Other Expenses-GasRes] </t>
  </si>
  <si>
    <t xml:space="preserve">       Line: ^:[     Targeting transaction: View: 9760000: Nat Gas Prod&amp;Gath Opers-Rents-GasRes] </t>
  </si>
  <si>
    <t xml:space="preserve">       Line: ^:[     Targeting transaction: View: 9761000: Nat Gas Prod&amp;Gath-Mtce-Suprv &amp; Engineering-GasRes] </t>
  </si>
  <si>
    <t xml:space="preserve">       Line: ^:[     Targeting transaction: View: 9763000: Nat Gas Prod&amp;Gath-Mtce-Producing Gas Wells-GasRes] </t>
  </si>
  <si>
    <t xml:space="preserve">       Line: ^:[     Targeting transaction: View: 9769000: Nat Gas Prod&amp;Gath-Mtce-Other Equipment-GasRes] </t>
  </si>
  <si>
    <t xml:space="preserve">       Line: ^:[     Targeting transaction: View: 9758000: NatGasProd&amp;GathOper-Gas Wells Royalties-GasRes] </t>
  </si>
  <si>
    <t xml:space="preserve">       Line: ^:[     Targeting transaction: View: 9795000: Nat Gas Explor &amp; Devel Exps-Delay Rentals-GasRes] </t>
  </si>
  <si>
    <t xml:space="preserve">       Line: ^:[     Targeting transaction: View: 9796000: Nat Gas Explor&amp;DevelExps-NonProd Well Drill-GasRes] </t>
  </si>
  <si>
    <t xml:space="preserve">       Line: ^:[     Targeting transaction: View: 9798000: Nat Gas Explor &amp; Devel Exps-Other-GasRes] </t>
  </si>
  <si>
    <t xml:space="preserve">       Line: ^:[     Targeting transaction: 9501210: Fuel Exp Non-Recov-A09 NonRec Fuel] </t>
  </si>
  <si>
    <t xml:space="preserve">       Line: ^:[     Targeting transaction: 9518201: Nuclear Fuel Exp-Last Core-A09 NonRecv Fuel] </t>
  </si>
  <si>
    <t xml:space="preserve">       Line: ^:[     Targeting transaction: 9547210: Fuel Expense-Oth Prod-A09 Non Recov Fuel] </t>
  </si>
  <si>
    <t xml:space="preserve">       Line: ^:[     Targeting transaction: 9921500: FREC-Office Supplies&amp;Expenses-Admn Fees] </t>
  </si>
  <si>
    <t xml:space="preserve">       Line: ^:[     Targeting transaction: 9408101: Tax Other Than Inc Tax-Consumer Vend Adj] </t>
  </si>
  <si>
    <t xml:space="preserve">       Line: ^:[     Targeting transaction: 9408150: Tax Oth Than Inc Tax-Occupational  License] </t>
  </si>
  <si>
    <t xml:space="preserve">       Line: ^:[     Targeting transaction: 9408172: Tax Oth Than Inc Tax-PR Tax-A02 Conserv] </t>
  </si>
  <si>
    <t xml:space="preserve">       Line: ^:[     Targeting transaction: 9408174: Tax Oth Than Inc Tax-PR Tax-A04 Fuel] </t>
  </si>
  <si>
    <t xml:space="preserve">       Line: ^:[     Targeting transaction: 9408175: Tax Oth Than Inc Tax-PR Tax-A05-Capac] </t>
  </si>
  <si>
    <t xml:space="preserve">       Line: ^:[     Targeting transaction: 9408178: Tax Oth Than Inc Tax-PR Tax-A08 Environ] </t>
  </si>
  <si>
    <t xml:space="preserve">       Line: ^:[     Targeting transaction: View: 9408190: Tax Other Than Inc Tax-Other-GasRes] </t>
  </si>
  <si>
    <t xml:space="preserve">       Line: ^:[     Targeting transaction: 9411610: Gains from Disposition of Utility Plant] </t>
  </si>
  <si>
    <t xml:space="preserve">       Line: ^:[     Targeting transaction: 9431520: Other Interest Exp-Tax Audits] </t>
  </si>
  <si>
    <t xml:space="preserve">     Post from Report: TAX: Federal Tax Rates &amp; Inputs (Planning Entity) </t>
  </si>
  <si>
    <t xml:space="preserve">       Line: CU:[Unamortized ITC - Total] </t>
  </si>
  <si>
    <t xml:space="preserve">       Line: DD:[ARAM Federal] </t>
  </si>
  <si>
    <t xml:space="preserve">       Line: DE:[ARAM FBOS] </t>
  </si>
  <si>
    <t xml:space="preserve">       Line: DF:[ARAM State] </t>
  </si>
  <si>
    <t xml:space="preserve">     Post from Report: TAX: Federal Current Income Tax (Planning Entity) </t>
  </si>
  <si>
    <t xml:space="preserve">       Line: AM:[Federal Current Income Tax Expense before Adjustment (ATL)] </t>
  </si>
  <si>
    <t xml:space="preserve">       Line: AN:[(+) Federal OOP Adj (ATL)] </t>
  </si>
  <si>
    <t xml:space="preserve">       Line: AO:[(+) Federal Current Income Tax Expense Adjustment (ATL)] </t>
  </si>
  <si>
    <t xml:space="preserve">       Line: BL:[Federal Current Income Tax Expense Before Adjustment (BTL)] </t>
  </si>
  <si>
    <t xml:space="preserve">       Line: BM:[(+) Federal OOP Adj (BTL)] </t>
  </si>
  <si>
    <t xml:space="preserve">       Line: BN:[(+) Federal Current Income Tax Expense Adjustment (BTL)] </t>
  </si>
  <si>
    <t xml:space="preserve">     Post from Report: TAX: Schedule M - FDIT (Planning Entity) </t>
  </si>
  <si>
    <t xml:space="preserve">       Line: EP:[AFD101: AFUDC Debt] </t>
  </si>
  <si>
    <t xml:space="preserve">       Line: KA:[AMO201: Tx Refund Int Below] </t>
  </si>
  <si>
    <t xml:space="preserve">       Line: KB:[RES135: Rothenberg Obligation] </t>
  </si>
  <si>
    <t xml:space="preserve">       Line: KC:[DCM201: Decommissioning Below] </t>
  </si>
  <si>
    <t xml:space="preserve">       Line: KD:[STM201: Storm Fund Below] </t>
  </si>
  <si>
    <t xml:space="preserve">       Line: KY:[ATL - Temporary Differences - Federal and State - Acct 190] </t>
  </si>
  <si>
    <t xml:space="preserve">       Line: KZ:[ATL - Temporary Differences - Federal and State - Acct 282] </t>
  </si>
  <si>
    <t xml:space="preserve">       Line: LA:[ATL - Temporary Differences - Federal and State - Acct 283] </t>
  </si>
  <si>
    <t xml:space="preserve">       Line: LG:[ATL - Temporary Differences - Federal Only - NOL Acct 190] </t>
  </si>
  <si>
    <t xml:space="preserve">       Line: LH:[ATL - Temporary Differences - State Only - Acct 282] </t>
  </si>
  <si>
    <t xml:space="preserve">       Line: ME:[BTL - Temporary Differences - Federal and State - Acct 282] </t>
  </si>
  <si>
    <t xml:space="preserve">     Post from Report: TAX: Schedule M - SDIT (Planning Entity x TAX - State for Income Tax) </t>
  </si>
  <si>
    <t xml:space="preserve">         Entity: Florida Power &amp; Light / Florida [Orig]</t>
  </si>
  <si>
    <t xml:space="preserve">       Line: LO:[ATL - Temporary Differences - Federal and State - Acct 190] </t>
  </si>
  <si>
    <t xml:space="preserve">       Line: LP:[ATL - Temporary Differences - Federal and State - Acct 282] </t>
  </si>
  <si>
    <t xml:space="preserve">       Line: LQ:[ATL - Temporary Differences - Federal and State - Acct 283] </t>
  </si>
  <si>
    <t xml:space="preserve">       Line: LT:[ATL - Temporary Differences - State Only - Acct 282] </t>
  </si>
  <si>
    <t xml:space="preserve">       Line: MS:[BTL - Temporary Differences - Federal and State - Acct 282] </t>
  </si>
  <si>
    <t xml:space="preserve">     Post from Report: OTH: Customer Deposits (Planning Entity) </t>
  </si>
  <si>
    <t xml:space="preserve">       Line: I:[Customer Deposit Interest Expense] </t>
  </si>
  <si>
    <t xml:space="preserve">     Post from Report: REV: Cost Recovery Clause - Over/Under (Clause Rate Schedule) </t>
  </si>
  <si>
    <t xml:space="preserve">       Line: EX:[GPIF Amortization of Prior Year entry] </t>
  </si>
  <si>
    <t xml:space="preserve">         Entity: Retail Fuel [Orig]</t>
  </si>
  <si>
    <t xml:space="preserve">       Line: EZ:[Asset Optimization Amortization of Prior Year entry] </t>
  </si>
  <si>
    <t xml:space="preserve">     Post from Report: OTH: Journal Entry (Planning Entity) </t>
  </si>
  <si>
    <t xml:space="preserve">       Line: L:[Gain on Sale of Emissions (FERC 9254900/9411800) - Activity to Post] </t>
  </si>
  <si>
    <t xml:space="preserve">       Line: U:[9407373: Reg Debits-CovertITCDeprLoss-A08 Environ] </t>
  </si>
  <si>
    <t xml:space="preserve">       Line: V:[9407402: Reg Credits-Convert InvTaxCr-A08 Environ] </t>
  </si>
  <si>
    <t xml:space="preserve">       Line: W:[9407404: Reg Credits-Convert ITC G/Up-A08 Environ] </t>
  </si>
  <si>
    <t xml:space="preserve">       Line: Y:[9407374: Reg Debits-SpaceCst ITCDeprLoss-A08 Envir] </t>
  </si>
  <si>
    <t xml:space="preserve">       Line: Z:[9407403: Reg Credits-SpaceCoast InvTaxCr-A08Envir] </t>
  </si>
  <si>
    <t xml:space="preserve">       Line: AA:[9407405: Reg Credits-SpaceCst ITC Grs/Up-A08 Envr] </t>
  </si>
  <si>
    <t xml:space="preserve">       Line: AC:[9407375: Reg Debits-Martin ITCDeprLoss-A08 Envir] </t>
  </si>
  <si>
    <t xml:space="preserve">       Line: AD:[9407406: Reg Credits-Martin ITC Amortization-A08 Envr] </t>
  </si>
  <si>
    <t xml:space="preserve">       Line: AE:[9407407: Reg Credits-Martin ITC G/U Amortization-A08 Envr] </t>
  </si>
  <si>
    <t xml:space="preserve">       Line: AF:[9407340: Other Reg Assets - Glades Power Park] </t>
  </si>
  <si>
    <t xml:space="preserve">       Line: AG:[9407401: Reg Credits - Nuclear Amortization] </t>
  </si>
  <si>
    <t xml:space="preserve">       Line: AJ:[9408105: TOIT Real Property Tax (FERC 9408105)] </t>
  </si>
  <si>
    <t xml:space="preserve">       Line: AM:[9404081: Amort Limited-Term Elec Plt-WCH20] </t>
  </si>
  <si>
    <t xml:space="preserve">       Line: CA:[Projected NCRC base rate revenue requirements] </t>
  </si>
  <si>
    <t xml:space="preserve">       Line: CF:[BTL Topside Adjustment] </t>
  </si>
  <si>
    <t xml:space="preserve">       Line: CG:[9431040: Other Interest Expense - Misc. adjustment] </t>
  </si>
  <si>
    <t xml:space="preserve">       Line: CY:[9557902: Oth Exp-AmortCBLossBse (Base PPA Amortization)] </t>
  </si>
  <si>
    <t xml:space="preserve">       Line: DA:[9557902: Oth Exp-AmortCBLossBse (Base Tax Gross Up Amortization)] </t>
  </si>
  <si>
    <t xml:space="preserve">       Line: DH:[Amortize 9182349: OthLTRegAstCBLPPACap] </t>
  </si>
  <si>
    <t xml:space="preserve">       Line: DM:[Amortize 9182347: OthLTRegAstCBTxGrPPACap] </t>
  </si>
  <si>
    <t xml:space="preserve">       Line: DR:[Amortize 9254602: OthLTRegLiab:BkTxDiffAcqPlt] </t>
  </si>
  <si>
    <t xml:space="preserve">       Line: EM:[9555410 - to post] </t>
  </si>
  <si>
    <t xml:space="preserve">       Line: EW:[9555110 - to post] </t>
  </si>
  <si>
    <t xml:space="preserve">       Line: EY:[Deferred Revenues - SWAPC] </t>
  </si>
  <si>
    <t xml:space="preserve">       Line: EZ:[Establish Regulatory Liability SWAPC] </t>
  </si>
  <si>
    <t xml:space="preserve">       Line: FA:[Amortization of SWAPC Prepaid SWAPC] </t>
  </si>
  <si>
    <t xml:space="preserve">       Line: FD:[Prepaid Credit Line Committment Fees] </t>
  </si>
  <si>
    <t xml:space="preserve">       Line: FF:[9426550: Other Deductions-Flagami Amort A06-BTL] </t>
  </si>
  <si>
    <t xml:space="preserve">       Line: FH:[Short Term Debt Fee - FERC 9431535] </t>
  </si>
  <si>
    <t xml:space="preserve">       Line: FK:[9549011: Misc Other Pwr Gen Exp-West County Fees] </t>
  </si>
  <si>
    <t xml:space="preserve">       Line: FP:[Total Payroll Expense] </t>
  </si>
  <si>
    <t xml:space="preserve">     Post from Report: REV: Clauses by PE (Planning Entity) </t>
  </si>
  <si>
    <t xml:space="preserve">       Line: AB:[Retail Fuel Deferred Expenses] </t>
  </si>
  <si>
    <t xml:space="preserve">       Line: AC:[Wholesale Fuel Deferred Expenses] </t>
  </si>
  <si>
    <t xml:space="preserve">       Line: AD:[Conservation Deferred Expenses] </t>
  </si>
  <si>
    <t xml:space="preserve">       Line: AE:[Environmental Deferred Expenses] </t>
  </si>
  <si>
    <t xml:space="preserve">       Line: AF:[Capacity Deferred Expenses] </t>
  </si>
  <si>
    <t xml:space="preserve">     Post from Report: REV: Recoverable Costs - Retail Fuel (Planning Entity) </t>
  </si>
  <si>
    <t xml:space="preserve">       Line: FG:[Post 9547110 Fuel Expense-Oth Prod-Recoverable-A04-Fuel] </t>
  </si>
  <si>
    <t xml:space="preserve">       Line: FQ:[Post 9501110: Fuel Expense Recoverable-Steam-A04 Fuel] </t>
  </si>
  <si>
    <t xml:space="preserve">     Post from Report: REV: Recoverable Costs - Capacity (Planning Entity) </t>
  </si>
  <si>
    <t xml:space="preserve">       Line: AS:[O&amp;M Adjustment (Cedar Bay) - Capacity] </t>
  </si>
  <si>
    <t xml:space="preserve">     Post from Report: REV: Fuel Expense (Planning Entity) </t>
  </si>
  <si>
    <t xml:space="preserve">       Line: BC:[Total Additional Fuel Costs (posted)] </t>
  </si>
  <si>
    <t xml:space="preserve">     Post from Report: REV: Storm Securitization (Planning Entity) </t>
  </si>
  <si>
    <t xml:space="preserve">       Line: H:[9904151: Uncollectible Accounts-A03 Storm Recovery] </t>
  </si>
  <si>
    <t xml:space="preserve">       Line: I:[9922150: FREC-Admin Expenses Transfered-Credit] </t>
  </si>
  <si>
    <t xml:space="preserve">       Line: J:[9924121: Property Insurance-Stm Def-A03StrmRecov] </t>
  </si>
  <si>
    <t xml:space="preserve">       Line: BR:[Amortization of Regulatory Asset - Def Taxes] </t>
  </si>
  <si>
    <t xml:space="preserve">       Line: BS:[Amortization of Storm Secur Regulatory Asset] </t>
  </si>
  <si>
    <t xml:space="preserve">     Post from Report: CAP: ARO (Planning Entity) </t>
  </si>
  <si>
    <t xml:space="preserve">       Line: L:[Depreciation Expense] </t>
  </si>
  <si>
    <t xml:space="preserve">       Line: N:[Decommissioning Reserve Offset] </t>
  </si>
  <si>
    <t xml:space="preserve">       Line: O:[Dismantlement Reserve Offset] </t>
  </si>
  <si>
    <t xml:space="preserve">       Line: P:[ARO Regulatory Credit] </t>
  </si>
  <si>
    <t xml:space="preserve">     Post from Report: TAX: State Current Income Tax (Planning Entity x TAX - State for Income Tax) </t>
  </si>
  <si>
    <t xml:space="preserve">       Line: AO:[Current State Income Tax Expense Before Adjustment (ATL)] </t>
  </si>
  <si>
    <t xml:space="preserve">       Line: AP:[(+) State OOP Adj (ATL)] </t>
  </si>
  <si>
    <t xml:space="preserve">       Line: AQ:[(+) Current State Income Tax Expense Adjustment (ATL)] </t>
  </si>
  <si>
    <t xml:space="preserve">       Line: BN:[Current State Income Tax Expense Before Adjustment (BTL)] </t>
  </si>
  <si>
    <t xml:space="preserve">       Line: BO:[(+) State OOP Adj (BTL)] </t>
  </si>
  <si>
    <t xml:space="preserve">       Line: BP:[(+) Current State Income Tax Expense Adjustment (BTL)] </t>
  </si>
  <si>
    <t xml:space="preserve">     Post from Report: TAX: Gas Reserves (CDR - Department) </t>
  </si>
  <si>
    <t xml:space="preserve">       Line: CU:[Deferred Tax Expense - State - 282] </t>
  </si>
  <si>
    <t xml:space="preserve">         Entity: EMT - Gas Reserves - PetroQuest [Orig]</t>
  </si>
  <si>
    <t xml:space="preserve">         Entity: EMT - Gas Reserves - Future Projects [Orig]</t>
  </si>
  <si>
    <t xml:space="preserve">       Line: CV:[State NOL - SDIT - 190] </t>
  </si>
  <si>
    <t xml:space="preserve">       Line: EP:[Current Tax Expense - Federal] </t>
  </si>
  <si>
    <t xml:space="preserve">       Line: FC:[Deferred Tax Expense - Federal] </t>
  </si>
  <si>
    <t>Credits</t>
  </si>
  <si>
    <t xml:space="preserve">       Line: S:[AFUDC Debt] </t>
  </si>
  <si>
    <t xml:space="preserve">         Entity: 148: TURKEY POINT COMMON [Orig]</t>
  </si>
  <si>
    <t xml:space="preserve">         Entity: 196: HENDRY SITE [Orig]</t>
  </si>
  <si>
    <t xml:space="preserve">       Line: T:[AFUDC Equity] </t>
  </si>
  <si>
    <t xml:space="preserve">       Line: P:[Earnings (pre-tax)] </t>
  </si>
  <si>
    <t xml:space="preserve">       Line: AF:[Non-Qualified Earnings] </t>
  </si>
  <si>
    <t xml:space="preserve">       Line: BM:[Storm Fund Earnings] </t>
  </si>
  <si>
    <t xml:space="preserve">       Line: AC:[TCI Interest Income - External] </t>
  </si>
  <si>
    <t xml:space="preserve">       Line: IU:[Post: dr. 182326, cr. 407408 (depreciation)] </t>
  </si>
  <si>
    <t xml:space="preserve">       Line: IV:[Post: dr. 182330, cr. 407409 (dismantlement)] </t>
  </si>
  <si>
    <t xml:space="preserve">       Line: JB:[Post: dr. Cash, cr. 440x13 UI Goal Seek Rate Relief] </t>
  </si>
  <si>
    <t xml:space="preserve">       Line: Y:[Franchise Tax Revenue Generated by Other Revenue] </t>
  </si>
  <si>
    <t xml:space="preserve">       Line: BG:[Additional GRT Revenue] </t>
  </si>
  <si>
    <t xml:space="preserve">       Line: I:[Interchange Revenue - 20% gain] </t>
  </si>
  <si>
    <t xml:space="preserve">       Line: BD:[Base Energy Revenue - Existing] </t>
  </si>
  <si>
    <t xml:space="preserve">         Entity: Resale [Orig]</t>
  </si>
  <si>
    <t xml:space="preserve">       Line: BI:[Retail Fuel] </t>
  </si>
  <si>
    <t xml:space="preserve">       Line: BJ:[Wholesale Fuel] </t>
  </si>
  <si>
    <t xml:space="preserve">       Line: BK:[Conservation] </t>
  </si>
  <si>
    <t xml:space="preserve">       Line: BS:[Less:  Load Control Credits] </t>
  </si>
  <si>
    <t xml:space="preserve">       Line: BU:[Environmental] </t>
  </si>
  <si>
    <t xml:space="preserve">       Line: BV:[Capacity] </t>
  </si>
  <si>
    <t xml:space="preserve">       Line: BX:[Storm Fund] </t>
  </si>
  <si>
    <t xml:space="preserve">       Line: CA:[Franchise Revenues] </t>
  </si>
  <si>
    <t xml:space="preserve">       Line: CB:[GRT Revenue] </t>
  </si>
  <si>
    <t xml:space="preserve">     Post from Report: REV: Sales Summary and Unbilled Revenue (Planning Entity) </t>
  </si>
  <si>
    <t xml:space="preserve">       Line: BE:[Retail Unbilled Net Change] </t>
  </si>
  <si>
    <t xml:space="preserve">       Line: CM:[Wholesale Unbilled Net Change] </t>
  </si>
  <si>
    <t xml:space="preserve">       Line: CV:[ITC Amortization - Total] </t>
  </si>
  <si>
    <t xml:space="preserve">       Line: GG:[O&amp;M Adjustment to hit target Over/Under] </t>
  </si>
  <si>
    <t xml:space="preserve">       Line: AU:[9454300: Rent From Electric Property- CATVAttachments] </t>
  </si>
  <si>
    <t xml:space="preserve">       Line: AV:[9454400: Rent From Electric Property- Pole Attachments] </t>
  </si>
  <si>
    <t xml:space="preserve">       Line: BX:[Amortization of prior year NCRC Over/Under Balance] </t>
  </si>
  <si>
    <t xml:space="preserve">       Line: CB:[Nuclear carrying costs] </t>
  </si>
  <si>
    <t xml:space="preserve">       Line: CC:[Est Rev: Net Energy for Load (NEL)(Positive to inc. rev)] </t>
  </si>
  <si>
    <t xml:space="preserve">       Line: FB:[Recognize Deferred Revenues - SWAPC] </t>
  </si>
  <si>
    <t xml:space="preserve">       Line: T:[Retail Fuel Deferred Revenue] </t>
  </si>
  <si>
    <t xml:space="preserve">       Line: U:[Wholesale Fuel Deferred Revenue] </t>
  </si>
  <si>
    <t xml:space="preserve">       Line: V:[Conservation Deferred Revenue] </t>
  </si>
  <si>
    <t xml:space="preserve">       Line: W:[Environmental Deferred Revenue] </t>
  </si>
  <si>
    <t xml:space="preserve">       Line: X:[Capacity Deferred Revenue] </t>
  </si>
  <si>
    <t xml:space="preserve">       Line: FT:[Asset Optimization] </t>
  </si>
  <si>
    <t xml:space="preserve">       Line: FV:[GPIF &amp; Wholesale Fuel Revenue Lag] </t>
  </si>
  <si>
    <t>Net Income</t>
  </si>
  <si>
    <t>Equity Earnings - Corp</t>
  </si>
  <si>
    <t>Equity Earnings - FPL</t>
  </si>
  <si>
    <t>Remove Equity Earnings</t>
  </si>
  <si>
    <t>Net Income before equity earnings</t>
  </si>
  <si>
    <t>Income Taxes (ATL)</t>
  </si>
  <si>
    <t>Current State Income Tax (ATL)</t>
  </si>
  <si>
    <t>Deferred State Income Tax (ATL)</t>
  </si>
  <si>
    <t>Current Federal Income Tax (ATL)</t>
  </si>
  <si>
    <t>Deferred Federal Income Tax (ATL)</t>
  </si>
  <si>
    <t xml:space="preserve">     Total Income Tax (ATL)</t>
  </si>
  <si>
    <t>Income Taxes (BTL)</t>
  </si>
  <si>
    <t>Current State Income Tax (BTL)</t>
  </si>
  <si>
    <t>Deferred State Income Tax (BTL)</t>
  </si>
  <si>
    <t>Current Federal Income Tax (BTL)</t>
  </si>
  <si>
    <t>Deferred Federal Income Tax (BTL)</t>
  </si>
  <si>
    <t xml:space="preserve">     Total Income Tax (BTL)</t>
  </si>
  <si>
    <t>Income Taxes (Gas Reserves)</t>
  </si>
  <si>
    <t>Current State Income Tax (GR)</t>
  </si>
  <si>
    <t>Deferred State Income Tax (GR)</t>
  </si>
  <si>
    <t>Current Federal Income Tax (GR)</t>
  </si>
  <si>
    <t>Deferred Federal Income Tax (GR)</t>
  </si>
  <si>
    <t xml:space="preserve">     Total Income Tax (GR)</t>
  </si>
  <si>
    <t>Total Income Taxes</t>
  </si>
  <si>
    <t>PreTax Book Income</t>
  </si>
  <si>
    <t>Less: Gas Reserves PTBI</t>
  </si>
  <si>
    <t>PTBI excluding GR</t>
  </si>
  <si>
    <t>Operating Revenues</t>
  </si>
  <si>
    <t>Operating Expenses</t>
  </si>
  <si>
    <t>Interest Charges</t>
  </si>
  <si>
    <t>FREC Interest &amp; Dividend Income</t>
  </si>
  <si>
    <t>Addback: Federal and State Income Taxes</t>
  </si>
  <si>
    <t>Pretax Book Income (ATL)</t>
  </si>
  <si>
    <t>Total Other Income</t>
  </si>
  <si>
    <t>Addback: Below the line Taxes</t>
  </si>
  <si>
    <t>Pretax Book Income (BTL)</t>
  </si>
  <si>
    <t>SUMMARY:</t>
  </si>
  <si>
    <t>Pre-Tax Book Income (ATL)</t>
  </si>
  <si>
    <t>Pre-Tax Book Income (BTL)</t>
  </si>
  <si>
    <t xml:space="preserve">     Pre-Tax Book Income excluding GR</t>
  </si>
  <si>
    <t>Pre-Tax Book Income (GR)</t>
  </si>
  <si>
    <t xml:space="preserve">     Total Pre-Tax Book Income</t>
  </si>
  <si>
    <t>Income Taxes (GR)</t>
  </si>
  <si>
    <t xml:space="preserve">     Total Income Taxes</t>
  </si>
  <si>
    <t xml:space="preserve">          NET INCOME</t>
  </si>
  <si>
    <t>State</t>
  </si>
  <si>
    <t>Excess Deferred Taxes</t>
  </si>
  <si>
    <t>ITC Generated</t>
  </si>
  <si>
    <t>Net Operating Income</t>
  </si>
  <si>
    <t>Data for MFR C-22</t>
  </si>
  <si>
    <t>Total Interest Charges</t>
  </si>
  <si>
    <t xml:space="preserve">Equity AFUDC Depreciation </t>
  </si>
  <si>
    <t>State Exemption</t>
  </si>
  <si>
    <t>Deferred Tax Expense</t>
  </si>
  <si>
    <t>Pre-Tax Schedule M</t>
  </si>
  <si>
    <t>Permanent Differences</t>
  </si>
  <si>
    <t>Temporary Differences</t>
  </si>
  <si>
    <t>Taxable Income</t>
  </si>
  <si>
    <t>Tax Rate</t>
  </si>
  <si>
    <t xml:space="preserve">Solar ITC Depreciation </t>
  </si>
  <si>
    <t>State Bonus Depreciation Adjustment</t>
  </si>
  <si>
    <t>State Net Operating Loss, net</t>
  </si>
  <si>
    <t>IRS Settlement</t>
  </si>
  <si>
    <t>Current Income Tax Expense</t>
  </si>
  <si>
    <t>Adjustments to Current Income Tax</t>
  </si>
  <si>
    <t>General Business Credits</t>
  </si>
  <si>
    <t>Return to Provision</t>
  </si>
  <si>
    <t>Out of Period</t>
  </si>
  <si>
    <t>Georgia State Taxes</t>
  </si>
  <si>
    <t>Miscelleneous Diff</t>
  </si>
  <si>
    <t>Total Current Income Tax Expense</t>
  </si>
  <si>
    <t>FIN48</t>
  </si>
  <si>
    <t>FBOS</t>
  </si>
  <si>
    <t>Deferred Tax Expense based on Temps</t>
  </si>
  <si>
    <t>Adjustments to Deferred Income Tax</t>
  </si>
  <si>
    <t>ITC Amortization</t>
  </si>
  <si>
    <t>Total Deferred  Income Tax Expense</t>
  </si>
  <si>
    <t>Capitalized Business Meals</t>
  </si>
  <si>
    <t>Florida Power &amp; Light Consolidated</t>
  </si>
  <si>
    <t>Tax Year 2015</t>
  </si>
  <si>
    <t>Summary of Current &amp; Deferred Tax Expense</t>
  </si>
  <si>
    <t>Per OTP Report</t>
  </si>
  <si>
    <t>Fed Excl FBOS</t>
  </si>
  <si>
    <t>Grand Total - Income Tax Expense</t>
  </si>
  <si>
    <t>Grand Total</t>
  </si>
  <si>
    <t>Adj to Current FED - excl FBOS</t>
  </si>
  <si>
    <t>UI ATL Out of Balance - Acct 411.710</t>
  </si>
  <si>
    <t>OPC 012467</t>
  </si>
  <si>
    <t>FPL RC-16</t>
  </si>
  <si>
    <t>OPC 012468</t>
  </si>
  <si>
    <t>OPC 012469</t>
  </si>
  <si>
    <t>OPC 012470</t>
  </si>
  <si>
    <t>OPC 012471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</si>
</sst>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_);[Red]\(#,##0\);&quot;0&quot;"/>
    <numFmt numFmtId="165" formatCode="#,##0.00%_);[Red]\(#,##0.00%\);&quot; &quot;"/>
    <numFmt numFmtId="166" formatCode="0.0%"/>
  </numFmts>
  <fonts count="17" x14ac:knownFonts="1">
    <font>
      <sz val="12"/>
      <color theme="1"/>
      <name val="Calibri"/>
      <family val="2"/>
    </font>
    <font>
      <sz val="8"/>
      <color theme="1"/>
      <name val="Calibri"/>
      <family val="2"/>
    </font>
    <font>
      <b/>
      <i/>
      <sz val="8"/>
      <color theme="1"/>
      <name val="Calibri"/>
      <family val="2"/>
    </font>
    <font>
      <b/>
      <sz val="8"/>
      <color theme="1"/>
      <name val="Calibri"/>
      <family val="2"/>
    </font>
    <font>
      <sz val="12"/>
      <color theme="1"/>
      <name val="Calibri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</font>
    <font>
      <b/>
      <sz val="9"/>
      <color rgb="FF0000FF"/>
      <name val="Calibri"/>
      <family val="2"/>
    </font>
    <font>
      <b/>
      <sz val="9"/>
      <color rgb="FF0000FF"/>
      <name val="Calibri"/>
      <family val="2"/>
      <scheme val="minor"/>
    </font>
    <font>
      <b/>
      <sz val="8"/>
      <color rgb="FF0000FF"/>
      <name val="Calibri"/>
      <family val="2"/>
    </font>
    <font>
      <sz val="11"/>
      <color indexed="8"/>
      <name val="Calibri"/>
      <family val="2"/>
      <scheme val="minor"/>
    </font>
    <font>
      <b/>
      <sz val="9"/>
      <color theme="1"/>
      <name val="Calibri"/>
      <family val="2"/>
    </font>
    <font>
      <sz val="11"/>
      <color rgb="FF1F497D"/>
      <name val="Calibri"/>
      <family val="2"/>
    </font>
    <font>
      <b/>
      <sz val="8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5" fillId="0" borderId="0" applyNumberFormat="0" applyFont="0" applyFill="0" applyBorder="0" applyProtection="0">
      <alignment horizontal="left" indent="1"/>
    </xf>
    <xf numFmtId="3" fontId="5" fillId="0" borderId="0" applyFont="0" applyFill="0" applyBorder="0" applyAlignment="0" applyProtection="0"/>
    <xf numFmtId="3" fontId="5" fillId="0" borderId="3" applyFont="0" applyFill="0" applyAlignment="0" applyProtection="0"/>
    <xf numFmtId="3" fontId="5" fillId="0" borderId="4" applyFont="0" applyFill="0" applyAlignment="0" applyProtection="0"/>
    <xf numFmtId="9" fontId="4" fillId="0" borderId="0" applyFont="0" applyFill="0" applyBorder="0" applyAlignment="0" applyProtection="0"/>
    <xf numFmtId="0" fontId="13" fillId="0" borderId="0"/>
  </cellStyleXfs>
  <cellXfs count="75">
    <xf numFmtId="0" fontId="0" fillId="0" borderId="0" xfId="0"/>
    <xf numFmtId="49" fontId="1" fillId="0" borderId="0" xfId="0" applyNumberFormat="1" applyFont="1" applyAlignment="1">
      <alignment horizontal="left" wrapText="1"/>
    </xf>
    <xf numFmtId="49" fontId="1" fillId="0" borderId="0" xfId="0" applyNumberFormat="1" applyFont="1" applyAlignment="1">
      <alignment horizontal="right" wrapText="1"/>
    </xf>
    <xf numFmtId="164" fontId="2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left"/>
    </xf>
    <xf numFmtId="164" fontId="3" fillId="2" borderId="0" xfId="0" applyNumberFormat="1" applyFont="1" applyFill="1" applyAlignment="1">
      <alignment horizontal="left"/>
    </xf>
    <xf numFmtId="164" fontId="1" fillId="2" borderId="1" xfId="0" applyNumberFormat="1" applyFont="1" applyFill="1" applyBorder="1" applyAlignment="1">
      <alignment horizontal="right"/>
    </xf>
    <xf numFmtId="164" fontId="2" fillId="2" borderId="0" xfId="0" applyNumberFormat="1" applyFont="1" applyFill="1" applyAlignment="1">
      <alignment horizontal="left"/>
    </xf>
    <xf numFmtId="164" fontId="3" fillId="0" borderId="0" xfId="0" applyNumberFormat="1" applyFont="1" applyAlignment="1">
      <alignment horizontal="left"/>
    </xf>
    <xf numFmtId="164" fontId="1" fillId="2" borderId="2" xfId="0" applyNumberFormat="1" applyFont="1" applyFill="1" applyBorder="1" applyAlignment="1">
      <alignment horizontal="right"/>
    </xf>
    <xf numFmtId="0" fontId="6" fillId="0" borderId="0" xfId="0" applyFont="1"/>
    <xf numFmtId="37" fontId="6" fillId="0" borderId="0" xfId="0" applyNumberFormat="1" applyFont="1"/>
    <xf numFmtId="0" fontId="7" fillId="0" borderId="0" xfId="0" applyFont="1"/>
    <xf numFmtId="0" fontId="8" fillId="0" borderId="0" xfId="1" applyFont="1">
      <alignment horizontal="left" indent="1"/>
    </xf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37" fontId="11" fillId="0" borderId="4" xfId="0" applyNumberFormat="1" applyFont="1" applyBorder="1" applyAlignment="1">
      <alignment horizontal="center"/>
    </xf>
    <xf numFmtId="49" fontId="12" fillId="0" borderId="4" xfId="0" applyNumberFormat="1" applyFont="1" applyBorder="1" applyAlignment="1">
      <alignment horizontal="left" wrapText="1"/>
    </xf>
    <xf numFmtId="49" fontId="12" fillId="0" borderId="4" xfId="0" applyNumberFormat="1" applyFont="1" applyBorder="1" applyAlignment="1">
      <alignment horizontal="center" wrapText="1"/>
    </xf>
    <xf numFmtId="164" fontId="2" fillId="3" borderId="4" xfId="0" applyNumberFormat="1" applyFont="1" applyFill="1" applyBorder="1" applyAlignment="1">
      <alignment horizontal="left"/>
    </xf>
    <xf numFmtId="164" fontId="2" fillId="3" borderId="4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left"/>
    </xf>
    <xf numFmtId="0" fontId="1" fillId="0" borderId="0" xfId="0" applyNumberFormat="1" applyFont="1" applyAlignment="1">
      <alignment horizontal="right"/>
    </xf>
    <xf numFmtId="164" fontId="3" fillId="4" borderId="4" xfId="0" applyNumberFormat="1" applyFont="1" applyFill="1" applyBorder="1" applyAlignment="1">
      <alignment horizontal="left"/>
    </xf>
    <xf numFmtId="164" fontId="3" fillId="4" borderId="4" xfId="0" applyNumberFormat="1" applyFont="1" applyFill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165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right"/>
    </xf>
    <xf numFmtId="164" fontId="3" fillId="0" borderId="1" xfId="0" applyNumberFormat="1" applyFont="1" applyBorder="1" applyAlignment="1">
      <alignment horizontal="right"/>
    </xf>
    <xf numFmtId="164" fontId="3" fillId="0" borderId="5" xfId="0" applyNumberFormat="1" applyFont="1" applyBorder="1" applyAlignment="1">
      <alignment horizontal="right"/>
    </xf>
    <xf numFmtId="164" fontId="1" fillId="5" borderId="0" xfId="0" applyNumberFormat="1" applyFont="1" applyFill="1" applyAlignment="1">
      <alignment horizontal="left"/>
    </xf>
    <xf numFmtId="164" fontId="1" fillId="5" borderId="0" xfId="0" applyNumberFormat="1" applyFont="1" applyFill="1" applyAlignment="1">
      <alignment horizontal="right"/>
    </xf>
    <xf numFmtId="164" fontId="3" fillId="0" borderId="2" xfId="0" applyNumberFormat="1" applyFont="1" applyBorder="1" applyAlignment="1">
      <alignment horizontal="right"/>
    </xf>
    <xf numFmtId="164" fontId="3" fillId="6" borderId="4" xfId="0" applyNumberFormat="1" applyFont="1" applyFill="1" applyBorder="1" applyAlignment="1">
      <alignment horizontal="left"/>
    </xf>
    <xf numFmtId="164" fontId="1" fillId="6" borderId="4" xfId="0" applyNumberFormat="1" applyFont="1" applyFill="1" applyBorder="1" applyAlignment="1">
      <alignment horizontal="right"/>
    </xf>
    <xf numFmtId="164" fontId="1" fillId="6" borderId="0" xfId="0" applyNumberFormat="1" applyFont="1" applyFill="1" applyAlignment="1">
      <alignment horizontal="left"/>
    </xf>
    <xf numFmtId="164" fontId="1" fillId="6" borderId="0" xfId="0" applyNumberFormat="1" applyFont="1" applyFill="1" applyAlignment="1">
      <alignment horizontal="right"/>
    </xf>
    <xf numFmtId="164" fontId="3" fillId="6" borderId="0" xfId="0" applyNumberFormat="1" applyFont="1" applyFill="1" applyAlignment="1">
      <alignment horizontal="left"/>
    </xf>
    <xf numFmtId="164" fontId="3" fillId="7" borderId="0" xfId="0" applyNumberFormat="1" applyFont="1" applyFill="1" applyAlignment="1">
      <alignment horizontal="left"/>
    </xf>
    <xf numFmtId="0" fontId="9" fillId="8" borderId="0" xfId="0" applyFont="1" applyFill="1"/>
    <xf numFmtId="0" fontId="8" fillId="8" borderId="0" xfId="1" applyFont="1" applyFill="1">
      <alignment horizontal="left" indent="1"/>
    </xf>
    <xf numFmtId="37" fontId="6" fillId="8" borderId="0" xfId="0" applyNumberFormat="1" applyFont="1" applyFill="1"/>
    <xf numFmtId="0" fontId="8" fillId="8" borderId="0" xfId="1" applyFont="1" applyFill="1" applyAlignment="1">
      <alignment horizontal="left"/>
    </xf>
    <xf numFmtId="37" fontId="6" fillId="0" borderId="1" xfId="0" applyNumberFormat="1" applyFont="1" applyBorder="1"/>
    <xf numFmtId="164" fontId="1" fillId="0" borderId="5" xfId="0" applyNumberFormat="1" applyFont="1" applyBorder="1" applyAlignment="1">
      <alignment horizontal="right"/>
    </xf>
    <xf numFmtId="164" fontId="3" fillId="2" borderId="4" xfId="0" applyNumberFormat="1" applyFont="1" applyFill="1" applyBorder="1" applyAlignment="1">
      <alignment horizontal="left"/>
    </xf>
    <xf numFmtId="164" fontId="3" fillId="2" borderId="4" xfId="0" applyNumberFormat="1" applyFont="1" applyFill="1" applyBorder="1" applyAlignment="1">
      <alignment horizontal="right"/>
    </xf>
    <xf numFmtId="164" fontId="3" fillId="0" borderId="0" xfId="0" applyNumberFormat="1" applyFont="1" applyAlignment="1">
      <alignment horizontal="left" indent="1"/>
    </xf>
    <xf numFmtId="37" fontId="1" fillId="0" borderId="0" xfId="0" applyNumberFormat="1" applyFont="1" applyAlignment="1">
      <alignment horizontal="right"/>
    </xf>
    <xf numFmtId="37" fontId="3" fillId="0" borderId="1" xfId="0" applyNumberFormat="1" applyFont="1" applyBorder="1" applyAlignment="1">
      <alignment horizontal="right"/>
    </xf>
    <xf numFmtId="37" fontId="3" fillId="9" borderId="1" xfId="0" applyNumberFormat="1" applyFont="1" applyFill="1" applyBorder="1" applyAlignment="1">
      <alignment horizontal="right"/>
    </xf>
    <xf numFmtId="164" fontId="12" fillId="0" borderId="4" xfId="0" applyNumberFormat="1" applyFont="1" applyBorder="1" applyAlignment="1">
      <alignment horizontal="left"/>
    </xf>
    <xf numFmtId="164" fontId="1" fillId="0" borderId="4" xfId="0" applyNumberFormat="1" applyFont="1" applyBorder="1" applyAlignment="1">
      <alignment horizontal="right"/>
    </xf>
    <xf numFmtId="37" fontId="9" fillId="0" borderId="0" xfId="0" applyNumberFormat="1" applyFont="1"/>
    <xf numFmtId="37" fontId="9" fillId="0" borderId="1" xfId="0" applyNumberFormat="1" applyFont="1" applyBorder="1"/>
    <xf numFmtId="9" fontId="9" fillId="0" borderId="0" xfId="5" applyFont="1"/>
    <xf numFmtId="166" fontId="9" fillId="0" borderId="0" xfId="5" applyNumberFormat="1" applyFont="1"/>
    <xf numFmtId="0" fontId="9" fillId="0" borderId="0" xfId="0" applyFont="1" applyAlignment="1">
      <alignment horizontal="left" indent="2"/>
    </xf>
    <xf numFmtId="0" fontId="14" fillId="0" borderId="0" xfId="0" applyFont="1"/>
    <xf numFmtId="37" fontId="9" fillId="0" borderId="1" xfId="0" applyNumberFormat="1" applyFont="1" applyFill="1" applyBorder="1"/>
    <xf numFmtId="37" fontId="9" fillId="0" borderId="0" xfId="0" applyNumberFormat="1" applyFont="1" applyFill="1"/>
    <xf numFmtId="0" fontId="9" fillId="0" borderId="4" xfId="0" applyFont="1" applyBorder="1"/>
    <xf numFmtId="0" fontId="14" fillId="0" borderId="4" xfId="0" applyFont="1" applyBorder="1" applyAlignment="1">
      <alignment horizontal="center"/>
    </xf>
    <xf numFmtId="0" fontId="14" fillId="10" borderId="0" xfId="0" applyFont="1" applyFill="1"/>
    <xf numFmtId="37" fontId="14" fillId="10" borderId="2" xfId="0" applyNumberFormat="1" applyFont="1" applyFill="1" applyBorder="1"/>
    <xf numFmtId="37" fontId="9" fillId="10" borderId="0" xfId="0" applyNumberFormat="1" applyFont="1" applyFill="1"/>
    <xf numFmtId="37" fontId="14" fillId="0" borderId="2" xfId="0" applyNumberFormat="1" applyFont="1" applyBorder="1"/>
    <xf numFmtId="37" fontId="9" fillId="0" borderId="5" xfId="0" applyNumberFormat="1" applyFont="1" applyBorder="1"/>
    <xf numFmtId="37" fontId="15" fillId="0" borderId="0" xfId="0" applyNumberFormat="1" applyFont="1" applyAlignment="1">
      <alignment vertical="center"/>
    </xf>
    <xf numFmtId="0" fontId="11" fillId="0" borderId="3" xfId="0" applyFont="1" applyBorder="1" applyAlignment="1">
      <alignment horizontal="center"/>
    </xf>
    <xf numFmtId="164" fontId="16" fillId="0" borderId="0" xfId="0" applyNumberFormat="1" applyFont="1" applyAlignment="1">
      <alignment horizontal="left"/>
    </xf>
    <xf numFmtId="0" fontId="16" fillId="0" borderId="0" xfId="0" applyFont="1"/>
  </cellXfs>
  <cellStyles count="7">
    <cellStyle name="DetailIndented" xfId="1"/>
    <cellStyle name="DetailTotalNumber" xfId="3"/>
    <cellStyle name="Normal" xfId="0" builtinId="0"/>
    <cellStyle name="Normal 2" xfId="6"/>
    <cellStyle name="Percent" xfId="5" builtinId="5"/>
    <cellStyle name="SubTotalNumber" xfId="4"/>
    <cellStyle name="TextNumber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F9D4E7"/>
      <rgbColor rgb="00FCDBEB"/>
      <rgbColor rgb="00FFFFCC"/>
      <rgbColor rgb="00FFCC00"/>
      <rgbColor rgb="00FF0000"/>
      <rgbColor rgb="00333399"/>
      <rgbColor rgb="0000FFFF"/>
      <rgbColor rgb="00F0F0F0"/>
      <rgbColor rgb="00FFCCFF"/>
      <rgbColor rgb="0099CCFF"/>
      <rgbColor rgb="009999FF"/>
      <rgbColor rgb="00FFFF99"/>
      <rgbColor rgb="00C0C0C0"/>
      <rgbColor rgb="0000CCFF"/>
      <rgbColor rgb="00CCCCCC"/>
      <rgbColor rgb="00808080"/>
      <rgbColor rgb="00CCFFFF"/>
      <rgbColor rgb="00CCCCFF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abSelected="1" zoomScale="120" zoomScaleNormal="120" workbookViewId="0">
      <selection activeCell="A38" sqref="A38"/>
    </sheetView>
  </sheetViews>
  <sheetFormatPr defaultColWidth="8.8984375" defaultRowHeight="14.1" customHeight="1" x14ac:dyDescent="0.25"/>
  <cols>
    <col min="1" max="1" width="25.8984375" style="15" customWidth="1"/>
    <col min="2" max="2" width="11.19921875" style="15" bestFit="1" customWidth="1"/>
    <col min="3" max="3" width="10" style="15" bestFit="1" customWidth="1"/>
    <col min="4" max="4" width="11.19921875" style="15" bestFit="1" customWidth="1"/>
    <col min="5" max="5" width="4.5" style="15" customWidth="1"/>
    <col min="6" max="6" width="11.19921875" style="15" bestFit="1" customWidth="1"/>
    <col min="7" max="7" width="8.3984375" style="15" bestFit="1" customWidth="1"/>
    <col min="8" max="8" width="11.19921875" style="15" bestFit="1" customWidth="1"/>
    <col min="9" max="9" width="4.5" style="15" customWidth="1"/>
    <col min="10" max="10" width="9.5" style="15" bestFit="1" customWidth="1"/>
    <col min="11" max="16384" width="8.8984375" style="15"/>
  </cols>
  <sheetData>
    <row r="1" spans="1:10" ht="14.1" customHeight="1" x14ac:dyDescent="0.25">
      <c r="A1" s="74" t="s">
        <v>1205</v>
      </c>
    </row>
    <row r="2" spans="1:10" ht="14.1" customHeight="1" x14ac:dyDescent="0.25">
      <c r="A2" s="74" t="s">
        <v>1206</v>
      </c>
    </row>
    <row r="4" spans="1:10" ht="14.1" customHeight="1" x14ac:dyDescent="0.25">
      <c r="A4" s="61" t="s">
        <v>1196</v>
      </c>
    </row>
    <row r="5" spans="1:10" ht="14.1" customHeight="1" x14ac:dyDescent="0.25">
      <c r="A5" s="61" t="s">
        <v>1197</v>
      </c>
    </row>
    <row r="6" spans="1:10" ht="14.1" customHeight="1" x14ac:dyDescent="0.25">
      <c r="A6" s="61" t="s">
        <v>1198</v>
      </c>
    </row>
    <row r="9" spans="1:10" ht="14.1" customHeight="1" x14ac:dyDescent="0.25">
      <c r="A9" s="64"/>
      <c r="B9" s="65" t="s">
        <v>376</v>
      </c>
      <c r="C9" s="65" t="s">
        <v>377</v>
      </c>
      <c r="D9" s="65" t="s">
        <v>378</v>
      </c>
      <c r="E9" s="64"/>
      <c r="F9" s="65" t="s">
        <v>374</v>
      </c>
      <c r="G9" s="65" t="s">
        <v>375</v>
      </c>
      <c r="H9" s="65" t="s">
        <v>379</v>
      </c>
      <c r="J9" s="65" t="s">
        <v>1202</v>
      </c>
    </row>
    <row r="10" spans="1:10" ht="14.1" customHeight="1" x14ac:dyDescent="0.25">
      <c r="A10" s="15" t="s">
        <v>425</v>
      </c>
      <c r="B10" s="56">
        <f>'TAX  Pretax Book Income'!D2827+'TAX  Pretax Book Income'!D2845</f>
        <v>2568754320.71</v>
      </c>
      <c r="C10" s="56">
        <f>'TAX  Pretax Book Income'!D2830</f>
        <v>7864801.0599999996</v>
      </c>
      <c r="D10" s="56">
        <f>SUM(B10:C10)</f>
        <v>2576619121.77</v>
      </c>
      <c r="E10" s="56"/>
      <c r="F10" s="56">
        <f>'TAX  Pretax Book Income'!D2827+'TAX  Pretax Book Income'!D2845</f>
        <v>2568754320.71</v>
      </c>
      <c r="G10" s="56">
        <f>'TAX  Pretax Book Income'!D2830</f>
        <v>7864801.0599999996</v>
      </c>
      <c r="H10" s="56">
        <f>SUM(F10:G10)</f>
        <v>2576619121.77</v>
      </c>
    </row>
    <row r="11" spans="1:10" ht="14.1" customHeight="1" x14ac:dyDescent="0.25">
      <c r="B11" s="56"/>
      <c r="C11" s="56"/>
      <c r="D11" s="56"/>
      <c r="E11" s="56"/>
      <c r="F11" s="56"/>
      <c r="G11" s="56"/>
      <c r="H11" s="56"/>
    </row>
    <row r="12" spans="1:10" ht="14.1" customHeight="1" x14ac:dyDescent="0.25">
      <c r="A12" s="15" t="s">
        <v>1173</v>
      </c>
      <c r="B12" s="56">
        <f>'Perms &amp; Temps Detail'!C16</f>
        <v>-61969667</v>
      </c>
      <c r="C12" s="56">
        <f>'Perms &amp; Temps Detail'!D16</f>
        <v>0</v>
      </c>
      <c r="D12" s="56">
        <f>SUM(B12:C12)</f>
        <v>-61969667</v>
      </c>
      <c r="E12" s="56"/>
      <c r="F12" s="56">
        <f>'Perms &amp; Temps Detail'!F16</f>
        <v>-68437932</v>
      </c>
      <c r="H12" s="56">
        <f>SUM(F12:G12)</f>
        <v>-68437932</v>
      </c>
    </row>
    <row r="13" spans="1:10" ht="14.1" customHeight="1" x14ac:dyDescent="0.25">
      <c r="A13" s="15" t="s">
        <v>358</v>
      </c>
      <c r="B13" s="56">
        <f>-F32</f>
        <v>-52959378.95905</v>
      </c>
      <c r="C13" s="56">
        <f>-G32</f>
        <v>0</v>
      </c>
      <c r="D13" s="56">
        <f>SUM(B13:C13)</f>
        <v>-52959378.95905</v>
      </c>
      <c r="E13" s="56"/>
      <c r="F13" s="56"/>
      <c r="H13" s="56">
        <f>SUM(F13:G13)</f>
        <v>0</v>
      </c>
    </row>
    <row r="14" spans="1:10" ht="14.1" customHeight="1" x14ac:dyDescent="0.25">
      <c r="A14" s="15" t="s">
        <v>1174</v>
      </c>
      <c r="B14" s="56">
        <f>'Perms &amp; Temps Detail'!C124</f>
        <v>-1236814555</v>
      </c>
      <c r="C14" s="56">
        <f>'Perms &amp; Temps Detail'!D124</f>
        <v>-112648207</v>
      </c>
      <c r="D14" s="56">
        <f>SUM(B14:C14)</f>
        <v>-1349462762</v>
      </c>
      <c r="E14" s="56"/>
      <c r="F14" s="56">
        <f>'Perms &amp; Temps Detail'!F124+'Perms &amp; Temps Detail'!F140</f>
        <v>-1519670244</v>
      </c>
      <c r="G14" s="56">
        <f>'Perms &amp; Temps Detail'!G124+'Perms &amp; Temps Detail'!G140</f>
        <v>-7864801.0600000024</v>
      </c>
      <c r="H14" s="56">
        <f>SUM(F14:G14)</f>
        <v>-1527535045.0599999</v>
      </c>
    </row>
    <row r="15" spans="1:10" ht="14.1" customHeight="1" x14ac:dyDescent="0.25">
      <c r="B15" s="57">
        <f>SUM(B12:B14)</f>
        <v>-1351743600.9590499</v>
      </c>
      <c r="C15" s="57">
        <f>SUM(C12:C14)</f>
        <v>-112648207</v>
      </c>
      <c r="D15" s="57">
        <f>SUM(D12:D14)</f>
        <v>-1464391807.9590499</v>
      </c>
      <c r="E15" s="56"/>
      <c r="F15" s="57">
        <f>SUM(F12:F14)</f>
        <v>-1588108176</v>
      </c>
      <c r="G15" s="57">
        <f>SUM(G12:G14)</f>
        <v>-7864801.0600000024</v>
      </c>
      <c r="H15" s="57">
        <f>SUM(H12:H14)</f>
        <v>-1595972977.0599999</v>
      </c>
    </row>
    <row r="16" spans="1:10" ht="14.1" customHeight="1" x14ac:dyDescent="0.25">
      <c r="B16" s="56"/>
      <c r="C16" s="56"/>
      <c r="D16" s="56"/>
      <c r="E16" s="56"/>
      <c r="F16" s="56"/>
      <c r="G16" s="56"/>
      <c r="H16" s="56"/>
    </row>
    <row r="17" spans="1:10" ht="14.1" customHeight="1" x14ac:dyDescent="0.25">
      <c r="A17" s="15" t="s">
        <v>1175</v>
      </c>
      <c r="B17" s="56">
        <f>B10+B15</f>
        <v>1217010719.7509501</v>
      </c>
      <c r="C17" s="56">
        <f>C10+C15</f>
        <v>-104783405.94</v>
      </c>
      <c r="D17" s="56">
        <f>SUM(B17:C17)</f>
        <v>1112227313.81095</v>
      </c>
      <c r="E17" s="56"/>
      <c r="F17" s="56">
        <f>F10+F15</f>
        <v>980646144.71000004</v>
      </c>
      <c r="G17" s="56">
        <f>G10+G15</f>
        <v>0</v>
      </c>
      <c r="H17" s="56">
        <f>SUM(F17:G17)</f>
        <v>980646144.71000004</v>
      </c>
    </row>
    <row r="18" spans="1:10" ht="14.1" customHeight="1" x14ac:dyDescent="0.25">
      <c r="A18" s="15" t="s">
        <v>1176</v>
      </c>
      <c r="B18" s="58">
        <v>0.35</v>
      </c>
      <c r="C18" s="58">
        <v>0.35</v>
      </c>
      <c r="D18" s="56"/>
      <c r="E18" s="56"/>
      <c r="F18" s="59">
        <v>5.5E-2</v>
      </c>
      <c r="G18" s="58">
        <v>0.06</v>
      </c>
      <c r="H18" s="56"/>
    </row>
    <row r="19" spans="1:10" ht="14.1" customHeight="1" x14ac:dyDescent="0.25">
      <c r="A19" s="15" t="s">
        <v>1181</v>
      </c>
      <c r="B19" s="57">
        <f>B17*B18</f>
        <v>425953751.9128325</v>
      </c>
      <c r="C19" s="57">
        <f>C17*C18</f>
        <v>-36674192.078999996</v>
      </c>
      <c r="D19" s="57">
        <f>SUM(B19:C19)</f>
        <v>389279559.8338325</v>
      </c>
      <c r="E19" s="56"/>
      <c r="F19" s="62">
        <f>F17*F18</f>
        <v>53935537.95905</v>
      </c>
      <c r="G19" s="57">
        <f>G17*G18</f>
        <v>0</v>
      </c>
      <c r="H19" s="57">
        <f>SUM(F19:G19)</f>
        <v>53935537.95905</v>
      </c>
    </row>
    <row r="20" spans="1:10" ht="14.1" customHeight="1" x14ac:dyDescent="0.25">
      <c r="B20" s="56"/>
      <c r="C20" s="56"/>
      <c r="D20" s="56"/>
      <c r="E20" s="56"/>
      <c r="F20" s="56"/>
      <c r="G20" s="56"/>
      <c r="H20" s="56"/>
    </row>
    <row r="21" spans="1:10" ht="14.1" customHeight="1" x14ac:dyDescent="0.25">
      <c r="A21" s="15" t="s">
        <v>1182</v>
      </c>
    </row>
    <row r="22" spans="1:10" ht="14.1" customHeight="1" x14ac:dyDescent="0.25">
      <c r="A22" s="60" t="s">
        <v>1165</v>
      </c>
      <c r="B22" s="56">
        <v>-800622</v>
      </c>
      <c r="C22" s="56"/>
      <c r="D22" s="56">
        <f t="shared" ref="D22:D29" si="0">SUM(B22:C22)</f>
        <v>-800622</v>
      </c>
      <c r="E22" s="56"/>
      <c r="F22" s="56"/>
      <c r="G22" s="56"/>
      <c r="H22" s="56">
        <f t="shared" ref="H22:H29" si="1">SUM(F22:G22)</f>
        <v>0</v>
      </c>
      <c r="I22" s="56"/>
    </row>
    <row r="23" spans="1:10" ht="14.1" customHeight="1" x14ac:dyDescent="0.25">
      <c r="A23" s="60" t="s">
        <v>1183</v>
      </c>
      <c r="B23" s="56">
        <v>-568330</v>
      </c>
      <c r="C23" s="56"/>
      <c r="D23" s="56">
        <f t="shared" si="0"/>
        <v>-568330</v>
      </c>
      <c r="E23" s="56"/>
      <c r="F23" s="56"/>
      <c r="G23" s="56"/>
      <c r="H23" s="56">
        <f t="shared" si="1"/>
        <v>0</v>
      </c>
      <c r="I23" s="56"/>
    </row>
    <row r="24" spans="1:10" ht="14.1" customHeight="1" x14ac:dyDescent="0.25">
      <c r="A24" s="60" t="s">
        <v>1184</v>
      </c>
      <c r="B24" s="56">
        <f>D58</f>
        <v>9385097.3000000007</v>
      </c>
      <c r="C24" s="56"/>
      <c r="D24" s="56">
        <f t="shared" si="0"/>
        <v>9385097.3000000007</v>
      </c>
      <c r="E24" s="56"/>
      <c r="F24" s="56">
        <v>-1690502</v>
      </c>
      <c r="G24" s="56"/>
      <c r="H24" s="56">
        <f t="shared" si="1"/>
        <v>-1690502</v>
      </c>
      <c r="I24" s="56"/>
    </row>
    <row r="25" spans="1:10" ht="14.1" customHeight="1" x14ac:dyDescent="0.25">
      <c r="A25" s="60" t="s">
        <v>1185</v>
      </c>
      <c r="B25" s="56">
        <f>D59</f>
        <v>25819261.399999999</v>
      </c>
      <c r="C25" s="56"/>
      <c r="D25" s="56">
        <f t="shared" si="0"/>
        <v>25819261.399999999</v>
      </c>
      <c r="E25" s="56"/>
      <c r="F25" s="56">
        <v>3960664</v>
      </c>
      <c r="G25" s="56"/>
      <c r="H25" s="56">
        <f t="shared" si="1"/>
        <v>3960664</v>
      </c>
      <c r="I25" s="56"/>
    </row>
    <row r="26" spans="1:10" ht="14.1" customHeight="1" x14ac:dyDescent="0.25">
      <c r="A26" s="60" t="s">
        <v>1180</v>
      </c>
      <c r="B26" s="56">
        <f>D60</f>
        <v>-25066933.350000001</v>
      </c>
      <c r="C26" s="56"/>
      <c r="D26" s="56">
        <f t="shared" si="0"/>
        <v>-25066933.350000001</v>
      </c>
      <c r="E26" s="56"/>
      <c r="F26" s="56">
        <v>-3946321</v>
      </c>
      <c r="G26" s="56"/>
      <c r="H26" s="56">
        <f t="shared" si="1"/>
        <v>-3946321</v>
      </c>
      <c r="I26" s="56"/>
    </row>
    <row r="27" spans="1:10" ht="14.1" customHeight="1" x14ac:dyDescent="0.25">
      <c r="A27" s="60" t="s">
        <v>1189</v>
      </c>
      <c r="B27" s="56">
        <v>-231348</v>
      </c>
      <c r="C27" s="56"/>
      <c r="D27" s="56">
        <f t="shared" ref="D27" si="2">SUM(B27:C27)</f>
        <v>-231348</v>
      </c>
      <c r="E27" s="56"/>
      <c r="F27" s="56"/>
      <c r="G27" s="56"/>
      <c r="H27" s="56">
        <f t="shared" ref="H27" si="3">SUM(F27:G27)</f>
        <v>0</v>
      </c>
      <c r="I27" s="56"/>
    </row>
    <row r="28" spans="1:10" ht="14.1" customHeight="1" x14ac:dyDescent="0.25">
      <c r="A28" s="60" t="s">
        <v>1186</v>
      </c>
      <c r="B28" s="56"/>
      <c r="C28" s="56"/>
      <c r="D28" s="56">
        <f t="shared" si="0"/>
        <v>0</v>
      </c>
      <c r="E28" s="56"/>
      <c r="F28" s="63">
        <v>700000</v>
      </c>
      <c r="G28" s="56"/>
      <c r="H28" s="56">
        <f t="shared" si="1"/>
        <v>700000</v>
      </c>
      <c r="I28" s="56"/>
    </row>
    <row r="29" spans="1:10" ht="14.1" customHeight="1" x14ac:dyDescent="0.25">
      <c r="A29" s="60" t="s">
        <v>1187</v>
      </c>
      <c r="B29" s="56">
        <v>0</v>
      </c>
      <c r="C29" s="56"/>
      <c r="D29" s="56">
        <f t="shared" si="0"/>
        <v>0</v>
      </c>
      <c r="E29" s="56"/>
      <c r="F29" s="56">
        <v>0</v>
      </c>
      <c r="G29" s="56"/>
      <c r="H29" s="56">
        <f t="shared" si="1"/>
        <v>0</v>
      </c>
      <c r="I29" s="56"/>
    </row>
    <row r="30" spans="1:10" ht="14.1" customHeight="1" x14ac:dyDescent="0.25">
      <c r="B30" s="57">
        <f>SUM(B22:B29)</f>
        <v>8537125.3500000015</v>
      </c>
      <c r="C30" s="57">
        <f t="shared" ref="C30:D30" si="4">SUM(C22:C29)</f>
        <v>0</v>
      </c>
      <c r="D30" s="57">
        <f t="shared" si="4"/>
        <v>8537125.3500000015</v>
      </c>
      <c r="E30" s="56"/>
      <c r="F30" s="57">
        <f>SUM(F22:F29)</f>
        <v>-976159</v>
      </c>
      <c r="G30" s="57">
        <f t="shared" ref="G30" si="5">SUM(G22:G29)</f>
        <v>0</v>
      </c>
      <c r="H30" s="57">
        <f t="shared" ref="H30" si="6">SUM(H22:H29)</f>
        <v>-976159</v>
      </c>
      <c r="I30" s="56"/>
    </row>
    <row r="31" spans="1:10" ht="14.1" customHeight="1" x14ac:dyDescent="0.25">
      <c r="B31" s="56"/>
      <c r="C31" s="56"/>
      <c r="D31" s="56"/>
      <c r="E31" s="56"/>
      <c r="F31" s="56"/>
      <c r="G31" s="56"/>
      <c r="H31" s="56"/>
      <c r="I31" s="56"/>
    </row>
    <row r="32" spans="1:10" ht="14.1" customHeight="1" thickBot="1" x14ac:dyDescent="0.3">
      <c r="A32" s="66" t="s">
        <v>1188</v>
      </c>
      <c r="B32" s="67">
        <f>B19+B30</f>
        <v>434490877.26283252</v>
      </c>
      <c r="C32" s="67">
        <f>C19+C30</f>
        <v>-36674192.078999996</v>
      </c>
      <c r="D32" s="67">
        <f>D19+D30</f>
        <v>397816685.18383253</v>
      </c>
      <c r="E32" s="68"/>
      <c r="F32" s="67">
        <f>F19+F30</f>
        <v>52959378.95905</v>
      </c>
      <c r="G32" s="67">
        <f>G19+G30</f>
        <v>0</v>
      </c>
      <c r="H32" s="67">
        <f>H19+H30</f>
        <v>52959378.95905</v>
      </c>
      <c r="I32" s="56"/>
      <c r="J32" s="67">
        <f>D32+H32</f>
        <v>450776064.14288253</v>
      </c>
    </row>
    <row r="33" spans="1:9" ht="14.1" customHeight="1" thickTop="1" x14ac:dyDescent="0.25">
      <c r="B33" s="56">
        <f>B32-'TAX  Pretax Book Income'!D1340</f>
        <v>8.2628325223922729</v>
      </c>
      <c r="C33" s="56">
        <f>C32-'TAX  Pretax Book Income'!D1354</f>
        <v>-7.8999996185302734E-2</v>
      </c>
      <c r="D33" s="56"/>
      <c r="E33" s="56"/>
      <c r="F33" s="56">
        <f>F32-'TAX  Pretax Book Income'!D1337</f>
        <v>0.95904999971389771</v>
      </c>
      <c r="G33" s="56"/>
      <c r="H33" s="56"/>
      <c r="I33" s="56"/>
    </row>
    <row r="34" spans="1:9" ht="14.1" customHeight="1" x14ac:dyDescent="0.25">
      <c r="B34" s="56"/>
      <c r="C34" s="56"/>
      <c r="D34" s="56"/>
      <c r="E34" s="56"/>
      <c r="F34" s="56"/>
      <c r="G34" s="56"/>
      <c r="H34" s="56"/>
      <c r="I34" s="56"/>
    </row>
    <row r="35" spans="1:9" ht="14.1" customHeight="1" x14ac:dyDescent="0.25">
      <c r="A35" s="15" t="s">
        <v>1174</v>
      </c>
      <c r="B35" s="56">
        <f>B14</f>
        <v>-1236814555</v>
      </c>
      <c r="C35" s="56">
        <f>C14</f>
        <v>-112648207</v>
      </c>
      <c r="D35" s="56">
        <f t="shared" ref="D35" si="7">SUM(B35:C35)</f>
        <v>-1349462762</v>
      </c>
      <c r="F35" s="56">
        <f>F14</f>
        <v>-1519670244</v>
      </c>
      <c r="G35" s="56">
        <f>G14</f>
        <v>-7864801.0600000024</v>
      </c>
      <c r="H35" s="56">
        <f t="shared" ref="H35" si="8">SUM(F35:G35)</f>
        <v>-1527535045.0599999</v>
      </c>
    </row>
    <row r="36" spans="1:9" ht="14.1" customHeight="1" x14ac:dyDescent="0.25">
      <c r="A36" s="15" t="s">
        <v>1176</v>
      </c>
      <c r="B36" s="58">
        <v>0.35</v>
      </c>
      <c r="C36" s="58">
        <v>0.35</v>
      </c>
      <c r="D36" s="56"/>
      <c r="E36" s="56"/>
      <c r="F36" s="59">
        <v>5.5E-2</v>
      </c>
      <c r="G36" s="58">
        <v>0.06</v>
      </c>
      <c r="H36" s="56"/>
    </row>
    <row r="37" spans="1:9" ht="14.1" customHeight="1" x14ac:dyDescent="0.25">
      <c r="B37" s="57">
        <f>B35*-B36</f>
        <v>432885094.25</v>
      </c>
      <c r="C37" s="57">
        <f>C35*-C36</f>
        <v>39426872.449999996</v>
      </c>
      <c r="D37" s="57">
        <f>SUM(B37:C37)</f>
        <v>472311966.69999999</v>
      </c>
      <c r="E37" s="56"/>
      <c r="F37" s="57">
        <f>F35*-F36</f>
        <v>83581863.420000002</v>
      </c>
      <c r="G37" s="57">
        <f>G35*-G36</f>
        <v>471888.06360000011</v>
      </c>
      <c r="H37" s="57">
        <f>SUM(F37:G37)</f>
        <v>84053751.483600006</v>
      </c>
    </row>
    <row r="38" spans="1:9" ht="14.1" customHeight="1" x14ac:dyDescent="0.25">
      <c r="A38" s="15" t="s">
        <v>1190</v>
      </c>
      <c r="B38" s="56">
        <f>-F37*B36</f>
        <v>-29253652.197000001</v>
      </c>
      <c r="C38" s="56">
        <f>-G37*C36</f>
        <v>-165160.82226000002</v>
      </c>
      <c r="D38" s="56">
        <f t="shared" ref="D38" si="9">SUM(B38:C38)</f>
        <v>-29418813.01926</v>
      </c>
      <c r="F38" s="56"/>
    </row>
    <row r="39" spans="1:9" ht="14.1" customHeight="1" x14ac:dyDescent="0.25">
      <c r="A39" s="15" t="s">
        <v>1191</v>
      </c>
      <c r="B39" s="57">
        <f>B37+B38</f>
        <v>403631442.05299997</v>
      </c>
      <c r="C39" s="57">
        <f>C37+C38</f>
        <v>39261711.627739996</v>
      </c>
      <c r="D39" s="57">
        <f>D37+D38</f>
        <v>442893153.68074</v>
      </c>
      <c r="F39" s="57">
        <f t="shared" ref="F39:H39" si="10">F37+F38</f>
        <v>83581863.420000002</v>
      </c>
      <c r="G39" s="57">
        <f t="shared" si="10"/>
        <v>471888.06360000011</v>
      </c>
      <c r="H39" s="57">
        <f t="shared" si="10"/>
        <v>84053751.483600006</v>
      </c>
    </row>
    <row r="40" spans="1:9" ht="14.1" customHeight="1" x14ac:dyDescent="0.25">
      <c r="B40" s="56"/>
      <c r="F40" s="56"/>
    </row>
    <row r="41" spans="1:9" ht="14.1" customHeight="1" x14ac:dyDescent="0.25">
      <c r="A41" s="15" t="s">
        <v>1192</v>
      </c>
      <c r="B41" s="56"/>
    </row>
    <row r="42" spans="1:9" ht="14.1" customHeight="1" x14ac:dyDescent="0.25">
      <c r="A42" s="60" t="s">
        <v>1164</v>
      </c>
      <c r="B42" s="56">
        <f>-1779315+32450</f>
        <v>-1746865</v>
      </c>
      <c r="C42" s="56"/>
      <c r="D42" s="56">
        <f t="shared" ref="D42:D49" si="11">SUM(B42:C42)</f>
        <v>-1746865</v>
      </c>
      <c r="E42" s="56"/>
      <c r="F42" s="56">
        <v>-92714</v>
      </c>
      <c r="G42" s="56"/>
      <c r="H42" s="56">
        <f t="shared" ref="H42:H49" si="12">SUM(F42:G42)</f>
        <v>-92714</v>
      </c>
      <c r="I42" s="56"/>
    </row>
    <row r="43" spans="1:9" ht="14.1" customHeight="1" x14ac:dyDescent="0.25">
      <c r="A43" s="60" t="s">
        <v>1165</v>
      </c>
      <c r="B43" s="56">
        <v>800622</v>
      </c>
      <c r="C43" s="56"/>
      <c r="D43" s="56">
        <f t="shared" si="11"/>
        <v>800622</v>
      </c>
      <c r="E43" s="56"/>
      <c r="F43" s="56"/>
      <c r="G43" s="56"/>
      <c r="H43" s="56">
        <f t="shared" si="12"/>
        <v>0</v>
      </c>
      <c r="I43" s="56"/>
    </row>
    <row r="44" spans="1:9" ht="14.1" customHeight="1" x14ac:dyDescent="0.25">
      <c r="A44" s="60" t="s">
        <v>1193</v>
      </c>
      <c r="B44" s="56">
        <v>-608587</v>
      </c>
      <c r="C44" s="56"/>
      <c r="D44" s="56">
        <f t="shared" si="11"/>
        <v>-608587</v>
      </c>
      <c r="E44" s="56"/>
      <c r="F44" s="56"/>
      <c r="G44" s="56"/>
      <c r="H44" s="56">
        <f t="shared" si="12"/>
        <v>0</v>
      </c>
      <c r="I44" s="56"/>
    </row>
    <row r="45" spans="1:9" ht="14.1" customHeight="1" x14ac:dyDescent="0.25">
      <c r="A45" s="60" t="s">
        <v>1183</v>
      </c>
      <c r="B45" s="56">
        <v>568330</v>
      </c>
      <c r="C45" s="56"/>
      <c r="D45" s="56">
        <f t="shared" si="11"/>
        <v>568330</v>
      </c>
      <c r="E45" s="56"/>
      <c r="F45" s="56"/>
      <c r="G45" s="56"/>
      <c r="H45" s="56">
        <f t="shared" si="12"/>
        <v>0</v>
      </c>
      <c r="I45" s="56"/>
    </row>
    <row r="46" spans="1:9" ht="14.1" customHeight="1" x14ac:dyDescent="0.25">
      <c r="A46" s="60" t="s">
        <v>1195</v>
      </c>
      <c r="B46" s="56">
        <v>65528</v>
      </c>
      <c r="C46" s="56"/>
      <c r="D46" s="56">
        <f t="shared" ref="D46" si="13">SUM(B46:C46)</f>
        <v>65528</v>
      </c>
      <c r="E46" s="56"/>
      <c r="F46" s="56">
        <v>10897</v>
      </c>
      <c r="G46" s="56"/>
      <c r="H46" s="56">
        <f t="shared" ref="H46" si="14">SUM(F46:G46)</f>
        <v>10897</v>
      </c>
      <c r="I46" s="56"/>
    </row>
    <row r="47" spans="1:9" ht="14.1" customHeight="1" x14ac:dyDescent="0.25">
      <c r="A47" s="60" t="s">
        <v>1184</v>
      </c>
      <c r="B47" s="56">
        <v>-9775642</v>
      </c>
      <c r="C47" s="56"/>
      <c r="D47" s="56">
        <f t="shared" si="11"/>
        <v>-9775642</v>
      </c>
      <c r="E47" s="56"/>
      <c r="F47" s="56">
        <v>-1047631</v>
      </c>
      <c r="G47" s="56"/>
      <c r="H47" s="56">
        <f t="shared" si="12"/>
        <v>-1047631</v>
      </c>
      <c r="I47" s="56"/>
    </row>
    <row r="48" spans="1:9" ht="14.1" customHeight="1" x14ac:dyDescent="0.25">
      <c r="A48" s="60" t="s">
        <v>1185</v>
      </c>
      <c r="B48" s="56">
        <v>-24607618</v>
      </c>
      <c r="C48" s="56"/>
      <c r="D48" s="56">
        <f t="shared" si="11"/>
        <v>-24607618</v>
      </c>
      <c r="E48" s="56"/>
      <c r="F48" s="56">
        <v>-3946316</v>
      </c>
      <c r="G48" s="56"/>
      <c r="H48" s="56">
        <f t="shared" si="12"/>
        <v>-3946316</v>
      </c>
      <c r="I48" s="56"/>
    </row>
    <row r="49" spans="1:10" ht="14.1" customHeight="1" x14ac:dyDescent="0.25">
      <c r="A49" s="60" t="s">
        <v>1180</v>
      </c>
      <c r="B49" s="56">
        <v>24607591</v>
      </c>
      <c r="C49" s="56"/>
      <c r="D49" s="56">
        <f t="shared" si="11"/>
        <v>24607591</v>
      </c>
      <c r="E49" s="56"/>
      <c r="F49" s="56">
        <v>3946312</v>
      </c>
      <c r="G49" s="56"/>
      <c r="H49" s="56">
        <f t="shared" si="12"/>
        <v>3946312</v>
      </c>
      <c r="I49" s="56"/>
    </row>
    <row r="50" spans="1:10" ht="14.1" customHeight="1" x14ac:dyDescent="0.25">
      <c r="B50" s="57">
        <f>SUM(B42:B49)</f>
        <v>-10696641</v>
      </c>
      <c r="C50" s="57">
        <f t="shared" ref="C50:D50" si="15">SUM(C42:C49)</f>
        <v>0</v>
      </c>
      <c r="D50" s="57">
        <f t="shared" si="15"/>
        <v>-10696641</v>
      </c>
      <c r="E50" s="56"/>
      <c r="F50" s="57">
        <f>SUM(F42:F49)</f>
        <v>-1129452</v>
      </c>
      <c r="G50" s="57">
        <f t="shared" ref="G50" si="16">SUM(G42:G49)</f>
        <v>0</v>
      </c>
      <c r="H50" s="57">
        <f t="shared" ref="H50" si="17">SUM(H42:H49)</f>
        <v>-1129452</v>
      </c>
      <c r="I50" s="56"/>
    </row>
    <row r="52" spans="1:10" ht="14.1" customHeight="1" thickBot="1" x14ac:dyDescent="0.3">
      <c r="A52" s="66" t="s">
        <v>1194</v>
      </c>
      <c r="B52" s="67">
        <f>B39+B50</f>
        <v>392934801.05299997</v>
      </c>
      <c r="C52" s="67">
        <f>C39+C50</f>
        <v>39261711.627739996</v>
      </c>
      <c r="D52" s="67">
        <f>D39+D50</f>
        <v>432196512.68074</v>
      </c>
      <c r="E52" s="68"/>
      <c r="F52" s="67">
        <f>F39+F50</f>
        <v>82452411.420000002</v>
      </c>
      <c r="G52" s="67">
        <f>G39+G50</f>
        <v>471888.06360000011</v>
      </c>
      <c r="H52" s="67">
        <f>H39+H50</f>
        <v>82924299.483600006</v>
      </c>
      <c r="I52" s="56"/>
      <c r="J52" s="67">
        <f>D52+H52</f>
        <v>515120812.16434002</v>
      </c>
    </row>
    <row r="53" spans="1:10" ht="14.1" customHeight="1" thickTop="1" x14ac:dyDescent="0.25">
      <c r="B53" s="56">
        <f>B52-'TAX  Pretax Book Income'!D1341</f>
        <v>5.2999973297119141E-2</v>
      </c>
      <c r="C53" s="56">
        <f>C52-'TAX  Pretax Book Income'!D1355</f>
        <v>-1.3722600042819977</v>
      </c>
      <c r="F53" s="56">
        <f>F52-'TAX  Pretax Book Income'!D1339</f>
        <v>-1.5799999982118607</v>
      </c>
      <c r="G53" s="56">
        <f>G52-'TAX  Pretax Book Income'!D1353</f>
        <v>-1.9363999998895451</v>
      </c>
    </row>
    <row r="55" spans="1:10" ht="14.1" customHeight="1" thickBot="1" x14ac:dyDescent="0.3">
      <c r="A55" s="61" t="s">
        <v>1201</v>
      </c>
      <c r="B55" s="69">
        <f>B32+B52</f>
        <v>827425678.3158325</v>
      </c>
      <c r="C55" s="69">
        <f>C32+C52</f>
        <v>2587519.5487399995</v>
      </c>
      <c r="D55" s="69">
        <f>D32+D52</f>
        <v>830013197.86457253</v>
      </c>
      <c r="F55" s="69">
        <f>F32+F52</f>
        <v>135411790.37905002</v>
      </c>
      <c r="G55" s="69">
        <f>G32+G52</f>
        <v>471888.06360000011</v>
      </c>
      <c r="H55" s="69">
        <f>H32+H52</f>
        <v>135883678.44265002</v>
      </c>
      <c r="J55" s="67">
        <f>D55+H55</f>
        <v>965896876.3072226</v>
      </c>
    </row>
    <row r="56" spans="1:10" ht="14.1" customHeight="1" thickTop="1" x14ac:dyDescent="0.25"/>
    <row r="57" spans="1:10" ht="14.1" customHeight="1" x14ac:dyDescent="0.25">
      <c r="A57" s="15" t="s">
        <v>1203</v>
      </c>
      <c r="B57" s="16" t="s">
        <v>1199</v>
      </c>
      <c r="C57" s="16" t="s">
        <v>1190</v>
      </c>
      <c r="D57" s="16" t="s">
        <v>1200</v>
      </c>
      <c r="F57" s="16" t="s">
        <v>1163</v>
      </c>
    </row>
    <row r="58" spans="1:10" ht="14.1" customHeight="1" x14ac:dyDescent="0.25">
      <c r="A58" s="60" t="s">
        <v>1184</v>
      </c>
      <c r="B58" s="56">
        <v>9976773</v>
      </c>
      <c r="C58" s="56">
        <f>-F58*0.35</f>
        <v>591675.69999999995</v>
      </c>
      <c r="D58" s="56">
        <f>B58-C58</f>
        <v>9385097.3000000007</v>
      </c>
      <c r="F58" s="56">
        <f>F24</f>
        <v>-1690502</v>
      </c>
    </row>
    <row r="59" spans="1:10" ht="14.1" customHeight="1" x14ac:dyDescent="0.25">
      <c r="A59" s="60" t="s">
        <v>1185</v>
      </c>
      <c r="B59" s="56">
        <v>24433029</v>
      </c>
      <c r="C59" s="56">
        <f t="shared" ref="C59:C60" si="18">-F59*0.35</f>
        <v>-1386232.4</v>
      </c>
      <c r="D59" s="56">
        <f>B59-C59</f>
        <v>25819261.399999999</v>
      </c>
      <c r="F59" s="56">
        <f>F25</f>
        <v>3960664</v>
      </c>
    </row>
    <row r="60" spans="1:10" ht="14.1" customHeight="1" x14ac:dyDescent="0.25">
      <c r="A60" s="60" t="s">
        <v>1180</v>
      </c>
      <c r="B60" s="56">
        <v>-23685721</v>
      </c>
      <c r="C60" s="56">
        <f t="shared" si="18"/>
        <v>1381212.3499999999</v>
      </c>
      <c r="D60" s="56">
        <f>B60-C60</f>
        <v>-25066933.350000001</v>
      </c>
      <c r="F60" s="56">
        <f>F26</f>
        <v>-3946321</v>
      </c>
    </row>
    <row r="61" spans="1:10" ht="14.1" customHeight="1" thickBot="1" x14ac:dyDescent="0.3">
      <c r="B61" s="70">
        <f>SUM(B58:B60)</f>
        <v>10724081</v>
      </c>
      <c r="C61" s="70">
        <f>SUM(C58:C60)</f>
        <v>586655.64999999991</v>
      </c>
      <c r="D61" s="70">
        <f>SUM(D58:D60)</f>
        <v>10137425.350000001</v>
      </c>
      <c r="F61" s="70">
        <f>SUM(F58:F60)</f>
        <v>-1676159</v>
      </c>
    </row>
    <row r="62" spans="1:10" ht="14.1" customHeight="1" thickTop="1" x14ac:dyDescent="0.25"/>
  </sheetData>
  <pageMargins left="0.25" right="0.25" top="0.5" bottom="0.5" header="0.3" footer="0.05"/>
  <pageSetup scale="85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56"/>
  <sheetViews>
    <sheetView workbookViewId="0">
      <pane xSplit="1" ySplit="5" topLeftCell="B6" activePane="bottomRight" state="frozen"/>
      <selection activeCell="A38" sqref="A38"/>
      <selection pane="topRight" activeCell="A38" sqref="A38"/>
      <selection pane="bottomLeft" activeCell="A38" sqref="A38"/>
      <selection pane="bottomRight" activeCell="A2" sqref="A2"/>
    </sheetView>
  </sheetViews>
  <sheetFormatPr defaultColWidth="8.8984375" defaultRowHeight="10.199999999999999" outlineLevelRow="1" x14ac:dyDescent="0.2"/>
  <cols>
    <col min="1" max="1" width="30.69921875" style="5" customWidth="1"/>
    <col min="2" max="7" width="10.69921875" style="4" customWidth="1"/>
    <col min="8" max="9" width="8.8984375" style="4"/>
    <col min="10" max="10" width="18.59765625" style="4" customWidth="1"/>
    <col min="11" max="16384" width="8.8984375" style="4"/>
  </cols>
  <sheetData>
    <row r="1" spans="1:7" x14ac:dyDescent="0.2">
      <c r="A1" s="73" t="s">
        <v>1207</v>
      </c>
    </row>
    <row r="2" spans="1:7" x14ac:dyDescent="0.2">
      <c r="A2" s="73" t="s">
        <v>1206</v>
      </c>
    </row>
    <row r="3" spans="1:7" s="2" customFormat="1" ht="12" customHeight="1" x14ac:dyDescent="0.2">
      <c r="A3" s="1"/>
    </row>
    <row r="4" spans="1:7" s="2" customFormat="1" x14ac:dyDescent="0.2">
      <c r="A4" s="20" t="s">
        <v>0</v>
      </c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</row>
    <row r="5" spans="1:7" s="2" customFormat="1" x14ac:dyDescent="0.2">
      <c r="A5" s="1"/>
    </row>
    <row r="6" spans="1:7" x14ac:dyDescent="0.2">
      <c r="A6" s="3" t="s">
        <v>7</v>
      </c>
    </row>
    <row r="8" spans="1:7" outlineLevel="1" x14ac:dyDescent="0.2">
      <c r="A8" s="5" t="s">
        <v>545</v>
      </c>
    </row>
    <row r="9" spans="1:7" outlineLevel="1" x14ac:dyDescent="0.2">
      <c r="A9" s="5" t="s">
        <v>546</v>
      </c>
    </row>
    <row r="10" spans="1:7" outlineLevel="1" x14ac:dyDescent="0.2">
      <c r="A10" s="5" t="s">
        <v>547</v>
      </c>
    </row>
    <row r="11" spans="1:7" outlineLevel="1" x14ac:dyDescent="0.2">
      <c r="A11" s="5" t="s">
        <v>548</v>
      </c>
      <c r="B11" s="4">
        <v>106830074.779999</v>
      </c>
      <c r="C11" s="4">
        <v>114698948.579999</v>
      </c>
      <c r="D11" s="4">
        <v>123556441.029999</v>
      </c>
      <c r="E11" s="4">
        <v>134240261.436028</v>
      </c>
      <c r="F11" s="4">
        <v>385424680.30539697</v>
      </c>
      <c r="G11" s="4">
        <v>399225911.66321701</v>
      </c>
    </row>
    <row r="12" spans="1:7" outlineLevel="1" x14ac:dyDescent="0.2">
      <c r="A12" s="5" t="s">
        <v>549</v>
      </c>
      <c r="B12" s="4">
        <v>36680051.259999998</v>
      </c>
      <c r="C12" s="4">
        <v>39890067.039999999</v>
      </c>
      <c r="D12" s="4">
        <v>41393981.530000001</v>
      </c>
      <c r="E12" s="4">
        <v>42232734.555698</v>
      </c>
      <c r="F12" s="4">
        <v>43161283.221933097</v>
      </c>
      <c r="G12" s="4">
        <v>44205636.239238299</v>
      </c>
    </row>
    <row r="13" spans="1:7" outlineLevel="1" x14ac:dyDescent="0.2">
      <c r="A13" s="5" t="s">
        <v>550</v>
      </c>
      <c r="B13" s="4">
        <v>1283664</v>
      </c>
      <c r="C13" s="4">
        <v>1283664</v>
      </c>
      <c r="D13" s="4">
        <v>1283664</v>
      </c>
      <c r="E13" s="4">
        <v>1283664</v>
      </c>
    </row>
    <row r="14" spans="1:7" outlineLevel="1" x14ac:dyDescent="0.2">
      <c r="A14" s="5" t="s">
        <v>551</v>
      </c>
      <c r="C14" s="4">
        <v>1258203.9099999999</v>
      </c>
    </row>
    <row r="15" spans="1:7" outlineLevel="1" x14ac:dyDescent="0.2">
      <c r="A15" s="5" t="s">
        <v>552</v>
      </c>
      <c r="C15" s="4">
        <v>25508821.84</v>
      </c>
      <c r="D15" s="4">
        <v>36165163.399999999</v>
      </c>
      <c r="E15" s="4">
        <v>37352451.379795998</v>
      </c>
      <c r="F15" s="4">
        <v>37804894.825208098</v>
      </c>
      <c r="G15" s="4">
        <v>38781685.215884902</v>
      </c>
    </row>
    <row r="16" spans="1:7" outlineLevel="1" x14ac:dyDescent="0.2">
      <c r="A16" s="5" t="s">
        <v>553</v>
      </c>
      <c r="B16" s="4">
        <v>7654259.5599999996</v>
      </c>
      <c r="C16" s="4">
        <v>7430027.7999999896</v>
      </c>
      <c r="E16" s="4">
        <v>-1.95443181818181E-2</v>
      </c>
      <c r="F16" s="4">
        <v>-1.95443181818181E-2</v>
      </c>
      <c r="G16" s="4">
        <v>-1.95443181818181E-2</v>
      </c>
    </row>
    <row r="17" spans="1:7" outlineLevel="1" x14ac:dyDescent="0.2">
      <c r="A17" s="5" t="s">
        <v>554</v>
      </c>
      <c r="B17" s="4">
        <v>20578099.129999999</v>
      </c>
      <c r="C17" s="4">
        <v>20361199.439999901</v>
      </c>
      <c r="D17" s="4">
        <v>19600803.960000001</v>
      </c>
      <c r="E17" s="4">
        <v>19586368.109269999</v>
      </c>
      <c r="F17" s="4">
        <v>18089071.700630002</v>
      </c>
      <c r="G17" s="4">
        <v>17993951.291990001</v>
      </c>
    </row>
    <row r="18" spans="1:7" outlineLevel="1" x14ac:dyDescent="0.2">
      <c r="A18" s="5" t="s">
        <v>555</v>
      </c>
      <c r="B18" s="4">
        <v>15520565.970000001</v>
      </c>
      <c r="C18" s="4">
        <v>15474634.24</v>
      </c>
      <c r="D18" s="4">
        <v>16433058.92</v>
      </c>
      <c r="E18" s="4">
        <v>17735338.233669698</v>
      </c>
      <c r="F18" s="4">
        <v>22100287.233151302</v>
      </c>
      <c r="G18" s="4">
        <v>25587917.604777601</v>
      </c>
    </row>
    <row r="19" spans="1:7" outlineLevel="1" x14ac:dyDescent="0.2">
      <c r="A19" s="5" t="s">
        <v>556</v>
      </c>
      <c r="B19" s="4">
        <v>23268189.809999999</v>
      </c>
      <c r="C19" s="4">
        <v>23480892.669999901</v>
      </c>
      <c r="D19" s="4">
        <v>24947231.940000001</v>
      </c>
      <c r="E19" s="4">
        <v>25622757.025600102</v>
      </c>
      <c r="F19" s="4">
        <v>26796943.832743801</v>
      </c>
      <c r="G19" s="4">
        <v>27641662.628462698</v>
      </c>
    </row>
    <row r="20" spans="1:7" outlineLevel="1" x14ac:dyDescent="0.2">
      <c r="A20" s="5" t="s">
        <v>557</v>
      </c>
      <c r="E20" s="4">
        <v>657861.04762188497</v>
      </c>
      <c r="F20" s="4">
        <v>16193051.078285201</v>
      </c>
      <c r="G20" s="4">
        <v>16212411.112605199</v>
      </c>
    </row>
    <row r="21" spans="1:7" outlineLevel="1" x14ac:dyDescent="0.2">
      <c r="A21" s="5" t="s">
        <v>558</v>
      </c>
      <c r="B21" s="4">
        <v>2401747.23</v>
      </c>
      <c r="C21" s="4">
        <v>2461478.88</v>
      </c>
      <c r="D21" s="4">
        <v>2399486.4500000002</v>
      </c>
      <c r="E21" s="4">
        <v>1164943.52422731</v>
      </c>
      <c r="F21" s="4">
        <v>567565.22933545196</v>
      </c>
      <c r="G21" s="4">
        <v>567565.22933545196</v>
      </c>
    </row>
    <row r="22" spans="1:7" outlineLevel="1" x14ac:dyDescent="0.2">
      <c r="A22" s="5" t="s">
        <v>559</v>
      </c>
      <c r="B22" s="4">
        <v>22931349.09</v>
      </c>
      <c r="C22" s="4">
        <v>24011757.170000002</v>
      </c>
      <c r="D22" s="4">
        <v>25491914.989999998</v>
      </c>
      <c r="E22" s="4">
        <v>29865520.454970401</v>
      </c>
      <c r="F22" s="4">
        <v>31930875.612640899</v>
      </c>
      <c r="G22" s="4">
        <v>32809039.8305979</v>
      </c>
    </row>
    <row r="23" spans="1:7" outlineLevel="1" x14ac:dyDescent="0.2">
      <c r="A23" s="5" t="s">
        <v>560</v>
      </c>
      <c r="B23" s="4">
        <v>3986170.4599999902</v>
      </c>
      <c r="C23" s="4">
        <v>4065785.85</v>
      </c>
      <c r="D23" s="4">
        <v>4320668.0399999898</v>
      </c>
      <c r="E23" s="4">
        <v>5539420.9910152797</v>
      </c>
      <c r="F23" s="4">
        <v>13522550.719858199</v>
      </c>
      <c r="G23" s="4">
        <v>13549205.9544301</v>
      </c>
    </row>
    <row r="24" spans="1:7" outlineLevel="1" x14ac:dyDescent="0.2">
      <c r="A24" s="5" t="s">
        <v>561</v>
      </c>
      <c r="C24" s="4">
        <v>-0.01</v>
      </c>
    </row>
    <row r="25" spans="1:7" outlineLevel="1" x14ac:dyDescent="0.2">
      <c r="A25" s="5" t="s">
        <v>562</v>
      </c>
      <c r="B25" s="4">
        <v>-2530159.98</v>
      </c>
      <c r="C25" s="4">
        <v>-2722457.31</v>
      </c>
      <c r="D25" s="4">
        <v>-2706286.4</v>
      </c>
      <c r="E25" s="4">
        <v>1410735.6737015001</v>
      </c>
    </row>
    <row r="26" spans="1:7" outlineLevel="1" x14ac:dyDescent="0.2">
      <c r="A26" s="5" t="s">
        <v>563</v>
      </c>
      <c r="B26" s="4">
        <v>76508821.2299999</v>
      </c>
      <c r="C26" s="4">
        <v>77854725.090000004</v>
      </c>
      <c r="D26" s="4">
        <v>79189339.409999996</v>
      </c>
      <c r="E26" s="4">
        <v>84773366.385960698</v>
      </c>
      <c r="F26" s="4">
        <v>90687884.573265702</v>
      </c>
      <c r="G26" s="4">
        <v>97187592.082465604</v>
      </c>
    </row>
    <row r="27" spans="1:7" outlineLevel="1" x14ac:dyDescent="0.2">
      <c r="A27" s="5" t="s">
        <v>564</v>
      </c>
      <c r="E27" s="4">
        <v>25873781.583300401</v>
      </c>
      <c r="F27" s="4">
        <v>36991817.994826503</v>
      </c>
      <c r="G27" s="4">
        <v>38073545.182034001</v>
      </c>
    </row>
    <row r="28" spans="1:7" outlineLevel="1" x14ac:dyDescent="0.2">
      <c r="A28" s="5" t="s">
        <v>565</v>
      </c>
      <c r="E28" s="4">
        <v>4.4982839313229199</v>
      </c>
      <c r="F28" s="4">
        <v>6.1457891287784596</v>
      </c>
      <c r="G28" s="4">
        <v>6.1917887642138796</v>
      </c>
    </row>
    <row r="29" spans="1:7" outlineLevel="1" x14ac:dyDescent="0.2">
      <c r="A29" s="5" t="s">
        <v>566</v>
      </c>
      <c r="B29" s="4">
        <v>8500417.0199999996</v>
      </c>
      <c r="C29" s="4">
        <v>8327319.2899999898</v>
      </c>
      <c r="D29" s="4">
        <v>6385677.1699999999</v>
      </c>
      <c r="E29" s="4">
        <v>3289632.3698399998</v>
      </c>
      <c r="F29" s="4">
        <v>3289632.3698399998</v>
      </c>
      <c r="G29" s="4">
        <v>3289632.3698399998</v>
      </c>
    </row>
    <row r="30" spans="1:7" outlineLevel="1" x14ac:dyDescent="0.2">
      <c r="A30" s="5" t="s">
        <v>567</v>
      </c>
      <c r="B30" s="4">
        <v>19558318.66</v>
      </c>
      <c r="C30" s="4">
        <v>28683310.109999999</v>
      </c>
      <c r="D30" s="4">
        <v>29076145.239999902</v>
      </c>
      <c r="E30" s="4">
        <v>29561311.423086599</v>
      </c>
      <c r="F30" s="4">
        <v>30659149.2674978</v>
      </c>
      <c r="G30" s="4">
        <v>31787601.547674</v>
      </c>
    </row>
    <row r="31" spans="1:7" outlineLevel="1" x14ac:dyDescent="0.2">
      <c r="A31" s="5" t="s">
        <v>568</v>
      </c>
      <c r="B31" s="4">
        <v>13900679.890000001</v>
      </c>
      <c r="C31" s="4">
        <v>13831160.7299999</v>
      </c>
      <c r="D31" s="4">
        <v>12295687.279999999</v>
      </c>
      <c r="E31" s="4">
        <v>12687586.9665031</v>
      </c>
      <c r="F31" s="4">
        <v>11030768.777874401</v>
      </c>
      <c r="G31" s="4">
        <v>12139888.4194506</v>
      </c>
    </row>
    <row r="32" spans="1:7" outlineLevel="1" x14ac:dyDescent="0.2">
      <c r="A32" s="5" t="s">
        <v>569</v>
      </c>
      <c r="B32" s="4">
        <v>25827327.609999999</v>
      </c>
      <c r="C32" s="4">
        <v>26504196.760000002</v>
      </c>
      <c r="D32" s="4">
        <v>26393069.18</v>
      </c>
      <c r="E32" s="4">
        <v>26522037.888131</v>
      </c>
      <c r="F32" s="4">
        <v>28423276.379999802</v>
      </c>
      <c r="G32" s="4">
        <v>33052563.199495301</v>
      </c>
    </row>
    <row r="33" spans="1:7" outlineLevel="1" x14ac:dyDescent="0.2">
      <c r="A33" s="5" t="s">
        <v>570</v>
      </c>
      <c r="B33" s="4">
        <v>52164210.420000002</v>
      </c>
      <c r="C33" s="4">
        <v>55416089.640000001</v>
      </c>
      <c r="D33" s="4">
        <v>63414380.600000001</v>
      </c>
      <c r="E33" s="4">
        <v>77900485.283069596</v>
      </c>
      <c r="F33" s="4">
        <v>92749405.694292605</v>
      </c>
      <c r="G33" s="4">
        <v>108797411.000907</v>
      </c>
    </row>
    <row r="34" spans="1:7" outlineLevel="1" x14ac:dyDescent="0.2">
      <c r="A34" s="5" t="s">
        <v>571</v>
      </c>
      <c r="B34" s="4">
        <v>13168351.15</v>
      </c>
      <c r="C34" s="4">
        <v>12552710.2999999</v>
      </c>
      <c r="D34" s="4">
        <v>19667938.879999999</v>
      </c>
      <c r="E34" s="4">
        <v>36931068.261759996</v>
      </c>
      <c r="F34" s="4">
        <v>36909165.471040003</v>
      </c>
      <c r="G34" s="4">
        <v>36786820.999119997</v>
      </c>
    </row>
    <row r="35" spans="1:7" outlineLevel="1" x14ac:dyDescent="0.2">
      <c r="A35" s="5" t="s">
        <v>572</v>
      </c>
      <c r="B35" s="4">
        <v>46087467.659999996</v>
      </c>
      <c r="C35" s="4">
        <v>50471390.920000002</v>
      </c>
      <c r="D35" s="4">
        <v>56635260.729999997</v>
      </c>
      <c r="E35" s="4">
        <v>65659986.716660999</v>
      </c>
      <c r="F35" s="4">
        <v>74609748.485899702</v>
      </c>
      <c r="G35" s="4">
        <v>84296800.630119905</v>
      </c>
    </row>
    <row r="36" spans="1:7" outlineLevel="1" x14ac:dyDescent="0.2">
      <c r="A36" s="5" t="s">
        <v>573</v>
      </c>
      <c r="B36" s="4">
        <v>12516466.329999899</v>
      </c>
      <c r="C36" s="4">
        <v>23619647.469999999</v>
      </c>
      <c r="D36" s="4">
        <v>17556595.1199999</v>
      </c>
      <c r="E36" s="4">
        <v>31166577.853950001</v>
      </c>
      <c r="F36" s="4">
        <v>31330639.0018325</v>
      </c>
      <c r="G36" s="4">
        <v>31507872.289836898</v>
      </c>
    </row>
    <row r="37" spans="1:7" outlineLevel="1" x14ac:dyDescent="0.2">
      <c r="A37" s="5" t="s">
        <v>574</v>
      </c>
      <c r="B37" s="4">
        <v>9502998.0199999996</v>
      </c>
      <c r="C37" s="4">
        <v>9045348.3999999892</v>
      </c>
      <c r="D37" s="4">
        <v>9159393.7100000009</v>
      </c>
      <c r="E37" s="4">
        <v>8844771.0352267995</v>
      </c>
      <c r="F37" s="4">
        <v>8726849.0998938791</v>
      </c>
      <c r="G37" s="4">
        <v>8831135.5808044001</v>
      </c>
    </row>
    <row r="38" spans="1:7" outlineLevel="1" x14ac:dyDescent="0.2">
      <c r="A38" s="5" t="s">
        <v>575</v>
      </c>
      <c r="B38" s="4">
        <v>28084292.460000001</v>
      </c>
      <c r="C38" s="4">
        <v>29620953.77</v>
      </c>
      <c r="D38" s="4">
        <v>31916157.519999899</v>
      </c>
      <c r="E38" s="4">
        <v>33821117.894570403</v>
      </c>
      <c r="F38" s="4">
        <v>35695467.720446303</v>
      </c>
      <c r="G38" s="4">
        <v>37726674.117986798</v>
      </c>
    </row>
    <row r="39" spans="1:7" outlineLevel="1" x14ac:dyDescent="0.2">
      <c r="A39" s="5" t="s">
        <v>576</v>
      </c>
      <c r="B39" s="4">
        <v>15588371.960000001</v>
      </c>
      <c r="C39" s="4">
        <v>19507202.7299999</v>
      </c>
      <c r="D39" s="4">
        <v>22936034.370000001</v>
      </c>
      <c r="E39" s="4">
        <v>32671936.385428499</v>
      </c>
      <c r="F39" s="4">
        <v>33162948.970658299</v>
      </c>
      <c r="G39" s="4">
        <v>33475435.696685899</v>
      </c>
    </row>
    <row r="40" spans="1:7" outlineLevel="1" x14ac:dyDescent="0.2">
      <c r="A40" s="5" t="s">
        <v>577</v>
      </c>
      <c r="B40" s="4">
        <v>35323293.409999996</v>
      </c>
      <c r="C40" s="4">
        <v>36718909.159999996</v>
      </c>
      <c r="D40" s="4">
        <v>38709944.780000001</v>
      </c>
      <c r="E40" s="4">
        <v>42330206.391601101</v>
      </c>
      <c r="F40" s="4">
        <v>46356432.668476596</v>
      </c>
      <c r="G40" s="4">
        <v>50032658.543967903</v>
      </c>
    </row>
    <row r="41" spans="1:7" outlineLevel="1" x14ac:dyDescent="0.2">
      <c r="A41" s="5" t="s">
        <v>578</v>
      </c>
      <c r="B41" s="4">
        <v>31173299.4599999</v>
      </c>
      <c r="C41" s="4">
        <v>28412014.760000002</v>
      </c>
      <c r="D41" s="4">
        <v>31385143.259999901</v>
      </c>
      <c r="E41" s="4">
        <v>38912366.687756598</v>
      </c>
      <c r="F41" s="4">
        <v>39068150.836560197</v>
      </c>
      <c r="G41" s="4">
        <v>39113933.042945497</v>
      </c>
    </row>
    <row r="42" spans="1:7" outlineLevel="1" x14ac:dyDescent="0.2">
      <c r="A42" s="5" t="s">
        <v>579</v>
      </c>
      <c r="B42" s="4">
        <v>11351928.269999901</v>
      </c>
      <c r="C42" s="4">
        <v>11450271.859999999</v>
      </c>
      <c r="D42" s="4">
        <v>11570021.25</v>
      </c>
      <c r="E42" s="4">
        <v>11982140.8589791</v>
      </c>
      <c r="F42" s="4">
        <v>12209474.5270027</v>
      </c>
      <c r="G42" s="4">
        <v>12528370.9831075</v>
      </c>
    </row>
    <row r="43" spans="1:7" outlineLevel="1" x14ac:dyDescent="0.2">
      <c r="A43" s="5" t="s">
        <v>580</v>
      </c>
      <c r="B43" s="4">
        <v>19284714.59</v>
      </c>
      <c r="C43" s="4">
        <v>19748330.469999999</v>
      </c>
      <c r="D43" s="4">
        <v>20833652.359999999</v>
      </c>
      <c r="E43" s="4">
        <v>20488499.689526901</v>
      </c>
      <c r="F43" s="4">
        <v>23538477.908995502</v>
      </c>
      <c r="G43" s="4">
        <v>24666194.919925299</v>
      </c>
    </row>
    <row r="44" spans="1:7" outlineLevel="1" x14ac:dyDescent="0.2">
      <c r="A44" s="5" t="s">
        <v>581</v>
      </c>
      <c r="E44" s="4">
        <v>182948.03964755099</v>
      </c>
      <c r="F44" s="4">
        <v>4394474.68593123</v>
      </c>
      <c r="G44" s="4">
        <v>4394817.4638612401</v>
      </c>
    </row>
    <row r="45" spans="1:7" outlineLevel="1" x14ac:dyDescent="0.2">
      <c r="A45" s="5" t="s">
        <v>582</v>
      </c>
      <c r="B45" s="4">
        <v>3374938.1999999899</v>
      </c>
      <c r="C45" s="4">
        <v>3420692.9299999899</v>
      </c>
      <c r="D45" s="4">
        <v>3496321.9</v>
      </c>
      <c r="E45" s="4">
        <v>3735867.9266155502</v>
      </c>
      <c r="F45" s="4">
        <v>3969091.82169112</v>
      </c>
      <c r="G45" s="4">
        <v>4182477.1402814901</v>
      </c>
    </row>
    <row r="46" spans="1:7" outlineLevel="1" x14ac:dyDescent="0.2">
      <c r="A46" s="5" t="s">
        <v>583</v>
      </c>
      <c r="B46" s="4">
        <v>40175410.809999898</v>
      </c>
      <c r="C46" s="4">
        <v>41527888.93</v>
      </c>
      <c r="D46" s="4">
        <v>42136800.369999997</v>
      </c>
      <c r="E46" s="4">
        <v>44545088.195519097</v>
      </c>
      <c r="F46" s="4">
        <v>46565616.691470198</v>
      </c>
      <c r="G46" s="4">
        <v>47251483.965875797</v>
      </c>
    </row>
    <row r="47" spans="1:7" outlineLevel="1" x14ac:dyDescent="0.2">
      <c r="A47" s="5" t="s">
        <v>584</v>
      </c>
      <c r="B47" s="4">
        <v>21169295.199999999</v>
      </c>
      <c r="C47" s="4">
        <v>21933294.969999999</v>
      </c>
      <c r="D47" s="4">
        <v>22059793.629999999</v>
      </c>
      <c r="E47" s="4">
        <v>23445201.746378001</v>
      </c>
      <c r="F47" s="4">
        <v>25732309.3589091</v>
      </c>
      <c r="G47" s="4">
        <v>27862695.781231899</v>
      </c>
    </row>
    <row r="48" spans="1:7" outlineLevel="1" x14ac:dyDescent="0.2">
      <c r="A48" s="5" t="s">
        <v>585</v>
      </c>
      <c r="B48" s="4">
        <v>54792538.469999902</v>
      </c>
      <c r="C48" s="4">
        <v>56427192.93</v>
      </c>
      <c r="D48" s="4">
        <v>58711373.950000003</v>
      </c>
      <c r="E48" s="4">
        <v>62519824.206736997</v>
      </c>
      <c r="F48" s="4">
        <v>66685079.4606556</v>
      </c>
      <c r="G48" s="4">
        <v>71129679.961746395</v>
      </c>
    </row>
    <row r="49" spans="1:7" outlineLevel="1" x14ac:dyDescent="0.2">
      <c r="A49" s="5" t="s">
        <v>586</v>
      </c>
      <c r="B49" s="4">
        <v>22653383.809999999</v>
      </c>
      <c r="C49" s="4">
        <v>23402768.199999999</v>
      </c>
      <c r="D49" s="4">
        <v>24276435.079999998</v>
      </c>
      <c r="E49" s="4">
        <v>25597242.895886701</v>
      </c>
      <c r="F49" s="4">
        <v>26941829.0090602</v>
      </c>
      <c r="G49" s="4">
        <v>28394033.358663201</v>
      </c>
    </row>
    <row r="50" spans="1:7" outlineLevel="1" x14ac:dyDescent="0.2">
      <c r="A50" s="5" t="s">
        <v>587</v>
      </c>
      <c r="B50" s="4">
        <v>41178293.139999896</v>
      </c>
      <c r="C50" s="4">
        <v>42480743.859999999</v>
      </c>
      <c r="D50" s="4">
        <v>42721041.850000001</v>
      </c>
      <c r="E50" s="4">
        <v>43428551.354275197</v>
      </c>
      <c r="F50" s="4">
        <v>43510136.464090198</v>
      </c>
      <c r="G50" s="4">
        <v>43870352.699940898</v>
      </c>
    </row>
    <row r="51" spans="1:7" outlineLevel="1" x14ac:dyDescent="0.2">
      <c r="A51" s="5" t="s">
        <v>588</v>
      </c>
      <c r="B51" s="4">
        <v>25627185.579999998</v>
      </c>
      <c r="C51" s="4">
        <v>25834343.939999901</v>
      </c>
      <c r="D51" s="4">
        <v>25462915.079999998</v>
      </c>
      <c r="E51" s="4">
        <v>25539112.2915591</v>
      </c>
      <c r="F51" s="4">
        <v>25479964.338214502</v>
      </c>
      <c r="G51" s="4">
        <v>26155675.437173001</v>
      </c>
    </row>
    <row r="52" spans="1:7" outlineLevel="1" x14ac:dyDescent="0.2">
      <c r="A52" s="5" t="s">
        <v>589</v>
      </c>
    </row>
    <row r="53" spans="1:7" outlineLevel="1" x14ac:dyDescent="0.2">
      <c r="A53" s="5" t="s">
        <v>590</v>
      </c>
      <c r="B53" s="4">
        <v>2198991.83</v>
      </c>
      <c r="C53" s="4">
        <v>2163407.73999999</v>
      </c>
      <c r="D53" s="4">
        <v>2095689.0899999901</v>
      </c>
      <c r="E53" s="4">
        <v>1517912.49682341</v>
      </c>
      <c r="F53" s="4">
        <v>486162.34283354803</v>
      </c>
      <c r="G53" s="4">
        <v>486162.34283354803</v>
      </c>
    </row>
    <row r="54" spans="1:7" outlineLevel="1" x14ac:dyDescent="0.2">
      <c r="A54" s="5" t="s">
        <v>591</v>
      </c>
      <c r="E54" s="4">
        <v>536492.03282491094</v>
      </c>
      <c r="F54" s="4">
        <v>4345089.5581380399</v>
      </c>
      <c r="G54" s="4">
        <v>4345352.4829292903</v>
      </c>
    </row>
    <row r="55" spans="1:7" outlineLevel="1" x14ac:dyDescent="0.2">
      <c r="A55" s="5" t="s">
        <v>592</v>
      </c>
      <c r="E55" s="4">
        <v>549080.440408697</v>
      </c>
      <c r="F55" s="4">
        <v>4490305.7191508301</v>
      </c>
      <c r="G55" s="4">
        <v>4491122.7532395804</v>
      </c>
    </row>
    <row r="56" spans="1:7" outlineLevel="1" x14ac:dyDescent="0.2">
      <c r="A56" s="5" t="s">
        <v>593</v>
      </c>
      <c r="B56" s="4">
        <v>2789176.12</v>
      </c>
      <c r="C56" s="4">
        <v>2867325.0999999898</v>
      </c>
      <c r="D56" s="4">
        <v>3029748.07</v>
      </c>
      <c r="E56" s="4">
        <v>3145973.5977138001</v>
      </c>
      <c r="F56" s="4">
        <v>3259015.1378947101</v>
      </c>
      <c r="G56" s="4">
        <v>3383618.0596281402</v>
      </c>
    </row>
    <row r="57" spans="1:7" outlineLevel="1" x14ac:dyDescent="0.2">
      <c r="A57" s="5" t="s">
        <v>594</v>
      </c>
      <c r="B57" s="4">
        <v>4035502.15</v>
      </c>
      <c r="C57" s="4">
        <v>4173569.37</v>
      </c>
      <c r="D57" s="4">
        <v>4207906.2300000004</v>
      </c>
      <c r="E57" s="4">
        <v>4226026.8270239905</v>
      </c>
      <c r="F57" s="4">
        <v>4258198.5894294502</v>
      </c>
      <c r="G57" s="4">
        <v>4273143.6961003598</v>
      </c>
    </row>
    <row r="58" spans="1:7" outlineLevel="1" x14ac:dyDescent="0.2">
      <c r="A58" s="5" t="s">
        <v>595</v>
      </c>
      <c r="B58" s="4">
        <v>14775333.4699999</v>
      </c>
      <c r="C58" s="4">
        <v>14920951.199999999</v>
      </c>
      <c r="D58" s="4">
        <v>15389983.7999999</v>
      </c>
      <c r="E58" s="4">
        <v>15798864.8631393</v>
      </c>
      <c r="F58" s="4">
        <v>16180276.9507691</v>
      </c>
      <c r="G58" s="4">
        <v>16768137.0549115</v>
      </c>
    </row>
    <row r="59" spans="1:7" outlineLevel="1" x14ac:dyDescent="0.2">
      <c r="A59" s="5" t="s">
        <v>596</v>
      </c>
      <c r="B59" s="4">
        <v>1479958.8999999899</v>
      </c>
      <c r="C59" s="4">
        <v>1488995.97</v>
      </c>
      <c r="D59" s="4">
        <v>1483751.00999999</v>
      </c>
      <c r="E59" s="4">
        <v>1477729.34488</v>
      </c>
      <c r="F59" s="4">
        <v>1468086.52144</v>
      </c>
      <c r="G59" s="4">
        <v>1458443.6979999901</v>
      </c>
    </row>
    <row r="60" spans="1:7" outlineLevel="1" x14ac:dyDescent="0.2">
      <c r="A60" s="5" t="s">
        <v>597</v>
      </c>
      <c r="B60" s="4">
        <v>2708547.32</v>
      </c>
      <c r="C60" s="4">
        <v>2835767.46</v>
      </c>
      <c r="D60" s="4">
        <v>2848844.19</v>
      </c>
      <c r="E60" s="4">
        <v>2834463.2070799898</v>
      </c>
      <c r="F60" s="4">
        <v>2808615.5214799899</v>
      </c>
      <c r="G60" s="4">
        <v>2782767.8358799899</v>
      </c>
    </row>
    <row r="61" spans="1:7" outlineLevel="1" x14ac:dyDescent="0.2">
      <c r="A61" s="5" t="s">
        <v>598</v>
      </c>
      <c r="B61" s="4">
        <v>26316.659999999902</v>
      </c>
      <c r="C61" s="4">
        <v>28772.04</v>
      </c>
      <c r="D61" s="4">
        <v>21705.8999999999</v>
      </c>
      <c r="E61" s="4">
        <v>507.12839999999898</v>
      </c>
      <c r="F61" s="4">
        <v>507.12839999999898</v>
      </c>
      <c r="G61" s="4">
        <v>507.12839999999898</v>
      </c>
    </row>
    <row r="62" spans="1:7" outlineLevel="1" x14ac:dyDescent="0.2">
      <c r="A62" s="5" t="s">
        <v>599</v>
      </c>
      <c r="B62" s="4">
        <v>12715146.689999999</v>
      </c>
      <c r="C62" s="4">
        <v>12330082.439999999</v>
      </c>
      <c r="D62" s="4">
        <v>9242872.7099999897</v>
      </c>
    </row>
    <row r="63" spans="1:7" outlineLevel="1" x14ac:dyDescent="0.2">
      <c r="A63" s="5" t="s">
        <v>600</v>
      </c>
      <c r="B63" s="4">
        <v>-0.29999999981373499</v>
      </c>
      <c r="D63" s="4">
        <v>-57.32</v>
      </c>
    </row>
    <row r="64" spans="1:7" outlineLevel="1" x14ac:dyDescent="0.2">
      <c r="A64" s="5" t="s">
        <v>601</v>
      </c>
      <c r="B64" s="4">
        <v>8815290.75</v>
      </c>
      <c r="C64" s="4">
        <v>8973994.6799999997</v>
      </c>
      <c r="D64" s="4">
        <v>6727034.8399999896</v>
      </c>
    </row>
    <row r="65" spans="1:7" outlineLevel="1" x14ac:dyDescent="0.2">
      <c r="A65" s="5" t="s">
        <v>602</v>
      </c>
      <c r="B65" s="4">
        <v>809901.49</v>
      </c>
      <c r="D65" s="4">
        <v>0.67999999999999905</v>
      </c>
    </row>
    <row r="66" spans="1:7" outlineLevel="1" x14ac:dyDescent="0.2">
      <c r="A66" s="5" t="s">
        <v>603</v>
      </c>
      <c r="B66" s="4">
        <v>16392353.75</v>
      </c>
      <c r="C66" s="4">
        <v>16849784.140000001</v>
      </c>
      <c r="D66" s="4">
        <v>17289861.210000001</v>
      </c>
      <c r="E66" s="4">
        <v>17885521.982532799</v>
      </c>
      <c r="F66" s="4">
        <v>18466634.099482998</v>
      </c>
      <c r="G66" s="4">
        <v>19116003.3272353</v>
      </c>
    </row>
    <row r="67" spans="1:7" outlineLevel="1" x14ac:dyDescent="0.2">
      <c r="A67" s="5" t="s">
        <v>604</v>
      </c>
      <c r="B67" s="4">
        <v>11043960.210000001</v>
      </c>
      <c r="C67" s="4">
        <v>17238239.75</v>
      </c>
      <c r="D67" s="4">
        <v>12491669.699999999</v>
      </c>
    </row>
    <row r="68" spans="1:7" outlineLevel="1" x14ac:dyDescent="0.2">
      <c r="A68" s="5" t="s">
        <v>605</v>
      </c>
      <c r="B68" s="4">
        <v>22410157.469999898</v>
      </c>
      <c r="C68" s="4">
        <v>23884713.629999999</v>
      </c>
      <c r="D68" s="4">
        <v>17947580.670000002</v>
      </c>
      <c r="E68" s="4">
        <v>-124454.92403999899</v>
      </c>
      <c r="F68" s="4">
        <v>-124454.92403999899</v>
      </c>
      <c r="G68" s="4">
        <v>-124454.92403999899</v>
      </c>
    </row>
    <row r="69" spans="1:7" outlineLevel="1" x14ac:dyDescent="0.2">
      <c r="A69" s="5" t="s">
        <v>606</v>
      </c>
      <c r="B69" s="4">
        <v>7.0000000065192497E-2</v>
      </c>
      <c r="D69" s="4">
        <v>3397.44</v>
      </c>
    </row>
    <row r="70" spans="1:7" outlineLevel="1" x14ac:dyDescent="0.2">
      <c r="A70" s="5" t="s">
        <v>607</v>
      </c>
      <c r="B70" s="4">
        <v>167606.09</v>
      </c>
      <c r="C70" s="4">
        <v>762079.41999999899</v>
      </c>
      <c r="D70" s="4">
        <v>549728.52999999898</v>
      </c>
    </row>
    <row r="71" spans="1:7" outlineLevel="1" x14ac:dyDescent="0.2">
      <c r="A71" s="5" t="s">
        <v>608</v>
      </c>
      <c r="C71" s="4">
        <v>-13225353.710000001</v>
      </c>
      <c r="D71" s="4">
        <v>-212884.49</v>
      </c>
    </row>
    <row r="72" spans="1:7" outlineLevel="1" x14ac:dyDescent="0.2">
      <c r="A72" s="5" t="s">
        <v>609</v>
      </c>
      <c r="E72" s="4">
        <v>386250.27671118302</v>
      </c>
      <c r="F72" s="4">
        <v>506070.63897339301</v>
      </c>
      <c r="G72" s="4">
        <v>551875.17383671599</v>
      </c>
    </row>
    <row r="73" spans="1:7" outlineLevel="1" x14ac:dyDescent="0.2">
      <c r="A73" s="5" t="s">
        <v>610</v>
      </c>
    </row>
    <row r="74" spans="1:7" outlineLevel="1" x14ac:dyDescent="0.2">
      <c r="A74" s="5" t="s">
        <v>548</v>
      </c>
      <c r="B74" s="4">
        <v>449976.18999999901</v>
      </c>
      <c r="C74" s="4">
        <v>255930.489999999</v>
      </c>
      <c r="D74" s="4">
        <v>315766.07999999903</v>
      </c>
      <c r="E74" s="4">
        <v>382638.10250457103</v>
      </c>
      <c r="F74" s="4">
        <v>613302.293626823</v>
      </c>
      <c r="G74" s="4">
        <v>763381.19565793499</v>
      </c>
    </row>
    <row r="75" spans="1:7" outlineLevel="1" x14ac:dyDescent="0.2">
      <c r="A75" s="5" t="s">
        <v>551</v>
      </c>
      <c r="B75" s="4">
        <v>2277468.8299999898</v>
      </c>
      <c r="C75" s="4">
        <v>279135.90000000002</v>
      </c>
    </row>
    <row r="76" spans="1:7" outlineLevel="1" x14ac:dyDescent="0.2">
      <c r="A76" s="5" t="s">
        <v>553</v>
      </c>
      <c r="B76" s="4">
        <v>105898.439999999</v>
      </c>
      <c r="C76" s="4">
        <v>101959.93</v>
      </c>
    </row>
    <row r="77" spans="1:7" outlineLevel="1" x14ac:dyDescent="0.2">
      <c r="A77" s="5" t="s">
        <v>554</v>
      </c>
      <c r="B77" s="4">
        <v>17550.96</v>
      </c>
      <c r="C77" s="4">
        <v>18341.759999999998</v>
      </c>
      <c r="D77" s="4">
        <v>18341.759999999998</v>
      </c>
      <c r="E77" s="4">
        <v>18175.582479999899</v>
      </c>
      <c r="F77" s="4">
        <v>17843.0288799999</v>
      </c>
      <c r="G77" s="4">
        <v>17510.475279999901</v>
      </c>
    </row>
    <row r="78" spans="1:7" outlineLevel="1" x14ac:dyDescent="0.2">
      <c r="A78" s="5" t="s">
        <v>555</v>
      </c>
      <c r="B78" s="4">
        <v>4894.16</v>
      </c>
      <c r="C78" s="4">
        <v>5661.96</v>
      </c>
      <c r="D78" s="4">
        <v>6219.4</v>
      </c>
      <c r="E78" s="4">
        <v>5996.02655403875</v>
      </c>
      <c r="F78" s="4">
        <v>5291.0591548803104</v>
      </c>
      <c r="G78" s="4">
        <v>4777.1429179896104</v>
      </c>
    </row>
    <row r="79" spans="1:7" outlineLevel="1" x14ac:dyDescent="0.2">
      <c r="A79" s="5" t="s">
        <v>556</v>
      </c>
      <c r="B79" s="4">
        <v>154598.13</v>
      </c>
      <c r="C79" s="4">
        <v>156627.81</v>
      </c>
      <c r="D79" s="4">
        <v>156850.20000000001</v>
      </c>
      <c r="E79" s="4">
        <v>156178.53983279801</v>
      </c>
      <c r="F79" s="4">
        <v>153390.63468786399</v>
      </c>
      <c r="G79" s="4">
        <v>152407.38186266401</v>
      </c>
    </row>
    <row r="80" spans="1:7" outlineLevel="1" x14ac:dyDescent="0.2">
      <c r="A80" s="5" t="s">
        <v>558</v>
      </c>
      <c r="B80" s="4">
        <v>24950.879999999899</v>
      </c>
      <c r="C80" s="4">
        <v>24950.879999999899</v>
      </c>
      <c r="D80" s="4">
        <v>24950.879999999899</v>
      </c>
      <c r="E80" s="4">
        <v>24950.892909999999</v>
      </c>
      <c r="F80" s="4">
        <v>24950.892909999999</v>
      </c>
      <c r="G80" s="4">
        <v>24950.892909999999</v>
      </c>
    </row>
    <row r="81" spans="1:7" outlineLevel="1" x14ac:dyDescent="0.2">
      <c r="A81" s="5" t="s">
        <v>559</v>
      </c>
      <c r="B81" s="4">
        <v>8283.89</v>
      </c>
      <c r="C81" s="4">
        <v>9019.7999999999902</v>
      </c>
      <c r="D81" s="4">
        <v>9019.7999999999902</v>
      </c>
      <c r="E81" s="4">
        <v>8973.3659454952194</v>
      </c>
      <c r="F81" s="4">
        <v>8831.24974174413</v>
      </c>
      <c r="G81" s="4">
        <v>8680.9115817441198</v>
      </c>
    </row>
    <row r="82" spans="1:7" outlineLevel="1" x14ac:dyDescent="0.2">
      <c r="A82" s="5" t="s">
        <v>560</v>
      </c>
      <c r="B82" s="4">
        <v>541.32000000000005</v>
      </c>
      <c r="C82" s="4">
        <v>739.10999999999899</v>
      </c>
      <c r="D82" s="4">
        <v>1248.71999999999</v>
      </c>
      <c r="E82" s="4">
        <v>1112.59526652247</v>
      </c>
      <c r="F82" s="4">
        <v>1018.43663452965</v>
      </c>
      <c r="G82" s="4">
        <v>1019.45040113585</v>
      </c>
    </row>
    <row r="83" spans="1:7" outlineLevel="1" x14ac:dyDescent="0.2">
      <c r="A83" s="5" t="s">
        <v>562</v>
      </c>
      <c r="B83" s="4">
        <v>16612701.0499999</v>
      </c>
      <c r="C83" s="4">
        <v>16565966.999999899</v>
      </c>
      <c r="D83" s="4">
        <v>16565871.3799999</v>
      </c>
      <c r="E83" s="4">
        <v>16554789.941252099</v>
      </c>
    </row>
    <row r="84" spans="1:7" outlineLevel="1" x14ac:dyDescent="0.2">
      <c r="A84" s="5" t="s">
        <v>563</v>
      </c>
      <c r="B84" s="4">
        <v>-3.68</v>
      </c>
    </row>
    <row r="85" spans="1:7" outlineLevel="1" x14ac:dyDescent="0.2">
      <c r="A85" s="5" t="s">
        <v>565</v>
      </c>
      <c r="B85" s="4">
        <v>3982094.85</v>
      </c>
    </row>
    <row r="86" spans="1:7" outlineLevel="1" x14ac:dyDescent="0.2">
      <c r="A86" s="5" t="s">
        <v>568</v>
      </c>
      <c r="B86" s="4">
        <v>210521.36</v>
      </c>
      <c r="C86" s="4">
        <v>144445.07999999999</v>
      </c>
      <c r="D86" s="4">
        <v>359996.09</v>
      </c>
      <c r="E86" s="4">
        <v>378792.86756153201</v>
      </c>
      <c r="F86" s="4">
        <v>318825.97685518698</v>
      </c>
      <c r="G86" s="4">
        <v>318825.97685518698</v>
      </c>
    </row>
    <row r="87" spans="1:7" outlineLevel="1" x14ac:dyDescent="0.2">
      <c r="A87" s="5" t="s">
        <v>570</v>
      </c>
      <c r="B87" s="4">
        <v>238777.17</v>
      </c>
      <c r="C87" s="4">
        <v>24117.839999999898</v>
      </c>
      <c r="D87" s="4">
        <v>16059.12</v>
      </c>
      <c r="E87" s="4">
        <v>28058.902734409101</v>
      </c>
      <c r="F87" s="4">
        <v>28058.790414409101</v>
      </c>
      <c r="G87" s="4">
        <v>28058.678094409101</v>
      </c>
    </row>
    <row r="88" spans="1:7" outlineLevel="1" x14ac:dyDescent="0.2">
      <c r="A88" s="5" t="s">
        <v>572</v>
      </c>
      <c r="B88" s="4">
        <v>163336.96999999901</v>
      </c>
      <c r="C88" s="4">
        <v>7400.76</v>
      </c>
      <c r="D88" s="4">
        <v>380.64</v>
      </c>
      <c r="E88" s="4">
        <v>9638.8909945228806</v>
      </c>
      <c r="F88" s="4">
        <v>9638.8909945228806</v>
      </c>
      <c r="G88" s="4">
        <v>9638.8909945228806</v>
      </c>
    </row>
    <row r="89" spans="1:7" outlineLevel="1" x14ac:dyDescent="0.2">
      <c r="A89" s="5" t="s">
        <v>574</v>
      </c>
      <c r="B89" s="4">
        <v>130591.03</v>
      </c>
      <c r="C89" s="4">
        <v>145118.01999999999</v>
      </c>
      <c r="D89" s="4">
        <v>247952.82</v>
      </c>
      <c r="E89" s="4">
        <v>262682.33291999903</v>
      </c>
      <c r="F89" s="4">
        <v>261411.74099999899</v>
      </c>
      <c r="G89" s="4">
        <v>260141.14907999901</v>
      </c>
    </row>
    <row r="90" spans="1:7" outlineLevel="1" x14ac:dyDescent="0.2">
      <c r="A90" s="5" t="s">
        <v>575</v>
      </c>
      <c r="B90" s="4">
        <v>551.46</v>
      </c>
      <c r="E90" s="4">
        <v>23.654698928847498</v>
      </c>
      <c r="F90" s="4">
        <v>23.654698928847498</v>
      </c>
      <c r="G90" s="4">
        <v>23.654698928847498</v>
      </c>
    </row>
    <row r="91" spans="1:7" outlineLevel="1" x14ac:dyDescent="0.2">
      <c r="A91" s="5" t="s">
        <v>576</v>
      </c>
      <c r="B91" s="4">
        <v>31254.12</v>
      </c>
      <c r="C91" s="4">
        <v>31254.12</v>
      </c>
      <c r="D91" s="4">
        <v>31254.12</v>
      </c>
      <c r="E91" s="4">
        <v>31254.002476811798</v>
      </c>
      <c r="F91" s="4">
        <v>31254.002476811798</v>
      </c>
      <c r="G91" s="4">
        <v>31254.002476811798</v>
      </c>
    </row>
    <row r="92" spans="1:7" outlineLevel="1" x14ac:dyDescent="0.2">
      <c r="A92" s="5" t="s">
        <v>577</v>
      </c>
      <c r="B92" s="4">
        <v>340529.32</v>
      </c>
      <c r="C92" s="4">
        <v>60771.86</v>
      </c>
      <c r="D92" s="4">
        <v>52022.64</v>
      </c>
      <c r="E92" s="4">
        <v>64311.74308</v>
      </c>
      <c r="F92" s="4">
        <v>64311.74308</v>
      </c>
      <c r="G92" s="4">
        <v>64311.74308</v>
      </c>
    </row>
    <row r="93" spans="1:7" outlineLevel="1" x14ac:dyDescent="0.2">
      <c r="A93" s="5" t="s">
        <v>578</v>
      </c>
      <c r="B93" s="4">
        <v>13257.36</v>
      </c>
      <c r="C93" s="4">
        <v>13257.36</v>
      </c>
      <c r="D93" s="4">
        <v>13257.36</v>
      </c>
      <c r="E93" s="4">
        <v>13257.351360000001</v>
      </c>
      <c r="F93" s="4">
        <v>13257.351360000001</v>
      </c>
      <c r="G93" s="4">
        <v>13257.351360000001</v>
      </c>
    </row>
    <row r="94" spans="1:7" outlineLevel="1" x14ac:dyDescent="0.2">
      <c r="A94" s="5" t="s">
        <v>579</v>
      </c>
      <c r="B94" s="4">
        <v>4256220.8899999997</v>
      </c>
      <c r="C94" s="4">
        <v>5210051.62</v>
      </c>
      <c r="D94" s="4">
        <v>5220996.7699999996</v>
      </c>
      <c r="E94" s="4">
        <v>5230919.2089220798</v>
      </c>
      <c r="F94" s="4">
        <v>5239400.77988292</v>
      </c>
      <c r="G94" s="4">
        <v>5237707.15594556</v>
      </c>
    </row>
    <row r="95" spans="1:7" outlineLevel="1" x14ac:dyDescent="0.2">
      <c r="A95" s="5" t="s">
        <v>580</v>
      </c>
      <c r="B95" s="4">
        <v>2916.89</v>
      </c>
      <c r="C95" s="4">
        <v>3770.76</v>
      </c>
      <c r="D95" s="4">
        <v>3770.76</v>
      </c>
      <c r="E95" s="4">
        <v>3768.1774098515998</v>
      </c>
      <c r="F95" s="4">
        <v>3677.1279057066599</v>
      </c>
      <c r="G95" s="4">
        <v>3680.5486222452701</v>
      </c>
    </row>
    <row r="96" spans="1:7" outlineLevel="1" x14ac:dyDescent="0.2">
      <c r="A96" s="5" t="s">
        <v>582</v>
      </c>
      <c r="B96" s="4">
        <v>77889.570000000007</v>
      </c>
      <c r="C96" s="4">
        <v>74216.809999999896</v>
      </c>
      <c r="D96" s="4">
        <v>75006.37</v>
      </c>
      <c r="E96" s="4">
        <v>76768.145680000001</v>
      </c>
      <c r="F96" s="4">
        <v>76734.739119999897</v>
      </c>
      <c r="G96" s="4">
        <v>76701.332559999893</v>
      </c>
    </row>
    <row r="97" spans="1:7" outlineLevel="1" x14ac:dyDescent="0.2">
      <c r="A97" s="5" t="s">
        <v>583</v>
      </c>
      <c r="B97" s="4">
        <v>1774911.36</v>
      </c>
      <c r="C97" s="4">
        <v>2634304.84</v>
      </c>
      <c r="D97" s="4">
        <v>4434607.46</v>
      </c>
      <c r="E97" s="4">
        <v>4458811.7116991701</v>
      </c>
      <c r="F97" s="4">
        <v>4452971.4682533303</v>
      </c>
      <c r="G97" s="4">
        <v>4451168.8675622297</v>
      </c>
    </row>
    <row r="98" spans="1:7" outlineLevel="1" x14ac:dyDescent="0.2">
      <c r="A98" s="5" t="s">
        <v>585</v>
      </c>
      <c r="B98" s="4">
        <v>157460.859999999</v>
      </c>
      <c r="C98" s="4">
        <v>1589.76</v>
      </c>
      <c r="D98" s="4">
        <v>70.919999999999902</v>
      </c>
      <c r="E98" s="4">
        <v>4465.4138534490903</v>
      </c>
      <c r="F98" s="4">
        <v>4465.4138534490903</v>
      </c>
      <c r="G98" s="4">
        <v>4465.4138534490903</v>
      </c>
    </row>
    <row r="99" spans="1:7" outlineLevel="1" x14ac:dyDescent="0.2">
      <c r="A99" s="5" t="s">
        <v>584</v>
      </c>
      <c r="B99" s="4">
        <v>22008.240000000002</v>
      </c>
      <c r="C99" s="4">
        <v>22008.240000000002</v>
      </c>
      <c r="D99" s="4">
        <v>22008.240000000002</v>
      </c>
      <c r="E99" s="4">
        <v>21870.4524947551</v>
      </c>
      <c r="F99" s="4">
        <v>20858.2241513919</v>
      </c>
      <c r="G99" s="4">
        <v>21078.4882161975</v>
      </c>
    </row>
    <row r="100" spans="1:7" outlineLevel="1" x14ac:dyDescent="0.2">
      <c r="A100" s="5" t="s">
        <v>611</v>
      </c>
      <c r="B100" s="4">
        <v>13559447.24</v>
      </c>
      <c r="C100" s="4">
        <v>13952473.699999999</v>
      </c>
      <c r="D100" s="4">
        <v>13906674.050000001</v>
      </c>
      <c r="E100" s="4">
        <v>13933889.877202099</v>
      </c>
      <c r="F100" s="4">
        <v>13944613.055970499</v>
      </c>
      <c r="G100" s="4">
        <v>13944913.5390238</v>
      </c>
    </row>
    <row r="101" spans="1:7" outlineLevel="1" x14ac:dyDescent="0.2">
      <c r="A101" s="5" t="s">
        <v>586</v>
      </c>
      <c r="B101" s="4">
        <v>216948.71999999901</v>
      </c>
      <c r="C101" s="4">
        <v>2940.42</v>
      </c>
      <c r="D101" s="4">
        <v>2887.08</v>
      </c>
      <c r="E101" s="4">
        <v>6207.49972565602</v>
      </c>
      <c r="F101" s="4">
        <v>6207.49972565602</v>
      </c>
      <c r="G101" s="4">
        <v>6207.49972565602</v>
      </c>
    </row>
    <row r="102" spans="1:7" outlineLevel="1" x14ac:dyDescent="0.2">
      <c r="A102" s="5" t="s">
        <v>612</v>
      </c>
      <c r="B102" s="4">
        <v>4839117.45</v>
      </c>
      <c r="C102" s="4">
        <v>4838877.7099999897</v>
      </c>
      <c r="D102" s="4">
        <v>4838721.2300000004</v>
      </c>
      <c r="E102" s="4">
        <v>4857781.0456575602</v>
      </c>
      <c r="F102" s="4">
        <v>4862353.5917758998</v>
      </c>
      <c r="G102" s="4">
        <v>4868076.5077213896</v>
      </c>
    </row>
    <row r="103" spans="1:7" outlineLevel="1" x14ac:dyDescent="0.2">
      <c r="A103" s="5" t="s">
        <v>613</v>
      </c>
      <c r="B103" s="4">
        <v>2034854.51999999</v>
      </c>
      <c r="C103" s="4">
        <v>2034854.51999999</v>
      </c>
      <c r="D103" s="4">
        <v>2034854.51999999</v>
      </c>
      <c r="E103" s="4">
        <v>2034854.4146399901</v>
      </c>
      <c r="F103" s="4">
        <v>2034854.4146399901</v>
      </c>
      <c r="G103" s="4">
        <v>2034854.4146399901</v>
      </c>
    </row>
    <row r="104" spans="1:7" outlineLevel="1" x14ac:dyDescent="0.2">
      <c r="A104" s="5" t="s">
        <v>590</v>
      </c>
      <c r="B104" s="4">
        <v>33773.039999999899</v>
      </c>
      <c r="C104" s="4">
        <v>33773.039999999899</v>
      </c>
      <c r="D104" s="4">
        <v>33773.039999999899</v>
      </c>
      <c r="E104" s="4">
        <v>33773.04161</v>
      </c>
      <c r="F104" s="4">
        <v>33773.04161</v>
      </c>
      <c r="G104" s="4">
        <v>33773.04161</v>
      </c>
    </row>
    <row r="105" spans="1:7" outlineLevel="1" x14ac:dyDescent="0.2">
      <c r="A105" s="5" t="s">
        <v>594</v>
      </c>
      <c r="B105" s="4">
        <v>733141.1</v>
      </c>
      <c r="C105" s="4">
        <v>733652.43</v>
      </c>
      <c r="D105" s="4">
        <v>734746.24</v>
      </c>
      <c r="E105" s="4">
        <v>735312.22148999898</v>
      </c>
      <c r="F105" s="4">
        <v>741699.13225517794</v>
      </c>
      <c r="G105" s="4">
        <v>751930.20025452902</v>
      </c>
    </row>
    <row r="106" spans="1:7" outlineLevel="1" x14ac:dyDescent="0.2">
      <c r="A106" s="5" t="s">
        <v>595</v>
      </c>
      <c r="B106" s="4">
        <v>11816998.25</v>
      </c>
      <c r="C106" s="4">
        <v>11802411.6</v>
      </c>
      <c r="D106" s="4">
        <v>11636983.82</v>
      </c>
      <c r="E106" s="4">
        <v>11772622.1531421</v>
      </c>
      <c r="F106" s="4">
        <v>11926548.9178039</v>
      </c>
      <c r="G106" s="4">
        <v>12194810.414042501</v>
      </c>
    </row>
    <row r="107" spans="1:7" outlineLevel="1" x14ac:dyDescent="0.2">
      <c r="A107" s="5" t="s">
        <v>597</v>
      </c>
      <c r="B107" s="4">
        <v>700693</v>
      </c>
      <c r="C107" s="4">
        <v>700356.73</v>
      </c>
      <c r="D107" s="4">
        <v>700388.51999999897</v>
      </c>
      <c r="E107" s="4">
        <v>700095.29890000005</v>
      </c>
      <c r="F107" s="4">
        <v>699508.84498000005</v>
      </c>
      <c r="G107" s="4">
        <v>698922.391059999</v>
      </c>
    </row>
    <row r="108" spans="1:7" outlineLevel="1" x14ac:dyDescent="0.2">
      <c r="A108" s="5" t="s">
        <v>603</v>
      </c>
      <c r="B108" s="4">
        <v>-0.83</v>
      </c>
    </row>
    <row r="109" spans="1:7" outlineLevel="1" x14ac:dyDescent="0.2">
      <c r="A109" s="5" t="s">
        <v>614</v>
      </c>
    </row>
    <row r="110" spans="1:7" outlineLevel="1" x14ac:dyDescent="0.2">
      <c r="A110" s="5" t="s">
        <v>568</v>
      </c>
      <c r="D110" s="4">
        <v>66117.05</v>
      </c>
      <c r="E110" s="4">
        <v>148395.29557999899</v>
      </c>
      <c r="F110" s="4">
        <v>148395.29557999899</v>
      </c>
      <c r="G110" s="4">
        <v>148395.29557999899</v>
      </c>
    </row>
    <row r="111" spans="1:7" outlineLevel="1" x14ac:dyDescent="0.2">
      <c r="A111" s="5" t="s">
        <v>571</v>
      </c>
      <c r="D111" s="4">
        <v>57367.49</v>
      </c>
      <c r="E111" s="4">
        <v>333660.48417999898</v>
      </c>
      <c r="F111" s="4">
        <v>333660.48417999898</v>
      </c>
      <c r="G111" s="4">
        <v>333660.48417999898</v>
      </c>
    </row>
    <row r="112" spans="1:7" outlineLevel="1" x14ac:dyDescent="0.2">
      <c r="A112" s="5" t="s">
        <v>573</v>
      </c>
      <c r="D112" s="4">
        <v>19445.18</v>
      </c>
      <c r="E112" s="4">
        <v>47782.778059999997</v>
      </c>
      <c r="F112" s="4">
        <v>47782.778059999997</v>
      </c>
      <c r="G112" s="4">
        <v>47782.778059999997</v>
      </c>
    </row>
    <row r="113" spans="1:7" outlineLevel="1" x14ac:dyDescent="0.2">
      <c r="A113" s="5" t="s">
        <v>574</v>
      </c>
      <c r="C113" s="4">
        <v>122.95</v>
      </c>
      <c r="D113" s="4">
        <v>94135.66</v>
      </c>
      <c r="E113" s="4">
        <v>109043.546359999</v>
      </c>
      <c r="F113" s="4">
        <v>109043.546359999</v>
      </c>
      <c r="G113" s="4">
        <v>109043.546359999</v>
      </c>
    </row>
    <row r="114" spans="1:7" outlineLevel="1" x14ac:dyDescent="0.2">
      <c r="A114" s="5" t="s">
        <v>576</v>
      </c>
      <c r="D114" s="4">
        <v>102758.12</v>
      </c>
      <c r="E114" s="4">
        <v>145567.99885633201</v>
      </c>
      <c r="F114" s="4">
        <v>145567.99885633201</v>
      </c>
      <c r="G114" s="4">
        <v>145567.99885633201</v>
      </c>
    </row>
    <row r="115" spans="1:7" outlineLevel="1" x14ac:dyDescent="0.2">
      <c r="A115" s="5" t="s">
        <v>578</v>
      </c>
      <c r="D115" s="4">
        <v>31860.46</v>
      </c>
      <c r="E115" s="4">
        <v>105623.66220000001</v>
      </c>
      <c r="F115" s="4">
        <v>105623.66220000001</v>
      </c>
      <c r="G115" s="4">
        <v>105623.66220000001</v>
      </c>
    </row>
    <row r="116" spans="1:7" outlineLevel="1" x14ac:dyDescent="0.2">
      <c r="A116" s="5" t="s">
        <v>579</v>
      </c>
      <c r="C116" s="4">
        <v>160.17999999999901</v>
      </c>
      <c r="D116" s="4">
        <v>4122.99</v>
      </c>
      <c r="E116" s="4">
        <v>9008.7194599999893</v>
      </c>
      <c r="F116" s="4">
        <v>9008.7194599999893</v>
      </c>
      <c r="G116" s="4">
        <v>9008.7194599999893</v>
      </c>
    </row>
    <row r="117" spans="1:7" outlineLevel="1" x14ac:dyDescent="0.2">
      <c r="A117" s="5" t="s">
        <v>602</v>
      </c>
      <c r="D117" s="4">
        <v>19201.72</v>
      </c>
      <c r="E117" s="4">
        <v>91253.4526799999</v>
      </c>
      <c r="F117" s="4">
        <v>91253.4526799999</v>
      </c>
      <c r="G117" s="4">
        <v>91253.4526799999</v>
      </c>
    </row>
    <row r="118" spans="1:7" outlineLevel="1" x14ac:dyDescent="0.2">
      <c r="A118" s="5" t="s">
        <v>606</v>
      </c>
      <c r="D118" s="4">
        <v>2658.1</v>
      </c>
      <c r="E118" s="4">
        <v>22465.849679999901</v>
      </c>
      <c r="F118" s="4">
        <v>22465.849679999901</v>
      </c>
      <c r="G118" s="4">
        <v>22465.849679999901</v>
      </c>
    </row>
    <row r="119" spans="1:7" outlineLevel="1" x14ac:dyDescent="0.2">
      <c r="A119" s="5" t="s">
        <v>615</v>
      </c>
    </row>
    <row r="120" spans="1:7" outlineLevel="1" x14ac:dyDescent="0.2">
      <c r="A120" s="5" t="s">
        <v>548</v>
      </c>
      <c r="D120" s="4">
        <v>1404.53</v>
      </c>
      <c r="E120" s="4">
        <v>29055.718243341398</v>
      </c>
      <c r="F120" s="4">
        <v>29055.718243341398</v>
      </c>
      <c r="G120" s="4">
        <v>29055.718243341398</v>
      </c>
    </row>
    <row r="121" spans="1:7" outlineLevel="1" x14ac:dyDescent="0.2">
      <c r="A121" s="5" t="s">
        <v>568</v>
      </c>
      <c r="D121" s="4">
        <v>97445.169999999896</v>
      </c>
      <c r="E121" s="4">
        <v>214336.29428470199</v>
      </c>
      <c r="F121" s="4">
        <v>214336.29428470199</v>
      </c>
      <c r="G121" s="4">
        <v>214336.29428470199</v>
      </c>
    </row>
    <row r="122" spans="1:7" outlineLevel="1" x14ac:dyDescent="0.2">
      <c r="A122" s="5" t="s">
        <v>574</v>
      </c>
      <c r="C122" s="4">
        <v>2050.34</v>
      </c>
      <c r="D122" s="4">
        <v>107884.63</v>
      </c>
      <c r="E122" s="4">
        <v>207431.557690202</v>
      </c>
      <c r="F122" s="4">
        <v>207431.557690202</v>
      </c>
      <c r="G122" s="4">
        <v>207431.557690202</v>
      </c>
    </row>
    <row r="123" spans="1:7" outlineLevel="1" x14ac:dyDescent="0.2">
      <c r="A123" s="5" t="s">
        <v>616</v>
      </c>
    </row>
    <row r="124" spans="1:7" outlineLevel="1" x14ac:dyDescent="0.2">
      <c r="A124" s="5" t="s">
        <v>611</v>
      </c>
      <c r="B124" s="4">
        <v>346164</v>
      </c>
      <c r="C124" s="4">
        <v>346164</v>
      </c>
      <c r="D124" s="4">
        <v>346164</v>
      </c>
      <c r="E124" s="4">
        <v>346164</v>
      </c>
      <c r="F124" s="4">
        <v>346164</v>
      </c>
      <c r="G124" s="4">
        <v>346164</v>
      </c>
    </row>
    <row r="125" spans="1:7" outlineLevel="1" x14ac:dyDescent="0.2">
      <c r="A125" s="5" t="s">
        <v>612</v>
      </c>
      <c r="B125" s="4">
        <v>72708</v>
      </c>
      <c r="C125" s="4">
        <v>72708</v>
      </c>
      <c r="D125" s="4">
        <v>72708</v>
      </c>
      <c r="E125" s="4">
        <v>72708</v>
      </c>
      <c r="F125" s="4">
        <v>72708</v>
      </c>
      <c r="G125" s="4">
        <v>72708</v>
      </c>
    </row>
    <row r="126" spans="1:7" outlineLevel="1" x14ac:dyDescent="0.2">
      <c r="A126" s="5" t="s">
        <v>613</v>
      </c>
      <c r="B126" s="4">
        <v>34944</v>
      </c>
      <c r="C126" s="4">
        <v>34944</v>
      </c>
      <c r="D126" s="4">
        <v>34944</v>
      </c>
      <c r="E126" s="4">
        <v>34944</v>
      </c>
      <c r="F126" s="4">
        <v>34944</v>
      </c>
      <c r="G126" s="4">
        <v>34944</v>
      </c>
    </row>
    <row r="127" spans="1:7" outlineLevel="1" x14ac:dyDescent="0.2">
      <c r="A127" s="5" t="s">
        <v>617</v>
      </c>
    </row>
    <row r="128" spans="1:7" outlineLevel="1" x14ac:dyDescent="0.2">
      <c r="A128" s="5" t="s">
        <v>548</v>
      </c>
      <c r="B128" s="4">
        <v>315136.73</v>
      </c>
      <c r="C128" s="4">
        <v>389753.14</v>
      </c>
      <c r="D128" s="4">
        <v>463547.5</v>
      </c>
      <c r="E128" s="4">
        <v>681626.85340126103</v>
      </c>
      <c r="F128" s="4">
        <v>654075.18030906201</v>
      </c>
      <c r="G128" s="4">
        <v>355868.347491525</v>
      </c>
    </row>
    <row r="129" spans="1:7" outlineLevel="1" x14ac:dyDescent="0.2">
      <c r="A129" s="5" t="s">
        <v>574</v>
      </c>
      <c r="B129" s="4">
        <v>1909129.48</v>
      </c>
      <c r="C129" s="4">
        <v>1898811.19</v>
      </c>
      <c r="D129" s="4">
        <v>1918727.92</v>
      </c>
      <c r="E129" s="4">
        <v>1081434.1295501001</v>
      </c>
      <c r="F129" s="4">
        <v>237912.89841461901</v>
      </c>
      <c r="G129" s="4">
        <v>105952.277489823</v>
      </c>
    </row>
    <row r="130" spans="1:7" outlineLevel="1" x14ac:dyDescent="0.2">
      <c r="A130" s="5" t="s">
        <v>577</v>
      </c>
      <c r="B130" s="4">
        <v>631866.18999999994</v>
      </c>
      <c r="C130" s="4">
        <v>679218.84</v>
      </c>
      <c r="D130" s="4">
        <v>705895.6</v>
      </c>
      <c r="E130" s="4">
        <v>1557031.39202624</v>
      </c>
      <c r="F130" s="4">
        <v>3498706.08920271</v>
      </c>
      <c r="G130" s="4">
        <v>5477927.7013507998</v>
      </c>
    </row>
    <row r="131" spans="1:7" outlineLevel="1" x14ac:dyDescent="0.2">
      <c r="A131" s="5" t="s">
        <v>593</v>
      </c>
      <c r="B131" s="4">
        <v>4784124.12</v>
      </c>
      <c r="C131" s="4">
        <v>5520607.1799999904</v>
      </c>
      <c r="D131" s="4">
        <v>6378365.8300000001</v>
      </c>
      <c r="E131" s="4">
        <v>6552574.2400790202</v>
      </c>
      <c r="F131" s="4">
        <v>5278710.3825790202</v>
      </c>
      <c r="G131" s="4">
        <v>4931722.79524568</v>
      </c>
    </row>
    <row r="132" spans="1:7" outlineLevel="1" x14ac:dyDescent="0.2">
      <c r="A132" s="5" t="s">
        <v>618</v>
      </c>
    </row>
    <row r="133" spans="1:7" outlineLevel="1" x14ac:dyDescent="0.2">
      <c r="A133" s="5" t="s">
        <v>548</v>
      </c>
      <c r="B133" s="4">
        <v>130095.36</v>
      </c>
      <c r="C133" s="4">
        <v>128255.42</v>
      </c>
      <c r="D133" s="4">
        <v>127071.08</v>
      </c>
      <c r="E133" s="4">
        <v>126515.347600211</v>
      </c>
      <c r="F133" s="4">
        <v>126515.347600211</v>
      </c>
      <c r="G133" s="4">
        <v>126515.347600211</v>
      </c>
    </row>
    <row r="134" spans="1:7" outlineLevel="1" x14ac:dyDescent="0.2">
      <c r="A134" s="5" t="s">
        <v>577</v>
      </c>
      <c r="B134" s="4">
        <v>201.479999999999</v>
      </c>
      <c r="C134" s="4">
        <v>184.64999999999901</v>
      </c>
      <c r="D134" s="4">
        <v>164.76</v>
      </c>
      <c r="E134" s="4">
        <v>164.7878106</v>
      </c>
      <c r="F134" s="4">
        <v>164.7878106</v>
      </c>
      <c r="G134" s="4">
        <v>164.7878106</v>
      </c>
    </row>
    <row r="135" spans="1:7" outlineLevel="1" x14ac:dyDescent="0.2">
      <c r="A135" s="5" t="s">
        <v>582</v>
      </c>
      <c r="B135" s="4">
        <v>20.28</v>
      </c>
      <c r="C135" s="4">
        <v>20.28</v>
      </c>
      <c r="D135" s="4">
        <v>20.28</v>
      </c>
      <c r="E135" s="4">
        <v>20.253354000000002</v>
      </c>
      <c r="F135" s="4">
        <v>20.253354000000002</v>
      </c>
      <c r="G135" s="4">
        <v>20.253354000000002</v>
      </c>
    </row>
    <row r="136" spans="1:7" outlineLevel="1" x14ac:dyDescent="0.2">
      <c r="A136" s="5" t="s">
        <v>619</v>
      </c>
    </row>
    <row r="137" spans="1:7" outlineLevel="1" x14ac:dyDescent="0.2">
      <c r="A137" s="5" t="s">
        <v>550</v>
      </c>
      <c r="B137" s="4">
        <v>333804</v>
      </c>
      <c r="C137" s="4">
        <v>333804</v>
      </c>
      <c r="D137" s="4">
        <v>333804</v>
      </c>
      <c r="E137" s="4">
        <v>333804</v>
      </c>
      <c r="F137" s="4">
        <v>333804</v>
      </c>
      <c r="G137" s="4">
        <v>333804</v>
      </c>
    </row>
    <row r="138" spans="1:7" outlineLevel="1" x14ac:dyDescent="0.2">
      <c r="A138" s="5" t="s">
        <v>551</v>
      </c>
      <c r="B138" s="4">
        <v>89184</v>
      </c>
      <c r="C138" s="4">
        <v>89184</v>
      </c>
      <c r="D138" s="4">
        <v>89184</v>
      </c>
      <c r="E138" s="4">
        <v>89184</v>
      </c>
      <c r="F138" s="4">
        <v>89184</v>
      </c>
      <c r="G138" s="4">
        <v>89184</v>
      </c>
    </row>
    <row r="139" spans="1:7" outlineLevel="1" x14ac:dyDescent="0.2">
      <c r="A139" s="5" t="s">
        <v>553</v>
      </c>
      <c r="B139" s="4">
        <v>405300</v>
      </c>
      <c r="C139" s="4">
        <v>405300</v>
      </c>
      <c r="D139" s="4">
        <v>405300</v>
      </c>
      <c r="E139" s="4">
        <v>405300</v>
      </c>
      <c r="F139" s="4">
        <v>405300</v>
      </c>
      <c r="G139" s="4">
        <v>405300</v>
      </c>
    </row>
    <row r="140" spans="1:7" outlineLevel="1" x14ac:dyDescent="0.2">
      <c r="A140" s="5" t="s">
        <v>554</v>
      </c>
      <c r="B140" s="4">
        <v>671604</v>
      </c>
      <c r="C140" s="4">
        <v>671604</v>
      </c>
      <c r="D140" s="4">
        <v>671604</v>
      </c>
      <c r="E140" s="4">
        <v>671604</v>
      </c>
      <c r="F140" s="4">
        <v>671604</v>
      </c>
      <c r="G140" s="4">
        <v>671604</v>
      </c>
    </row>
    <row r="141" spans="1:7" outlineLevel="1" x14ac:dyDescent="0.2">
      <c r="A141" s="5" t="s">
        <v>555</v>
      </c>
      <c r="B141" s="4">
        <v>821796</v>
      </c>
      <c r="C141" s="4">
        <v>821796</v>
      </c>
      <c r="D141" s="4">
        <v>821796</v>
      </c>
      <c r="E141" s="4">
        <v>821796</v>
      </c>
      <c r="F141" s="4">
        <v>821796</v>
      </c>
      <c r="G141" s="4">
        <v>821796</v>
      </c>
    </row>
    <row r="142" spans="1:7" outlineLevel="1" x14ac:dyDescent="0.2">
      <c r="A142" s="5" t="s">
        <v>556</v>
      </c>
      <c r="B142" s="4">
        <v>1235724</v>
      </c>
      <c r="C142" s="4">
        <v>1235724</v>
      </c>
      <c r="D142" s="4">
        <v>1235724</v>
      </c>
      <c r="E142" s="4">
        <v>1235724</v>
      </c>
      <c r="F142" s="4">
        <v>1235724</v>
      </c>
      <c r="G142" s="4">
        <v>1235724</v>
      </c>
    </row>
    <row r="143" spans="1:7" outlineLevel="1" x14ac:dyDescent="0.2">
      <c r="A143" s="5" t="s">
        <v>558</v>
      </c>
      <c r="B143" s="4">
        <v>101772</v>
      </c>
      <c r="C143" s="4">
        <v>101772</v>
      </c>
      <c r="D143" s="4">
        <v>101772</v>
      </c>
      <c r="E143" s="4">
        <v>101772</v>
      </c>
      <c r="F143" s="4">
        <v>101772</v>
      </c>
      <c r="G143" s="4">
        <v>101772</v>
      </c>
    </row>
    <row r="144" spans="1:7" outlineLevel="1" x14ac:dyDescent="0.2">
      <c r="A144" s="5" t="s">
        <v>559</v>
      </c>
      <c r="B144" s="4">
        <v>955116</v>
      </c>
      <c r="C144" s="4">
        <v>955116</v>
      </c>
      <c r="D144" s="4">
        <v>955116</v>
      </c>
      <c r="E144" s="4">
        <v>955116</v>
      </c>
      <c r="F144" s="4">
        <v>955116</v>
      </c>
      <c r="G144" s="4">
        <v>955116</v>
      </c>
    </row>
    <row r="145" spans="1:7" outlineLevel="1" x14ac:dyDescent="0.2">
      <c r="A145" s="5" t="s">
        <v>560</v>
      </c>
      <c r="B145" s="4">
        <v>260424</v>
      </c>
      <c r="C145" s="4">
        <v>260424</v>
      </c>
      <c r="D145" s="4">
        <v>260424</v>
      </c>
      <c r="E145" s="4">
        <v>260424</v>
      </c>
      <c r="F145" s="4">
        <v>260424</v>
      </c>
      <c r="G145" s="4">
        <v>260424</v>
      </c>
    </row>
    <row r="146" spans="1:7" outlineLevel="1" x14ac:dyDescent="0.2">
      <c r="A146" s="5" t="s">
        <v>562</v>
      </c>
      <c r="B146" s="4">
        <v>2802360</v>
      </c>
      <c r="C146" s="4">
        <v>2802360</v>
      </c>
      <c r="D146" s="4">
        <v>2802360</v>
      </c>
      <c r="E146" s="4">
        <v>2802360</v>
      </c>
      <c r="F146" s="4">
        <v>2802360</v>
      </c>
      <c r="G146" s="4">
        <v>2802360</v>
      </c>
    </row>
    <row r="147" spans="1:7" outlineLevel="1" x14ac:dyDescent="0.2">
      <c r="A147" s="5" t="s">
        <v>565</v>
      </c>
      <c r="B147" s="4">
        <v>252192</v>
      </c>
      <c r="C147" s="4">
        <v>252192</v>
      </c>
      <c r="D147" s="4">
        <v>252192</v>
      </c>
      <c r="E147" s="4">
        <v>252192</v>
      </c>
      <c r="F147" s="4">
        <v>252192</v>
      </c>
      <c r="G147" s="4">
        <v>252192</v>
      </c>
    </row>
    <row r="148" spans="1:7" outlineLevel="1" x14ac:dyDescent="0.2">
      <c r="A148" s="5" t="s">
        <v>568</v>
      </c>
      <c r="B148" s="4">
        <v>726204</v>
      </c>
      <c r="C148" s="4">
        <v>726204</v>
      </c>
      <c r="D148" s="4">
        <v>726204</v>
      </c>
      <c r="E148" s="4">
        <v>726204</v>
      </c>
      <c r="F148" s="4">
        <v>726204</v>
      </c>
      <c r="G148" s="4">
        <v>726204</v>
      </c>
    </row>
    <row r="149" spans="1:7" outlineLevel="1" x14ac:dyDescent="0.2">
      <c r="A149" s="5" t="s">
        <v>569</v>
      </c>
      <c r="B149" s="4">
        <v>384996</v>
      </c>
      <c r="C149" s="4">
        <v>384996</v>
      </c>
      <c r="D149" s="4">
        <v>384996</v>
      </c>
      <c r="E149" s="4">
        <v>384996</v>
      </c>
      <c r="F149" s="4">
        <v>384996</v>
      </c>
      <c r="G149" s="4">
        <v>384996</v>
      </c>
    </row>
    <row r="150" spans="1:7" outlineLevel="1" x14ac:dyDescent="0.2">
      <c r="A150" s="5" t="s">
        <v>579</v>
      </c>
      <c r="B150" s="4">
        <v>1627596</v>
      </c>
      <c r="C150" s="4">
        <v>1627596</v>
      </c>
      <c r="D150" s="4">
        <v>1627596</v>
      </c>
      <c r="E150" s="4">
        <v>1627596</v>
      </c>
      <c r="F150" s="4">
        <v>1627596</v>
      </c>
      <c r="G150" s="4">
        <v>1627596</v>
      </c>
    </row>
    <row r="151" spans="1:7" outlineLevel="1" x14ac:dyDescent="0.2">
      <c r="A151" s="5" t="s">
        <v>580</v>
      </c>
      <c r="B151" s="4">
        <v>931824</v>
      </c>
      <c r="C151" s="4">
        <v>931824</v>
      </c>
      <c r="D151" s="4">
        <v>931824</v>
      </c>
      <c r="E151" s="4">
        <v>931824</v>
      </c>
      <c r="F151" s="4">
        <v>931824</v>
      </c>
      <c r="G151" s="4">
        <v>931824</v>
      </c>
    </row>
    <row r="152" spans="1:7" outlineLevel="1" x14ac:dyDescent="0.2">
      <c r="A152" s="5" t="s">
        <v>583</v>
      </c>
      <c r="B152" s="4">
        <v>2217360</v>
      </c>
      <c r="C152" s="4">
        <v>2217360</v>
      </c>
      <c r="D152" s="4">
        <v>2217360</v>
      </c>
      <c r="E152" s="4">
        <v>2217360</v>
      </c>
      <c r="F152" s="4">
        <v>2217360</v>
      </c>
      <c r="G152" s="4">
        <v>2217360</v>
      </c>
    </row>
    <row r="153" spans="1:7" outlineLevel="1" x14ac:dyDescent="0.2">
      <c r="A153" s="5" t="s">
        <v>584</v>
      </c>
      <c r="B153" s="4">
        <v>315708</v>
      </c>
      <c r="C153" s="4">
        <v>315708</v>
      </c>
      <c r="D153" s="4">
        <v>315708</v>
      </c>
      <c r="E153" s="4">
        <v>315708</v>
      </c>
      <c r="F153" s="4">
        <v>315708</v>
      </c>
      <c r="G153" s="4">
        <v>315708</v>
      </c>
    </row>
    <row r="154" spans="1:7" outlineLevel="1" x14ac:dyDescent="0.2">
      <c r="A154" s="5" t="s">
        <v>587</v>
      </c>
      <c r="B154" s="4">
        <v>1014336</v>
      </c>
      <c r="C154" s="4">
        <v>1014336</v>
      </c>
      <c r="D154" s="4">
        <v>1014336</v>
      </c>
      <c r="E154" s="4">
        <v>1014336</v>
      </c>
      <c r="F154" s="4">
        <v>1014336</v>
      </c>
      <c r="G154" s="4">
        <v>1014336</v>
      </c>
    </row>
    <row r="155" spans="1:7" outlineLevel="1" x14ac:dyDescent="0.2">
      <c r="A155" s="5" t="s">
        <v>588</v>
      </c>
      <c r="B155" s="4">
        <v>318012</v>
      </c>
      <c r="C155" s="4">
        <v>318012</v>
      </c>
      <c r="D155" s="4">
        <v>318012</v>
      </c>
      <c r="E155" s="4">
        <v>318012</v>
      </c>
      <c r="F155" s="4">
        <v>318012</v>
      </c>
      <c r="G155" s="4">
        <v>318012</v>
      </c>
    </row>
    <row r="156" spans="1:7" outlineLevel="1" x14ac:dyDescent="0.2">
      <c r="A156" s="5" t="s">
        <v>590</v>
      </c>
      <c r="B156" s="4">
        <v>15456</v>
      </c>
      <c r="C156" s="4">
        <v>15456</v>
      </c>
      <c r="D156" s="4">
        <v>15456</v>
      </c>
      <c r="E156" s="4">
        <v>15456</v>
      </c>
      <c r="F156" s="4">
        <v>15456</v>
      </c>
      <c r="G156" s="4">
        <v>15456</v>
      </c>
    </row>
    <row r="157" spans="1:7" outlineLevel="1" x14ac:dyDescent="0.2">
      <c r="A157" s="5" t="s">
        <v>594</v>
      </c>
      <c r="B157" s="4">
        <v>555096</v>
      </c>
      <c r="C157" s="4">
        <v>555096</v>
      </c>
      <c r="D157" s="4">
        <v>555096</v>
      </c>
      <c r="E157" s="4">
        <v>555096</v>
      </c>
      <c r="F157" s="4">
        <v>555096</v>
      </c>
      <c r="G157" s="4">
        <v>555096</v>
      </c>
    </row>
    <row r="158" spans="1:7" outlineLevel="1" x14ac:dyDescent="0.2">
      <c r="A158" s="5" t="s">
        <v>595</v>
      </c>
      <c r="B158" s="4">
        <v>1634148</v>
      </c>
      <c r="C158" s="4">
        <v>1634148</v>
      </c>
      <c r="D158" s="4">
        <v>1634148</v>
      </c>
      <c r="E158" s="4">
        <v>1634148</v>
      </c>
      <c r="F158" s="4">
        <v>1634148</v>
      </c>
      <c r="G158" s="4">
        <v>1634148</v>
      </c>
    </row>
    <row r="159" spans="1:7" outlineLevel="1" x14ac:dyDescent="0.2">
      <c r="A159" s="5" t="s">
        <v>596</v>
      </c>
      <c r="B159" s="4">
        <v>124200</v>
      </c>
      <c r="C159" s="4">
        <v>124200</v>
      </c>
      <c r="D159" s="4">
        <v>124200</v>
      </c>
      <c r="E159" s="4">
        <v>124200</v>
      </c>
      <c r="F159" s="4">
        <v>124200</v>
      </c>
      <c r="G159" s="4">
        <v>124200</v>
      </c>
    </row>
    <row r="160" spans="1:7" outlineLevel="1" x14ac:dyDescent="0.2">
      <c r="A160" s="5" t="s">
        <v>597</v>
      </c>
      <c r="B160" s="4">
        <v>190296</v>
      </c>
      <c r="C160" s="4">
        <v>190296</v>
      </c>
      <c r="D160" s="4">
        <v>190296</v>
      </c>
      <c r="E160" s="4">
        <v>190296</v>
      </c>
      <c r="F160" s="4">
        <v>190296</v>
      </c>
      <c r="G160" s="4">
        <v>190296</v>
      </c>
    </row>
    <row r="161" spans="1:7" outlineLevel="1" x14ac:dyDescent="0.2">
      <c r="A161" s="5" t="s">
        <v>620</v>
      </c>
    </row>
    <row r="162" spans="1:7" outlineLevel="1" x14ac:dyDescent="0.2">
      <c r="A162" s="5" t="s">
        <v>595</v>
      </c>
      <c r="B162" s="4">
        <v>-151710</v>
      </c>
      <c r="D162" s="4">
        <v>-53435</v>
      </c>
    </row>
    <row r="163" spans="1:7" outlineLevel="1" x14ac:dyDescent="0.2">
      <c r="A163" s="5" t="s">
        <v>621</v>
      </c>
    </row>
    <row r="164" spans="1:7" outlineLevel="1" x14ac:dyDescent="0.2">
      <c r="A164" s="5" t="s">
        <v>548</v>
      </c>
      <c r="B164" s="4">
        <v>59537863.9099999</v>
      </c>
      <c r="C164" s="4">
        <v>68859076.930000007</v>
      </c>
      <c r="D164" s="4">
        <v>81152685.239999995</v>
      </c>
      <c r="E164" s="4">
        <v>93068908.220034197</v>
      </c>
      <c r="F164" s="4">
        <v>109297130.239317</v>
      </c>
      <c r="G164" s="4">
        <v>111039278.340306</v>
      </c>
    </row>
    <row r="165" spans="1:7" outlineLevel="1" x14ac:dyDescent="0.2">
      <c r="A165" s="5" t="s">
        <v>550</v>
      </c>
      <c r="B165" s="4">
        <v>9716.84</v>
      </c>
      <c r="C165" s="4">
        <v>8172</v>
      </c>
      <c r="D165" s="4">
        <v>8172</v>
      </c>
    </row>
    <row r="166" spans="1:7" outlineLevel="1" x14ac:dyDescent="0.2">
      <c r="A166" s="5" t="s">
        <v>551</v>
      </c>
      <c r="B166" s="4">
        <v>27881.0999999999</v>
      </c>
      <c r="C166" s="4">
        <v>33975.29</v>
      </c>
      <c r="D166" s="4">
        <v>135723.37999999899</v>
      </c>
      <c r="E166" s="4">
        <v>136516.480656133</v>
      </c>
      <c r="F166" s="4">
        <v>136516.480656133</v>
      </c>
      <c r="G166" s="4">
        <v>136209.85774253201</v>
      </c>
    </row>
    <row r="167" spans="1:7" outlineLevel="1" x14ac:dyDescent="0.2">
      <c r="A167" s="5" t="s">
        <v>552</v>
      </c>
      <c r="C167" s="4">
        <v>84700.05</v>
      </c>
      <c r="D167" s="4">
        <v>374891.83</v>
      </c>
      <c r="E167" s="4">
        <v>392869.93623470998</v>
      </c>
      <c r="F167" s="4">
        <v>393204.65903115098</v>
      </c>
      <c r="G167" s="4">
        <v>391162.52702472103</v>
      </c>
    </row>
    <row r="168" spans="1:7" outlineLevel="1" x14ac:dyDescent="0.2">
      <c r="A168" s="5" t="s">
        <v>553</v>
      </c>
      <c r="B168" s="4">
        <v>233082.27</v>
      </c>
      <c r="C168" s="4">
        <v>189169.86</v>
      </c>
    </row>
    <row r="169" spans="1:7" outlineLevel="1" x14ac:dyDescent="0.2">
      <c r="A169" s="5" t="s">
        <v>554</v>
      </c>
      <c r="B169" s="4">
        <v>169740.65</v>
      </c>
      <c r="C169" s="4">
        <v>10227.98</v>
      </c>
      <c r="D169" s="4">
        <v>11124.12</v>
      </c>
      <c r="E169" s="4">
        <v>7788.0853534083899</v>
      </c>
      <c r="F169" s="4">
        <v>7788.0853534083899</v>
      </c>
      <c r="G169" s="4">
        <v>4933.54877007506</v>
      </c>
    </row>
    <row r="170" spans="1:7" outlineLevel="1" x14ac:dyDescent="0.2">
      <c r="A170" s="5" t="s">
        <v>555</v>
      </c>
      <c r="B170" s="4">
        <v>60745.36</v>
      </c>
      <c r="C170" s="4">
        <v>216473.05</v>
      </c>
      <c r="D170" s="4">
        <v>214241.06999999899</v>
      </c>
      <c r="E170" s="4">
        <v>176968.501895302</v>
      </c>
      <c r="F170" s="4">
        <v>134920.053923406</v>
      </c>
      <c r="G170" s="4">
        <v>91998.5322117162</v>
      </c>
    </row>
    <row r="171" spans="1:7" outlineLevel="1" x14ac:dyDescent="0.2">
      <c r="A171" s="5" t="s">
        <v>556</v>
      </c>
      <c r="B171" s="4">
        <v>199478.88</v>
      </c>
      <c r="C171" s="4">
        <v>192988.49</v>
      </c>
      <c r="D171" s="4">
        <v>191910.609999999</v>
      </c>
      <c r="E171" s="4">
        <v>159148.28754840401</v>
      </c>
      <c r="F171" s="4">
        <v>128515.81444912701</v>
      </c>
      <c r="G171" s="4">
        <v>105039.610933859</v>
      </c>
    </row>
    <row r="172" spans="1:7" outlineLevel="1" x14ac:dyDescent="0.2">
      <c r="A172" s="5" t="s">
        <v>559</v>
      </c>
      <c r="B172" s="4">
        <v>106118.06</v>
      </c>
      <c r="C172" s="4">
        <v>125019.09</v>
      </c>
      <c r="D172" s="4">
        <v>142622.97</v>
      </c>
      <c r="E172" s="4">
        <v>133332.09603120701</v>
      </c>
      <c r="F172" s="4">
        <v>123406.78406388999</v>
      </c>
      <c r="G172" s="4">
        <v>117138.274853885</v>
      </c>
    </row>
    <row r="173" spans="1:7" outlineLevel="1" x14ac:dyDescent="0.2">
      <c r="A173" s="5" t="s">
        <v>562</v>
      </c>
      <c r="B173" s="4">
        <v>178678.59</v>
      </c>
      <c r="C173" s="4">
        <v>174448.04</v>
      </c>
      <c r="D173" s="4">
        <v>197517.56999999899</v>
      </c>
      <c r="E173" s="4">
        <v>74939.643950197904</v>
      </c>
    </row>
    <row r="174" spans="1:7" outlineLevel="1" x14ac:dyDescent="0.2">
      <c r="A174" s="5" t="s">
        <v>565</v>
      </c>
      <c r="B174" s="4">
        <v>24708.44</v>
      </c>
      <c r="C174" s="4">
        <v>5969.59</v>
      </c>
      <c r="D174" s="4">
        <v>3291.88</v>
      </c>
      <c r="E174" s="4">
        <v>7387.4599261253998</v>
      </c>
      <c r="F174" s="4">
        <v>6441.91160224755</v>
      </c>
      <c r="G174" s="4">
        <v>4408.3809281384101</v>
      </c>
    </row>
    <row r="175" spans="1:7" outlineLevel="1" x14ac:dyDescent="0.2">
      <c r="A175" s="5" t="s">
        <v>567</v>
      </c>
      <c r="B175" s="4">
        <v>1673628.95</v>
      </c>
      <c r="C175" s="4">
        <v>2202671.8899999899</v>
      </c>
      <c r="D175" s="4">
        <v>2294368.12</v>
      </c>
      <c r="E175" s="4">
        <v>2299927.83880611</v>
      </c>
      <c r="F175" s="4">
        <v>2298171.6278629</v>
      </c>
      <c r="G175" s="4">
        <v>2297648.4117882899</v>
      </c>
    </row>
    <row r="176" spans="1:7" outlineLevel="1" x14ac:dyDescent="0.2">
      <c r="A176" s="5" t="s">
        <v>568</v>
      </c>
      <c r="B176" s="4">
        <v>3548693.81</v>
      </c>
      <c r="C176" s="4">
        <v>3252697.78</v>
      </c>
      <c r="D176" s="4">
        <v>3111242.39</v>
      </c>
      <c r="E176" s="4">
        <v>3078483.2748724301</v>
      </c>
      <c r="F176" s="4">
        <v>2729545.34195715</v>
      </c>
      <c r="G176" s="4">
        <v>2554648.4227822102</v>
      </c>
    </row>
    <row r="177" spans="1:7" outlineLevel="1" x14ac:dyDescent="0.2">
      <c r="A177" s="5" t="s">
        <v>569</v>
      </c>
      <c r="B177" s="4">
        <v>50433.84</v>
      </c>
      <c r="C177" s="4">
        <v>55199.97</v>
      </c>
      <c r="D177" s="4">
        <v>56508.779999999897</v>
      </c>
      <c r="E177" s="4">
        <v>43130.2094944407</v>
      </c>
      <c r="F177" s="4">
        <v>30030.237094602398</v>
      </c>
      <c r="G177" s="4">
        <v>26509.157363534301</v>
      </c>
    </row>
    <row r="178" spans="1:7" outlineLevel="1" x14ac:dyDescent="0.2">
      <c r="A178" s="5" t="s">
        <v>574</v>
      </c>
      <c r="B178" s="4">
        <v>53249529.979999997</v>
      </c>
      <c r="C178" s="4">
        <v>56566399</v>
      </c>
      <c r="D178" s="4">
        <v>59101382.75</v>
      </c>
      <c r="E178" s="4">
        <v>55768185.554897502</v>
      </c>
      <c r="F178" s="4">
        <v>50242312.937100001</v>
      </c>
      <c r="G178" s="4">
        <v>42383101.710968003</v>
      </c>
    </row>
    <row r="179" spans="1:7" outlineLevel="1" x14ac:dyDescent="0.2">
      <c r="A179" s="5" t="s">
        <v>576</v>
      </c>
      <c r="B179" s="4">
        <v>1801.56</v>
      </c>
      <c r="C179" s="4">
        <v>4234.01</v>
      </c>
      <c r="D179" s="4">
        <v>49772.68</v>
      </c>
      <c r="E179" s="4">
        <v>50420.6807019267</v>
      </c>
      <c r="F179" s="4">
        <v>50420.6807019267</v>
      </c>
      <c r="G179" s="4">
        <v>50420.6807019267</v>
      </c>
    </row>
    <row r="180" spans="1:7" outlineLevel="1" x14ac:dyDescent="0.2">
      <c r="A180" s="5" t="s">
        <v>578</v>
      </c>
      <c r="C180" s="4">
        <v>4219.87</v>
      </c>
      <c r="D180" s="4">
        <v>16841.419999999998</v>
      </c>
      <c r="E180" s="4">
        <v>17510.898221210598</v>
      </c>
      <c r="F180" s="4">
        <v>17510.898221210598</v>
      </c>
      <c r="G180" s="4">
        <v>17510.898221210598</v>
      </c>
    </row>
    <row r="181" spans="1:7" outlineLevel="1" x14ac:dyDescent="0.2">
      <c r="A181" s="5" t="s">
        <v>579</v>
      </c>
      <c r="B181" s="4">
        <v>180225.41</v>
      </c>
      <c r="C181" s="4">
        <v>239757.21999999901</v>
      </c>
      <c r="D181" s="4">
        <v>355848.58</v>
      </c>
      <c r="E181" s="4">
        <v>463349.817892919</v>
      </c>
      <c r="F181" s="4">
        <v>448605.37060616701</v>
      </c>
      <c r="G181" s="4">
        <v>426311.39495339699</v>
      </c>
    </row>
    <row r="182" spans="1:7" outlineLevel="1" x14ac:dyDescent="0.2">
      <c r="A182" s="5" t="s">
        <v>580</v>
      </c>
      <c r="B182" s="4">
        <v>71296.22</v>
      </c>
      <c r="C182" s="4">
        <v>58096.5099999999</v>
      </c>
      <c r="D182" s="4">
        <v>64386.21</v>
      </c>
      <c r="E182" s="4">
        <v>61065.510363423396</v>
      </c>
      <c r="F182" s="4">
        <v>46840.696385820098</v>
      </c>
      <c r="G182" s="4">
        <v>42451.841580738102</v>
      </c>
    </row>
    <row r="183" spans="1:7" outlineLevel="1" x14ac:dyDescent="0.2">
      <c r="A183" s="5" t="s">
        <v>583</v>
      </c>
      <c r="B183" s="4">
        <v>368371.14</v>
      </c>
      <c r="C183" s="4">
        <v>422660.69</v>
      </c>
      <c r="D183" s="4">
        <v>562149.91999999899</v>
      </c>
      <c r="E183" s="4">
        <v>598874.82491271896</v>
      </c>
      <c r="F183" s="4">
        <v>517692.14979497303</v>
      </c>
      <c r="G183" s="4">
        <v>473212.749040341</v>
      </c>
    </row>
    <row r="184" spans="1:7" outlineLevel="1" x14ac:dyDescent="0.2">
      <c r="A184" s="5" t="s">
        <v>587</v>
      </c>
      <c r="B184" s="4">
        <v>885920.49</v>
      </c>
      <c r="C184" s="4">
        <v>2327509.6</v>
      </c>
      <c r="D184" s="4">
        <v>2449862.46</v>
      </c>
      <c r="E184" s="4">
        <v>2518238.50365751</v>
      </c>
      <c r="F184" s="4">
        <v>2394900.6428942201</v>
      </c>
      <c r="G184" s="4">
        <v>2380184.5868186699</v>
      </c>
    </row>
    <row r="185" spans="1:7" outlineLevel="1" x14ac:dyDescent="0.2">
      <c r="A185" s="5" t="s">
        <v>590</v>
      </c>
      <c r="B185" s="4">
        <v>5538.6</v>
      </c>
      <c r="C185" s="4">
        <v>5538.6</v>
      </c>
      <c r="D185" s="4">
        <v>5538.6</v>
      </c>
      <c r="E185" s="4">
        <v>5538.5713177999896</v>
      </c>
      <c r="F185" s="4">
        <v>4384.7022932583304</v>
      </c>
    </row>
    <row r="186" spans="1:7" outlineLevel="1" x14ac:dyDescent="0.2">
      <c r="A186" s="5" t="s">
        <v>594</v>
      </c>
      <c r="B186" s="4">
        <v>41335.06</v>
      </c>
      <c r="C186" s="4">
        <v>42537.67</v>
      </c>
      <c r="D186" s="4">
        <v>45223.28</v>
      </c>
      <c r="E186" s="4">
        <v>42817.118939280801</v>
      </c>
      <c r="F186" s="4">
        <v>40027.619600729602</v>
      </c>
      <c r="G186" s="4">
        <v>34159.366909743403</v>
      </c>
    </row>
    <row r="187" spans="1:7" outlineLevel="1" x14ac:dyDescent="0.2">
      <c r="A187" s="5" t="s">
        <v>595</v>
      </c>
      <c r="B187" s="4">
        <v>218460.79999999999</v>
      </c>
      <c r="C187" s="4">
        <v>104254.34</v>
      </c>
      <c r="D187" s="4">
        <v>73003.319999999905</v>
      </c>
      <c r="E187" s="4">
        <v>70045.132218696803</v>
      </c>
      <c r="F187" s="4">
        <v>69266.642052194293</v>
      </c>
      <c r="G187" s="4">
        <v>18534.628157968</v>
      </c>
    </row>
    <row r="188" spans="1:7" outlineLevel="1" x14ac:dyDescent="0.2">
      <c r="A188" s="5" t="s">
        <v>622</v>
      </c>
    </row>
    <row r="189" spans="1:7" outlineLevel="1" x14ac:dyDescent="0.2">
      <c r="A189" s="5" t="s">
        <v>548</v>
      </c>
      <c r="B189" s="4">
        <v>5701.33</v>
      </c>
      <c r="C189" s="4">
        <v>7917.3</v>
      </c>
      <c r="D189" s="4">
        <v>8977.41</v>
      </c>
      <c r="E189" s="4">
        <v>9078.2703406035707</v>
      </c>
      <c r="F189" s="4">
        <v>4651.9397800279603</v>
      </c>
      <c r="G189" s="4">
        <v>222.44229789390701</v>
      </c>
    </row>
    <row r="190" spans="1:7" outlineLevel="1" x14ac:dyDescent="0.2">
      <c r="A190" s="5" t="s">
        <v>551</v>
      </c>
      <c r="B190" s="4">
        <v>3830.0099999999902</v>
      </c>
      <c r="C190" s="4">
        <v>1193.0999999999999</v>
      </c>
    </row>
    <row r="191" spans="1:7" outlineLevel="1" x14ac:dyDescent="0.2">
      <c r="A191" s="5" t="s">
        <v>552</v>
      </c>
      <c r="C191" s="4">
        <v>1312.4099999999901</v>
      </c>
    </row>
    <row r="192" spans="1:7" outlineLevel="1" x14ac:dyDescent="0.2">
      <c r="A192" s="5" t="s">
        <v>553</v>
      </c>
      <c r="B192" s="4">
        <v>2636.77</v>
      </c>
      <c r="C192" s="4">
        <v>2087.44</v>
      </c>
    </row>
    <row r="193" spans="1:7" outlineLevel="1" x14ac:dyDescent="0.2">
      <c r="A193" s="5" t="s">
        <v>556</v>
      </c>
      <c r="B193" s="4">
        <v>850.15999999999894</v>
      </c>
    </row>
    <row r="194" spans="1:7" outlineLevel="1" x14ac:dyDescent="0.2">
      <c r="A194" s="5" t="s">
        <v>559</v>
      </c>
      <c r="B194" s="4">
        <v>2389.2800000000002</v>
      </c>
      <c r="C194" s="4">
        <v>1945.56</v>
      </c>
      <c r="D194" s="4">
        <v>1945.56</v>
      </c>
      <c r="E194" s="4">
        <v>1870.67415672416</v>
      </c>
      <c r="F194" s="4">
        <v>7.95068897446217</v>
      </c>
      <c r="G194" s="4">
        <v>7.95068897446217</v>
      </c>
    </row>
    <row r="195" spans="1:7" outlineLevel="1" x14ac:dyDescent="0.2">
      <c r="A195" s="5" t="s">
        <v>565</v>
      </c>
      <c r="B195" s="4">
        <v>7508.52</v>
      </c>
      <c r="C195" s="4">
        <v>2812.15</v>
      </c>
    </row>
    <row r="196" spans="1:7" outlineLevel="1" x14ac:dyDescent="0.2">
      <c r="A196" s="5" t="s">
        <v>567</v>
      </c>
      <c r="C196" s="4">
        <v>843.65</v>
      </c>
    </row>
    <row r="197" spans="1:7" outlineLevel="1" x14ac:dyDescent="0.2">
      <c r="A197" s="5" t="s">
        <v>568</v>
      </c>
      <c r="B197" s="4">
        <v>3893.86</v>
      </c>
      <c r="C197" s="4">
        <v>1652.77</v>
      </c>
      <c r="D197" s="4">
        <v>367.92</v>
      </c>
      <c r="E197" s="4">
        <v>367.93142121279902</v>
      </c>
      <c r="F197" s="4">
        <v>367.93142121279902</v>
      </c>
      <c r="G197" s="4">
        <v>15.330475883866599</v>
      </c>
    </row>
    <row r="198" spans="1:7" outlineLevel="1" x14ac:dyDescent="0.2">
      <c r="A198" s="5" t="s">
        <v>574</v>
      </c>
      <c r="B198" s="4">
        <v>225120.34999999899</v>
      </c>
      <c r="C198" s="4">
        <v>225120.44999999899</v>
      </c>
      <c r="D198" s="4">
        <v>225120.4</v>
      </c>
      <c r="E198" s="4">
        <v>225120.450277264</v>
      </c>
      <c r="F198" s="4">
        <v>225120.450277264</v>
      </c>
      <c r="G198" s="4">
        <v>225120.450277264</v>
      </c>
    </row>
    <row r="199" spans="1:7" outlineLevel="1" x14ac:dyDescent="0.2">
      <c r="A199" s="5" t="s">
        <v>579</v>
      </c>
      <c r="B199" s="4">
        <v>18325.169999999998</v>
      </c>
      <c r="C199" s="4">
        <v>15762.75</v>
      </c>
      <c r="D199" s="4">
        <v>9627.9699999999903</v>
      </c>
      <c r="E199" s="4">
        <v>7748.6855593119999</v>
      </c>
      <c r="F199" s="4">
        <v>7536.5636587925301</v>
      </c>
      <c r="G199" s="4">
        <v>3049.5685104372001</v>
      </c>
    </row>
    <row r="200" spans="1:7" outlineLevel="1" x14ac:dyDescent="0.2">
      <c r="A200" s="5" t="s">
        <v>583</v>
      </c>
      <c r="B200" s="4">
        <v>19928.04</v>
      </c>
      <c r="C200" s="4">
        <v>48445.709999999897</v>
      </c>
      <c r="D200" s="4">
        <v>59848.45</v>
      </c>
      <c r="E200" s="4">
        <v>68330.730396336599</v>
      </c>
      <c r="F200" s="4">
        <v>68235.684052951896</v>
      </c>
      <c r="G200" s="4">
        <v>65556.647534662698</v>
      </c>
    </row>
    <row r="201" spans="1:7" outlineLevel="1" x14ac:dyDescent="0.2">
      <c r="A201" s="5" t="s">
        <v>611</v>
      </c>
      <c r="B201" s="4">
        <v>6464.6699999999901</v>
      </c>
      <c r="C201" s="4">
        <v>9147.24</v>
      </c>
      <c r="D201" s="4">
        <v>8914.64</v>
      </c>
      <c r="E201" s="4">
        <v>13263.7968775811</v>
      </c>
      <c r="F201" s="4">
        <v>13263.7968775811</v>
      </c>
      <c r="G201" s="4">
        <v>13263.7968775811</v>
      </c>
    </row>
    <row r="202" spans="1:7" outlineLevel="1" x14ac:dyDescent="0.2">
      <c r="A202" s="5" t="s">
        <v>612</v>
      </c>
      <c r="B202" s="4">
        <v>28745.87</v>
      </c>
      <c r="C202" s="4">
        <v>25197.359999999899</v>
      </c>
      <c r="D202" s="4">
        <v>25768.400000000001</v>
      </c>
      <c r="E202" s="4">
        <v>27787.055234265699</v>
      </c>
      <c r="F202" s="4">
        <v>14938.861264663299</v>
      </c>
      <c r="G202" s="4">
        <v>13890.6504522942</v>
      </c>
    </row>
    <row r="203" spans="1:7" outlineLevel="1" x14ac:dyDescent="0.2">
      <c r="A203" s="5" t="s">
        <v>613</v>
      </c>
      <c r="B203" s="4">
        <v>10742.57</v>
      </c>
      <c r="C203" s="4">
        <v>9690</v>
      </c>
      <c r="D203" s="4">
        <v>11627.619999999901</v>
      </c>
      <c r="E203" s="4">
        <v>14606.312076874199</v>
      </c>
      <c r="F203" s="4">
        <v>11062.068276710799</v>
      </c>
      <c r="G203" s="4">
        <v>7628.2038215786097</v>
      </c>
    </row>
    <row r="204" spans="1:7" outlineLevel="1" x14ac:dyDescent="0.2">
      <c r="A204" s="5" t="s">
        <v>595</v>
      </c>
      <c r="C204" s="4">
        <v>521.11999999999898</v>
      </c>
      <c r="D204" s="4">
        <v>1801.0799999999899</v>
      </c>
      <c r="E204" s="4">
        <v>1825.0528206418001</v>
      </c>
      <c r="F204" s="4">
        <v>1825.0528206418001</v>
      </c>
      <c r="G204" s="4">
        <v>1825.0528206418001</v>
      </c>
    </row>
    <row r="205" spans="1:7" outlineLevel="1" x14ac:dyDescent="0.2">
      <c r="A205" s="5" t="s">
        <v>623</v>
      </c>
    </row>
    <row r="206" spans="1:7" outlineLevel="1" x14ac:dyDescent="0.2">
      <c r="A206" s="5" t="s">
        <v>595</v>
      </c>
      <c r="B206" s="4">
        <v>1660380.72</v>
      </c>
      <c r="C206" s="4">
        <v>1660380.72</v>
      </c>
      <c r="D206" s="4">
        <v>1660380.72</v>
      </c>
      <c r="E206" s="4">
        <v>1656000</v>
      </c>
      <c r="F206" s="4">
        <v>1656000</v>
      </c>
      <c r="G206" s="4">
        <v>1656000</v>
      </c>
    </row>
    <row r="207" spans="1:7" outlineLevel="1" x14ac:dyDescent="0.2">
      <c r="A207" s="5" t="s">
        <v>624</v>
      </c>
    </row>
    <row r="208" spans="1:7" outlineLevel="1" x14ac:dyDescent="0.2">
      <c r="A208" s="5" t="s">
        <v>548</v>
      </c>
      <c r="B208" s="4">
        <v>-73988351.029999897</v>
      </c>
      <c r="C208" s="4">
        <v>15689319.24</v>
      </c>
      <c r="D208" s="4">
        <v>-43886425.649999999</v>
      </c>
    </row>
    <row r="209" spans="1:4" outlineLevel="1" x14ac:dyDescent="0.2">
      <c r="A209" s="5" t="s">
        <v>625</v>
      </c>
      <c r="B209" s="4">
        <v>-80686312.969999999</v>
      </c>
      <c r="C209" s="4">
        <v>17099226.759999901</v>
      </c>
      <c r="D209" s="4">
        <v>-47830242.350000001</v>
      </c>
    </row>
    <row r="210" spans="1:4" outlineLevel="1" x14ac:dyDescent="0.2">
      <c r="A210" s="5" t="s">
        <v>626</v>
      </c>
    </row>
    <row r="211" spans="1:4" outlineLevel="1" x14ac:dyDescent="0.2">
      <c r="A211" s="5" t="s">
        <v>550</v>
      </c>
      <c r="C211" s="4">
        <v>9.9999998928979004E-3</v>
      </c>
      <c r="D211" s="4">
        <v>9.9999999802093901E-3</v>
      </c>
    </row>
    <row r="212" spans="1:4" outlineLevel="1" x14ac:dyDescent="0.2">
      <c r="A212" s="5" t="s">
        <v>551</v>
      </c>
      <c r="B212" s="4">
        <v>1.00000000093132E-2</v>
      </c>
      <c r="C212" s="4">
        <v>6.0000000084983102E-2</v>
      </c>
    </row>
    <row r="213" spans="1:4" outlineLevel="1" x14ac:dyDescent="0.2">
      <c r="A213" s="5" t="s">
        <v>553</v>
      </c>
      <c r="B213" s="4">
        <v>-1.00000002421438E-2</v>
      </c>
      <c r="C213" s="4">
        <v>-1.9999999902211098E-2</v>
      </c>
      <c r="D213" s="4">
        <v>1.99999999895226E-2</v>
      </c>
    </row>
    <row r="214" spans="1:4" outlineLevel="1" x14ac:dyDescent="0.2">
      <c r="A214" s="5" t="s">
        <v>554</v>
      </c>
      <c r="C214" s="4">
        <v>1.00000000093132E-2</v>
      </c>
      <c r="D214" s="4">
        <v>2.0000000018626399E-2</v>
      </c>
    </row>
    <row r="215" spans="1:4" outlineLevel="1" x14ac:dyDescent="0.2">
      <c r="A215" s="5" t="s">
        <v>555</v>
      </c>
      <c r="C215" s="4">
        <v>-9.9999990779906494E-3</v>
      </c>
      <c r="D215" s="4">
        <v>-1.00000000093132E-2</v>
      </c>
    </row>
    <row r="216" spans="1:4" outlineLevel="1" x14ac:dyDescent="0.2">
      <c r="A216" s="5" t="s">
        <v>556</v>
      </c>
      <c r="B216" s="4">
        <v>-4.65661287307739E-10</v>
      </c>
      <c r="C216" s="4">
        <v>-3.00000002607703E-2</v>
      </c>
      <c r="D216" s="4">
        <v>1.00000000093132E-2</v>
      </c>
    </row>
    <row r="217" spans="1:4" outlineLevel="1" x14ac:dyDescent="0.2">
      <c r="A217" s="5" t="s">
        <v>558</v>
      </c>
      <c r="B217" s="4">
        <v>-1.00000000093132E-2</v>
      </c>
      <c r="C217" s="4">
        <v>-2.91038304567337E-11</v>
      </c>
    </row>
    <row r="218" spans="1:4" outlineLevel="1" x14ac:dyDescent="0.2">
      <c r="A218" s="5" t="s">
        <v>559</v>
      </c>
      <c r="B218" s="4">
        <v>-4.65661287307739E-10</v>
      </c>
      <c r="C218" s="4">
        <v>-9.9999993108212896E-3</v>
      </c>
    </row>
    <row r="219" spans="1:4" outlineLevel="1" x14ac:dyDescent="0.2">
      <c r="A219" s="5" t="s">
        <v>560</v>
      </c>
      <c r="B219" s="4">
        <v>1.00000000093132E-2</v>
      </c>
      <c r="C219" s="4">
        <v>-1.00000000093132E-2</v>
      </c>
    </row>
    <row r="220" spans="1:4" outlineLevel="1" x14ac:dyDescent="0.2">
      <c r="A220" s="5" t="s">
        <v>562</v>
      </c>
      <c r="B220" s="4">
        <v>-1.9999999552965102E-2</v>
      </c>
      <c r="C220" s="4">
        <v>-4.0000000037252903E-2</v>
      </c>
      <c r="D220" s="4">
        <v>3.0000000027939601E-2</v>
      </c>
    </row>
    <row r="221" spans="1:4" outlineLevel="1" x14ac:dyDescent="0.2">
      <c r="A221" s="5" t="s">
        <v>565</v>
      </c>
      <c r="C221" s="4">
        <v>-1.9999999902211098E-2</v>
      </c>
      <c r="D221" s="4">
        <v>1.99999999895226E-2</v>
      </c>
    </row>
    <row r="222" spans="1:4" outlineLevel="1" x14ac:dyDescent="0.2">
      <c r="A222" s="5" t="s">
        <v>568</v>
      </c>
      <c r="B222" s="4">
        <v>2.0000000018626399E-2</v>
      </c>
      <c r="C222" s="4">
        <v>1.9999999785795801E-2</v>
      </c>
    </row>
    <row r="223" spans="1:4" outlineLevel="1" x14ac:dyDescent="0.2">
      <c r="A223" s="5" t="s">
        <v>569</v>
      </c>
      <c r="B223" s="4">
        <v>9.9999997764825804E-3</v>
      </c>
      <c r="C223" s="4">
        <v>-1.16415321826934E-10</v>
      </c>
    </row>
    <row r="224" spans="1:4" outlineLevel="1" x14ac:dyDescent="0.2">
      <c r="A224" s="5" t="s">
        <v>579</v>
      </c>
      <c r="B224" s="4">
        <v>9.9999997764825804E-3</v>
      </c>
      <c r="C224" s="4">
        <v>3493779.98</v>
      </c>
      <c r="D224" s="4">
        <v>2.0000000018626399E-2</v>
      </c>
    </row>
    <row r="225" spans="1:7" outlineLevel="1" x14ac:dyDescent="0.2">
      <c r="A225" s="5" t="s">
        <v>580</v>
      </c>
      <c r="B225" s="4">
        <v>-4.9999999813735402E-2</v>
      </c>
      <c r="C225" s="4">
        <v>-3493779.8999999901</v>
      </c>
      <c r="D225" s="4">
        <v>-0.130000000004656</v>
      </c>
    </row>
    <row r="226" spans="1:7" outlineLevel="1" x14ac:dyDescent="0.2">
      <c r="A226" s="5" t="s">
        <v>583</v>
      </c>
      <c r="B226" s="4">
        <v>-1.0000000707805099E-2</v>
      </c>
      <c r="D226" s="4">
        <v>4.0000000037252903E-2</v>
      </c>
    </row>
    <row r="227" spans="1:7" outlineLevel="1" x14ac:dyDescent="0.2">
      <c r="A227" s="5" t="s">
        <v>584</v>
      </c>
      <c r="B227" s="4">
        <v>1.00000000093132E-2</v>
      </c>
      <c r="C227" s="4">
        <v>9.9999997764825804E-3</v>
      </c>
    </row>
    <row r="228" spans="1:7" outlineLevel="1" x14ac:dyDescent="0.2">
      <c r="A228" s="5" t="s">
        <v>587</v>
      </c>
      <c r="C228" s="4">
        <v>-2.0000000251457001E-2</v>
      </c>
    </row>
    <row r="229" spans="1:7" outlineLevel="1" x14ac:dyDescent="0.2">
      <c r="A229" s="5" t="s">
        <v>588</v>
      </c>
      <c r="C229" s="4">
        <v>-3.9999999920837498E-2</v>
      </c>
      <c r="D229" s="4">
        <v>-7.0000000006984905E-2</v>
      </c>
    </row>
    <row r="230" spans="1:7" outlineLevel="1" x14ac:dyDescent="0.2">
      <c r="A230" s="5" t="s">
        <v>590</v>
      </c>
      <c r="C230" s="4">
        <v>-1.00000000020372E-2</v>
      </c>
      <c r="D230" s="4">
        <v>1.0000000000218201E-2</v>
      </c>
    </row>
    <row r="231" spans="1:7" outlineLevel="1" x14ac:dyDescent="0.2">
      <c r="A231" s="5" t="s">
        <v>594</v>
      </c>
      <c r="C231" s="4">
        <v>1.00000002421438E-2</v>
      </c>
      <c r="D231" s="4">
        <v>1.00000000093132E-2</v>
      </c>
    </row>
    <row r="232" spans="1:7" outlineLevel="1" x14ac:dyDescent="0.2">
      <c r="A232" s="5" t="s">
        <v>595</v>
      </c>
      <c r="B232" s="4">
        <v>9.9999997764825804E-3</v>
      </c>
      <c r="C232" s="4">
        <v>-2.0000000484287701E-2</v>
      </c>
      <c r="D232" s="4">
        <v>1.00000000093132E-2</v>
      </c>
    </row>
    <row r="233" spans="1:7" outlineLevel="1" x14ac:dyDescent="0.2">
      <c r="A233" s="5" t="s">
        <v>596</v>
      </c>
      <c r="B233" s="4">
        <v>1.00000000093132E-2</v>
      </c>
      <c r="C233" s="4">
        <v>2.0000000076834099E-2</v>
      </c>
      <c r="D233" s="4">
        <v>9.9999999947613105E-3</v>
      </c>
    </row>
    <row r="234" spans="1:7" outlineLevel="1" x14ac:dyDescent="0.2">
      <c r="A234" s="5" t="s">
        <v>597</v>
      </c>
      <c r="B234" s="4">
        <v>1.00000000093132E-2</v>
      </c>
      <c r="C234" s="4">
        <v>1.0000000125728501E-2</v>
      </c>
    </row>
    <row r="235" spans="1:7" outlineLevel="1" x14ac:dyDescent="0.2">
      <c r="A235" s="5" t="s">
        <v>627</v>
      </c>
    </row>
    <row r="236" spans="1:7" outlineLevel="1" x14ac:dyDescent="0.2">
      <c r="A236" s="5" t="s">
        <v>548</v>
      </c>
      <c r="B236" s="4">
        <v>-45395.199999999997</v>
      </c>
      <c r="C236" s="4">
        <v>-44946.29</v>
      </c>
      <c r="D236" s="4">
        <v>-44956.65</v>
      </c>
      <c r="E236" s="4">
        <v>-44942.494792808298</v>
      </c>
      <c r="F236" s="4">
        <v>-44942.494792808298</v>
      </c>
      <c r="G236" s="4">
        <v>-44942.494792808298</v>
      </c>
    </row>
    <row r="237" spans="1:7" outlineLevel="1" x14ac:dyDescent="0.2">
      <c r="A237" s="5" t="s">
        <v>568</v>
      </c>
      <c r="B237" s="4">
        <v>-2187.8399999999901</v>
      </c>
      <c r="C237" s="4">
        <v>-456.46</v>
      </c>
      <c r="D237" s="4">
        <v>-3767.09</v>
      </c>
      <c r="E237" s="4">
        <v>-15020.684159999901</v>
      </c>
      <c r="F237" s="4">
        <v>-15020.684159999901</v>
      </c>
      <c r="G237" s="4">
        <v>-15020.684159999901</v>
      </c>
    </row>
    <row r="238" spans="1:7" outlineLevel="1" x14ac:dyDescent="0.2">
      <c r="A238" s="5" t="s">
        <v>570</v>
      </c>
      <c r="B238" s="4">
        <v>-0.47999999999999898</v>
      </c>
      <c r="C238" s="4">
        <v>-0.47999999999999898</v>
      </c>
      <c r="D238" s="4">
        <v>-0.47999999999999898</v>
      </c>
      <c r="E238" s="4">
        <v>-0.49340903023541699</v>
      </c>
      <c r="F238" s="4">
        <v>-0.49340903023541699</v>
      </c>
      <c r="G238" s="4">
        <v>-0.49340903023541699</v>
      </c>
    </row>
    <row r="239" spans="1:7" outlineLevel="1" x14ac:dyDescent="0.2">
      <c r="A239" s="5" t="s">
        <v>571</v>
      </c>
      <c r="C239" s="4">
        <v>-147.51</v>
      </c>
      <c r="D239" s="4">
        <v>-233172.6</v>
      </c>
      <c r="E239" s="4">
        <v>-925750.47335999901</v>
      </c>
      <c r="F239" s="4">
        <v>-925750.47335999901</v>
      </c>
      <c r="G239" s="4">
        <v>-925750.47335999901</v>
      </c>
    </row>
    <row r="240" spans="1:7" outlineLevel="1" x14ac:dyDescent="0.2">
      <c r="A240" s="5" t="s">
        <v>573</v>
      </c>
      <c r="B240" s="4">
        <v>85039.67</v>
      </c>
      <c r="D240" s="4">
        <v>-2840.79</v>
      </c>
      <c r="E240" s="4">
        <v>-11363.1399</v>
      </c>
      <c r="F240" s="4">
        <v>-11363.1399</v>
      </c>
      <c r="G240" s="4">
        <v>-11363.1399</v>
      </c>
    </row>
    <row r="241" spans="1:7" outlineLevel="1" x14ac:dyDescent="0.2">
      <c r="A241" s="5" t="s">
        <v>572</v>
      </c>
      <c r="B241" s="4">
        <v>-0.36</v>
      </c>
      <c r="C241" s="4">
        <v>-0.36</v>
      </c>
      <c r="D241" s="4">
        <v>-0.36</v>
      </c>
      <c r="E241" s="4">
        <v>-0.37165009141459798</v>
      </c>
      <c r="F241" s="4">
        <v>-0.37165009141459798</v>
      </c>
      <c r="G241" s="4">
        <v>-0.37165009141459798</v>
      </c>
    </row>
    <row r="242" spans="1:7" outlineLevel="1" x14ac:dyDescent="0.2">
      <c r="A242" s="5" t="s">
        <v>575</v>
      </c>
      <c r="E242" s="4">
        <v>-1.71450392526157E-2</v>
      </c>
      <c r="F242" s="4">
        <v>-1.71450392526157E-2</v>
      </c>
      <c r="G242" s="4">
        <v>-1.71450392526157E-2</v>
      </c>
    </row>
    <row r="243" spans="1:7" outlineLevel="1" x14ac:dyDescent="0.2">
      <c r="A243" s="5" t="s">
        <v>574</v>
      </c>
      <c r="B243" s="4">
        <v>-1247223.3</v>
      </c>
      <c r="C243" s="4">
        <v>-1027949.16</v>
      </c>
      <c r="D243" s="4">
        <v>-1144195.33</v>
      </c>
      <c r="E243" s="4">
        <v>-1144702.7629543201</v>
      </c>
      <c r="F243" s="4">
        <v>-1144702.7629543201</v>
      </c>
      <c r="G243" s="4">
        <v>-1144702.7629543201</v>
      </c>
    </row>
    <row r="244" spans="1:7" outlineLevel="1" x14ac:dyDescent="0.2">
      <c r="A244" s="5" t="s">
        <v>576</v>
      </c>
      <c r="D244" s="4">
        <v>-172530.99</v>
      </c>
      <c r="E244" s="4">
        <v>-692888.32374201005</v>
      </c>
      <c r="F244" s="4">
        <v>-692888.32374201005</v>
      </c>
      <c r="G244" s="4">
        <v>-692888.32374201005</v>
      </c>
    </row>
    <row r="245" spans="1:7" outlineLevel="1" x14ac:dyDescent="0.2">
      <c r="A245" s="5" t="s">
        <v>578</v>
      </c>
      <c r="B245" s="4">
        <v>-46210.99</v>
      </c>
      <c r="D245" s="4">
        <v>-141793.20000000001</v>
      </c>
      <c r="E245" s="4">
        <v>-568310.61303999997</v>
      </c>
      <c r="F245" s="4">
        <v>-568310.61303999997</v>
      </c>
      <c r="G245" s="4">
        <v>-568310.61303999997</v>
      </c>
    </row>
    <row r="246" spans="1:7" outlineLevel="1" x14ac:dyDescent="0.2">
      <c r="A246" s="5" t="s">
        <v>585</v>
      </c>
      <c r="B246" s="4">
        <v>-1.68</v>
      </c>
      <c r="C246" s="4">
        <v>-1.68</v>
      </c>
      <c r="D246" s="4">
        <v>-1.68</v>
      </c>
      <c r="E246" s="4">
        <v>-1.72246973396734</v>
      </c>
      <c r="F246" s="4">
        <v>-1.72246973396734</v>
      </c>
      <c r="G246" s="4">
        <v>-1.72246973396734</v>
      </c>
    </row>
    <row r="247" spans="1:7" outlineLevel="1" x14ac:dyDescent="0.2">
      <c r="A247" s="5" t="s">
        <v>598</v>
      </c>
      <c r="B247" s="4">
        <v>-637.39</v>
      </c>
      <c r="C247" s="4">
        <v>-652.20000000000005</v>
      </c>
      <c r="D247" s="4">
        <v>-489.15</v>
      </c>
      <c r="E247" s="4">
        <v>4.55399999999999E-2</v>
      </c>
      <c r="F247" s="4">
        <v>4.55399999999999E-2</v>
      </c>
      <c r="G247" s="4">
        <v>4.55399999999999E-2</v>
      </c>
    </row>
    <row r="248" spans="1:7" outlineLevel="1" x14ac:dyDescent="0.2">
      <c r="A248" s="5" t="s">
        <v>599</v>
      </c>
      <c r="B248" s="4">
        <v>-718206.02</v>
      </c>
      <c r="C248" s="4">
        <v>-693737.52</v>
      </c>
      <c r="D248" s="4">
        <v>-520303.14</v>
      </c>
    </row>
    <row r="249" spans="1:7" outlineLevel="1" x14ac:dyDescent="0.2">
      <c r="A249" s="5" t="s">
        <v>600</v>
      </c>
      <c r="D249" s="4">
        <v>-211.53</v>
      </c>
      <c r="E249" s="4">
        <v>-846.14364</v>
      </c>
      <c r="F249" s="4">
        <v>-846.14364</v>
      </c>
      <c r="G249" s="4">
        <v>-846.14364</v>
      </c>
    </row>
    <row r="250" spans="1:7" outlineLevel="1" x14ac:dyDescent="0.2">
      <c r="A250" s="5" t="s">
        <v>601</v>
      </c>
      <c r="B250" s="4">
        <v>-528367.24</v>
      </c>
      <c r="C250" s="4">
        <v>-573927</v>
      </c>
      <c r="D250" s="4">
        <v>-430445.25</v>
      </c>
    </row>
    <row r="251" spans="1:7" outlineLevel="1" x14ac:dyDescent="0.2">
      <c r="A251" s="5" t="s">
        <v>602</v>
      </c>
      <c r="D251" s="4">
        <v>-1404.12</v>
      </c>
      <c r="E251" s="4">
        <v>-5616.4697999999898</v>
      </c>
      <c r="F251" s="4">
        <v>-5616.4697999999898</v>
      </c>
      <c r="G251" s="4">
        <v>-5616.4697999999898</v>
      </c>
    </row>
    <row r="252" spans="1:7" outlineLevel="1" x14ac:dyDescent="0.2">
      <c r="A252" s="5" t="s">
        <v>604</v>
      </c>
      <c r="B252" s="4">
        <v>-587711.32999999996</v>
      </c>
      <c r="C252" s="4">
        <v>-698871.27999999898</v>
      </c>
      <c r="D252" s="4">
        <v>-523978.64999999898</v>
      </c>
    </row>
    <row r="253" spans="1:7" outlineLevel="1" x14ac:dyDescent="0.2">
      <c r="A253" s="5" t="s">
        <v>605</v>
      </c>
      <c r="B253" s="4">
        <v>-1271898.26</v>
      </c>
      <c r="C253" s="4">
        <v>-1352984.73</v>
      </c>
      <c r="D253" s="4">
        <v>-1007888.51</v>
      </c>
      <c r="E253" s="4">
        <v>7182.4411200000004</v>
      </c>
      <c r="F253" s="4">
        <v>7182.4411200000004</v>
      </c>
      <c r="G253" s="4">
        <v>7182.4411200000004</v>
      </c>
    </row>
    <row r="254" spans="1:7" outlineLevel="1" x14ac:dyDescent="0.2">
      <c r="A254" s="5" t="s">
        <v>606</v>
      </c>
      <c r="D254" s="4">
        <v>-98920.9</v>
      </c>
      <c r="E254" s="4">
        <v>-395797.535979999</v>
      </c>
      <c r="F254" s="4">
        <v>-395797.535979999</v>
      </c>
      <c r="G254" s="4">
        <v>-395797.535979999</v>
      </c>
    </row>
    <row r="255" spans="1:7" outlineLevel="1" x14ac:dyDescent="0.2">
      <c r="A255" s="5" t="s">
        <v>608</v>
      </c>
      <c r="D255" s="4">
        <v>-171539.91999999899</v>
      </c>
      <c r="E255" s="4">
        <v>-687275.09505999996</v>
      </c>
      <c r="F255" s="4">
        <v>-687275.09505999996</v>
      </c>
      <c r="G255" s="4">
        <v>-687275.09505999996</v>
      </c>
    </row>
    <row r="256" spans="1:7" outlineLevel="1" x14ac:dyDescent="0.2">
      <c r="A256" s="5" t="s">
        <v>628</v>
      </c>
    </row>
    <row r="257" spans="1:7" outlineLevel="1" x14ac:dyDescent="0.2">
      <c r="A257" s="5" t="s">
        <v>629</v>
      </c>
    </row>
    <row r="258" spans="1:7" outlineLevel="1" x14ac:dyDescent="0.2">
      <c r="A258" s="5" t="s">
        <v>630</v>
      </c>
      <c r="E258" s="4">
        <v>51667182</v>
      </c>
      <c r="F258" s="4">
        <v>44035182</v>
      </c>
      <c r="G258" s="4">
        <v>42920826</v>
      </c>
    </row>
    <row r="259" spans="1:7" outlineLevel="1" x14ac:dyDescent="0.2">
      <c r="A259" s="5" t="s">
        <v>631</v>
      </c>
      <c r="E259" s="4">
        <v>43760322</v>
      </c>
      <c r="F259" s="4">
        <v>43376025</v>
      </c>
      <c r="G259" s="4">
        <v>43419071</v>
      </c>
    </row>
    <row r="260" spans="1:7" outlineLevel="1" x14ac:dyDescent="0.2">
      <c r="A260" s="5" t="s">
        <v>632</v>
      </c>
      <c r="E260" s="4">
        <v>52289244.065453</v>
      </c>
      <c r="F260" s="4">
        <v>55694222.270556301</v>
      </c>
      <c r="G260" s="4">
        <v>50233108.393734999</v>
      </c>
    </row>
    <row r="261" spans="1:7" outlineLevel="1" x14ac:dyDescent="0.2">
      <c r="A261" s="5" t="s">
        <v>633</v>
      </c>
      <c r="E261" s="4">
        <v>47134872</v>
      </c>
      <c r="F261" s="4">
        <v>46937043</v>
      </c>
      <c r="G261" s="4">
        <v>45375451</v>
      </c>
    </row>
    <row r="262" spans="1:7" outlineLevel="1" x14ac:dyDescent="0.2">
      <c r="A262" s="5" t="s">
        <v>634</v>
      </c>
    </row>
    <row r="263" spans="1:7" outlineLevel="1" x14ac:dyDescent="0.2">
      <c r="A263" s="5" t="s">
        <v>635</v>
      </c>
    </row>
    <row r="264" spans="1:7" outlineLevel="1" x14ac:dyDescent="0.2">
      <c r="A264" s="5" t="s">
        <v>636</v>
      </c>
      <c r="C264" s="4">
        <v>48768483.269040003</v>
      </c>
      <c r="D264" s="4">
        <v>50840903.830935001</v>
      </c>
      <c r="E264" s="4">
        <v>125839405.44141699</v>
      </c>
      <c r="F264" s="4">
        <v>131489376.85712799</v>
      </c>
      <c r="G264" s="4">
        <v>137393022.20658401</v>
      </c>
    </row>
    <row r="265" spans="1:7" outlineLevel="1" x14ac:dyDescent="0.2">
      <c r="A265" s="5" t="s">
        <v>637</v>
      </c>
    </row>
    <row r="266" spans="1:7" outlineLevel="1" x14ac:dyDescent="0.2">
      <c r="A266" s="5" t="s">
        <v>636</v>
      </c>
      <c r="C266" s="4">
        <v>2687130.9059635298</v>
      </c>
      <c r="D266" s="4">
        <v>2740173.7414854299</v>
      </c>
      <c r="E266" s="4">
        <v>26689544.352075901</v>
      </c>
      <c r="F266" s="4">
        <v>27425362.768057499</v>
      </c>
      <c r="G266" s="4">
        <v>28181467.358061299</v>
      </c>
    </row>
    <row r="267" spans="1:7" outlineLevel="1" x14ac:dyDescent="0.2">
      <c r="A267" s="5" t="s">
        <v>638</v>
      </c>
    </row>
    <row r="268" spans="1:7" outlineLevel="1" x14ac:dyDescent="0.2">
      <c r="A268" s="5" t="s">
        <v>636</v>
      </c>
      <c r="C268" s="4">
        <v>972146.58993833303</v>
      </c>
      <c r="D268" s="4">
        <v>981620.34536583303</v>
      </c>
      <c r="E268" s="4">
        <v>1033501.39293619</v>
      </c>
      <c r="F268" s="4">
        <v>1042424.10187862</v>
      </c>
      <c r="G268" s="4">
        <v>1051423.8448099799</v>
      </c>
    </row>
    <row r="269" spans="1:7" outlineLevel="1" x14ac:dyDescent="0.2">
      <c r="A269" s="5" t="s">
        <v>639</v>
      </c>
    </row>
    <row r="270" spans="1:7" outlineLevel="1" x14ac:dyDescent="0.2">
      <c r="A270" s="5" t="s">
        <v>640</v>
      </c>
    </row>
    <row r="271" spans="1:7" outlineLevel="1" x14ac:dyDescent="0.2">
      <c r="A271" s="5" t="s">
        <v>641</v>
      </c>
      <c r="E271" s="4">
        <v>11233.999550864601</v>
      </c>
      <c r="F271" s="4">
        <v>11250</v>
      </c>
      <c r="G271" s="4">
        <v>11250</v>
      </c>
    </row>
    <row r="272" spans="1:7" outlineLevel="1" x14ac:dyDescent="0.2">
      <c r="A272" s="5" t="s">
        <v>642</v>
      </c>
      <c r="E272" s="4">
        <v>28345.3342316042</v>
      </c>
      <c r="F272" s="4">
        <v>28254.6657683958</v>
      </c>
      <c r="G272" s="4">
        <v>28300</v>
      </c>
    </row>
    <row r="273" spans="1:7" outlineLevel="1" x14ac:dyDescent="0.2">
      <c r="A273" s="5" t="s">
        <v>643</v>
      </c>
      <c r="E273" s="4">
        <v>45823.287671232902</v>
      </c>
      <c r="F273" s="4">
        <v>45676.712328767098</v>
      </c>
      <c r="G273" s="4">
        <v>45750</v>
      </c>
    </row>
    <row r="274" spans="1:7" outlineLevel="1" x14ac:dyDescent="0.2">
      <c r="A274" s="5" t="s">
        <v>644</v>
      </c>
      <c r="E274" s="4">
        <v>16536.447638296198</v>
      </c>
      <c r="F274" s="4">
        <v>16483.5523617037</v>
      </c>
      <c r="G274" s="4">
        <v>16510</v>
      </c>
    </row>
    <row r="275" spans="1:7" outlineLevel="1" x14ac:dyDescent="0.2">
      <c r="A275" s="5" t="s">
        <v>645</v>
      </c>
      <c r="E275" s="4">
        <v>46033.624073658197</v>
      </c>
      <c r="F275" s="4">
        <v>45886.375926341803</v>
      </c>
      <c r="G275" s="4">
        <v>45960</v>
      </c>
    </row>
    <row r="276" spans="1:7" outlineLevel="1" x14ac:dyDescent="0.2">
      <c r="A276" s="5" t="s">
        <v>646</v>
      </c>
      <c r="E276" s="4">
        <v>4487.1765850737302</v>
      </c>
      <c r="F276" s="4">
        <v>4472.8234149262698</v>
      </c>
      <c r="G276" s="4">
        <v>4480</v>
      </c>
    </row>
    <row r="277" spans="1:7" outlineLevel="1" x14ac:dyDescent="0.2">
      <c r="A277" s="5" t="s">
        <v>647</v>
      </c>
      <c r="E277" s="4">
        <v>38981.827307433101</v>
      </c>
      <c r="F277" s="4">
        <v>38928.172692566797</v>
      </c>
      <c r="G277" s="4">
        <v>38955</v>
      </c>
    </row>
    <row r="278" spans="1:7" outlineLevel="1" x14ac:dyDescent="0.2">
      <c r="A278" s="5" t="s">
        <v>648</v>
      </c>
      <c r="E278" s="4">
        <v>6480.7100269481298</v>
      </c>
      <c r="F278" s="4">
        <v>6471.7899730518802</v>
      </c>
      <c r="G278" s="4">
        <v>6476.25000000001</v>
      </c>
    </row>
    <row r="279" spans="1:7" outlineLevel="1" x14ac:dyDescent="0.2">
      <c r="A279" s="5" t="s">
        <v>649</v>
      </c>
      <c r="E279" s="4">
        <v>95765.906130698393</v>
      </c>
      <c r="F279" s="4">
        <v>95634.093869301505</v>
      </c>
      <c r="G279" s="4">
        <v>95699.999999999898</v>
      </c>
    </row>
    <row r="280" spans="1:7" outlineLevel="1" x14ac:dyDescent="0.2">
      <c r="A280" s="5" t="s">
        <v>650</v>
      </c>
      <c r="E280" s="4">
        <v>181657.5</v>
      </c>
      <c r="F280" s="4">
        <v>182155.19</v>
      </c>
      <c r="G280" s="4">
        <v>181657.5</v>
      </c>
    </row>
    <row r="281" spans="1:7" outlineLevel="1" x14ac:dyDescent="0.2">
      <c r="A281" s="5" t="s">
        <v>651</v>
      </c>
      <c r="E281" s="4">
        <v>59088.75</v>
      </c>
      <c r="F281" s="4">
        <v>59088.75</v>
      </c>
      <c r="G281" s="4">
        <v>59088.75</v>
      </c>
    </row>
    <row r="282" spans="1:7" outlineLevel="1" x14ac:dyDescent="0.2">
      <c r="A282" s="5" t="s">
        <v>652</v>
      </c>
    </row>
    <row r="283" spans="1:7" outlineLevel="1" x14ac:dyDescent="0.2">
      <c r="A283" s="5" t="s">
        <v>653</v>
      </c>
      <c r="D283" s="4">
        <v>77500</v>
      </c>
    </row>
    <row r="284" spans="1:7" outlineLevel="1" x14ac:dyDescent="0.2">
      <c r="A284" s="5" t="s">
        <v>641</v>
      </c>
      <c r="B284" s="4">
        <v>39475.440000000002</v>
      </c>
      <c r="C284" s="4">
        <v>49732.1499999999</v>
      </c>
      <c r="D284" s="4">
        <v>36361.69</v>
      </c>
      <c r="E284" s="4">
        <v>113095</v>
      </c>
      <c r="F284" s="4">
        <v>201181.25</v>
      </c>
      <c r="G284" s="4">
        <v>265080</v>
      </c>
    </row>
    <row r="285" spans="1:7" outlineLevel="1" x14ac:dyDescent="0.2">
      <c r="A285" s="5" t="s">
        <v>642</v>
      </c>
      <c r="B285" s="4">
        <v>86328.51</v>
      </c>
      <c r="C285" s="4">
        <v>97510.5</v>
      </c>
      <c r="D285" s="4">
        <v>67848.69</v>
      </c>
      <c r="E285" s="4">
        <v>213372.56666666601</v>
      </c>
      <c r="F285" s="4">
        <v>379561.95833333302</v>
      </c>
      <c r="G285" s="4">
        <v>500117.6</v>
      </c>
    </row>
    <row r="286" spans="1:7" outlineLevel="1" x14ac:dyDescent="0.2">
      <c r="A286" s="5" t="s">
        <v>643</v>
      </c>
      <c r="B286" s="4">
        <v>114215.63</v>
      </c>
      <c r="C286" s="4">
        <v>139333.69</v>
      </c>
      <c r="D286" s="4">
        <v>133257.35</v>
      </c>
      <c r="E286" s="4">
        <v>344939.75</v>
      </c>
      <c r="F286" s="4">
        <v>613602.8125</v>
      </c>
      <c r="G286" s="4">
        <v>808494</v>
      </c>
    </row>
    <row r="287" spans="1:7" outlineLevel="1" x14ac:dyDescent="0.2">
      <c r="A287" s="5" t="s">
        <v>644</v>
      </c>
      <c r="B287" s="4">
        <v>29147.68</v>
      </c>
      <c r="C287" s="4">
        <v>30213.59</v>
      </c>
      <c r="D287" s="4">
        <v>27548.35</v>
      </c>
      <c r="E287" s="4">
        <v>124479.896666666</v>
      </c>
      <c r="F287" s="4">
        <v>221433.495833333</v>
      </c>
      <c r="G287" s="4">
        <v>291764.71999999997</v>
      </c>
    </row>
    <row r="288" spans="1:7" outlineLevel="1" x14ac:dyDescent="0.2">
      <c r="A288" s="5" t="s">
        <v>645</v>
      </c>
      <c r="B288" s="4">
        <v>121533.989999999</v>
      </c>
      <c r="C288" s="4">
        <v>153738.91999999899</v>
      </c>
      <c r="D288" s="4">
        <v>104944.77</v>
      </c>
      <c r="E288" s="4">
        <v>346523.08</v>
      </c>
      <c r="F288" s="4">
        <v>616419.35</v>
      </c>
      <c r="G288" s="4">
        <v>812205.11999999895</v>
      </c>
    </row>
    <row r="289" spans="1:7" outlineLevel="1" x14ac:dyDescent="0.2">
      <c r="A289" s="5" t="s">
        <v>646</v>
      </c>
      <c r="B289" s="4">
        <v>13425.359999999901</v>
      </c>
      <c r="C289" s="4">
        <v>11468.4799999999</v>
      </c>
      <c r="D289" s="4">
        <v>11546.81</v>
      </c>
      <c r="E289" s="4">
        <v>33777.7066666666</v>
      </c>
      <c r="F289" s="4">
        <v>60086.133333333302</v>
      </c>
      <c r="G289" s="4">
        <v>79170.559999999998</v>
      </c>
    </row>
    <row r="290" spans="1:7" outlineLevel="1" x14ac:dyDescent="0.2">
      <c r="A290" s="5" t="s">
        <v>647</v>
      </c>
      <c r="B290" s="4">
        <v>87129.56</v>
      </c>
      <c r="C290" s="4">
        <v>68449.119999999995</v>
      </c>
      <c r="D290" s="4">
        <v>68274.48</v>
      </c>
      <c r="E290" s="4">
        <v>391610.28666666598</v>
      </c>
      <c r="F290" s="4">
        <v>696623.60833333305</v>
      </c>
      <c r="G290" s="4">
        <v>917883.679999999</v>
      </c>
    </row>
    <row r="291" spans="1:7" outlineLevel="1" x14ac:dyDescent="0.2">
      <c r="A291" s="5" t="s">
        <v>648</v>
      </c>
      <c r="B291" s="4">
        <v>30344.17</v>
      </c>
      <c r="C291" s="4">
        <v>27036.7399999999</v>
      </c>
      <c r="D291" s="4">
        <v>28424.58</v>
      </c>
      <c r="E291" s="4">
        <v>65105.021666666602</v>
      </c>
      <c r="F291" s="4">
        <v>115813.339583333</v>
      </c>
      <c r="G291" s="4">
        <v>152597.71999999901</v>
      </c>
    </row>
    <row r="292" spans="1:7" outlineLevel="1" x14ac:dyDescent="0.2">
      <c r="A292" s="5" t="s">
        <v>649</v>
      </c>
      <c r="B292" s="4">
        <v>229240.71</v>
      </c>
      <c r="C292" s="4">
        <v>159257.25</v>
      </c>
      <c r="D292" s="4">
        <v>126918.299999999</v>
      </c>
      <c r="E292" s="4">
        <v>721546.1</v>
      </c>
      <c r="F292" s="4">
        <v>1283536.375</v>
      </c>
      <c r="G292" s="4">
        <v>1691210.4</v>
      </c>
    </row>
    <row r="293" spans="1:7" outlineLevel="1" x14ac:dyDescent="0.2">
      <c r="A293" s="5" t="s">
        <v>650</v>
      </c>
      <c r="B293" s="4">
        <v>433585.88</v>
      </c>
      <c r="C293" s="4">
        <v>323564.31</v>
      </c>
      <c r="D293" s="4">
        <v>273890.96999999997</v>
      </c>
      <c r="E293" s="4">
        <v>1826182.6633333301</v>
      </c>
      <c r="F293" s="4">
        <v>3248540.7041666601</v>
      </c>
      <c r="G293" s="4">
        <v>4280335.12</v>
      </c>
    </row>
    <row r="294" spans="1:7" outlineLevel="1" x14ac:dyDescent="0.2">
      <c r="A294" s="5" t="s">
        <v>651</v>
      </c>
      <c r="B294" s="4">
        <v>107412.55</v>
      </c>
      <c r="C294" s="4">
        <v>161284.24999999901</v>
      </c>
      <c r="D294" s="4">
        <v>97819.18</v>
      </c>
      <c r="E294" s="4">
        <v>594012.63833333296</v>
      </c>
      <c r="F294" s="4">
        <v>1056670.9854166601</v>
      </c>
      <c r="G294" s="4">
        <v>1392288.52</v>
      </c>
    </row>
    <row r="295" spans="1:7" outlineLevel="1" x14ac:dyDescent="0.2">
      <c r="A295" s="5" t="s">
        <v>654</v>
      </c>
      <c r="D295" s="4">
        <v>28931.31</v>
      </c>
      <c r="E295" s="4">
        <v>640871.66666666605</v>
      </c>
      <c r="F295" s="4">
        <v>1140027.08333333</v>
      </c>
      <c r="G295" s="4">
        <v>1502120</v>
      </c>
    </row>
    <row r="296" spans="1:7" outlineLevel="1" x14ac:dyDescent="0.2">
      <c r="A296" s="5" t="s">
        <v>655</v>
      </c>
      <c r="B296" s="4">
        <v>1980907</v>
      </c>
      <c r="C296" s="4">
        <v>727528.75</v>
      </c>
    </row>
    <row r="297" spans="1:7" outlineLevel="1" x14ac:dyDescent="0.2">
      <c r="A297" s="5" t="s">
        <v>656</v>
      </c>
      <c r="B297" s="4">
        <v>5084821.8099999996</v>
      </c>
      <c r="C297" s="4">
        <v>3114096.01</v>
      </c>
      <c r="D297" s="4">
        <v>504592.799999999</v>
      </c>
    </row>
    <row r="298" spans="1:7" outlineLevel="1" x14ac:dyDescent="0.2">
      <c r="A298" s="5" t="s">
        <v>657</v>
      </c>
      <c r="B298" s="4">
        <v>773205.71</v>
      </c>
    </row>
    <row r="299" spans="1:7" outlineLevel="1" x14ac:dyDescent="0.2">
      <c r="A299" s="5" t="s">
        <v>658</v>
      </c>
      <c r="B299" s="4">
        <v>15135840</v>
      </c>
      <c r="C299" s="4">
        <v>15135840</v>
      </c>
      <c r="D299" s="4">
        <v>14800201.009999899</v>
      </c>
      <c r="E299" s="4">
        <v>12300111.621845599</v>
      </c>
      <c r="F299" s="4">
        <v>8901044.3859816995</v>
      </c>
      <c r="G299" s="4">
        <v>5300828.3296880396</v>
      </c>
    </row>
    <row r="300" spans="1:7" outlineLevel="1" x14ac:dyDescent="0.2">
      <c r="A300" s="5" t="s">
        <v>659</v>
      </c>
      <c r="B300" s="4">
        <v>1640087.65</v>
      </c>
    </row>
    <row r="301" spans="1:7" outlineLevel="1" x14ac:dyDescent="0.2">
      <c r="A301" s="5" t="s">
        <v>660</v>
      </c>
      <c r="B301" s="4">
        <v>11716842.949999999</v>
      </c>
      <c r="C301" s="4">
        <v>11709855.710000001</v>
      </c>
      <c r="D301" s="4">
        <v>11268403.74</v>
      </c>
      <c r="E301" s="4">
        <v>9985657.5</v>
      </c>
      <c r="F301" s="4">
        <v>9985657.5</v>
      </c>
      <c r="G301" s="4">
        <v>9985657.5</v>
      </c>
    </row>
    <row r="302" spans="1:7" outlineLevel="1" x14ac:dyDescent="0.2">
      <c r="A302" s="5" t="s">
        <v>661</v>
      </c>
      <c r="B302" s="4">
        <v>28167098.399999999</v>
      </c>
      <c r="C302" s="4">
        <v>28152276.68</v>
      </c>
      <c r="D302" s="4">
        <v>26964116.739999998</v>
      </c>
      <c r="E302" s="4">
        <v>23522175</v>
      </c>
      <c r="F302" s="4">
        <v>23522175</v>
      </c>
      <c r="G302" s="4">
        <v>23522175</v>
      </c>
    </row>
    <row r="303" spans="1:7" outlineLevel="1" x14ac:dyDescent="0.2">
      <c r="A303" s="5" t="s">
        <v>662</v>
      </c>
      <c r="B303" s="4">
        <v>17875261.539999999</v>
      </c>
      <c r="C303" s="4">
        <v>17867426.969999999</v>
      </c>
      <c r="D303" s="4">
        <v>17443351.57</v>
      </c>
      <c r="E303" s="4">
        <v>16210417.999999899</v>
      </c>
      <c r="F303" s="4">
        <v>16210417.999999899</v>
      </c>
      <c r="G303" s="4">
        <v>16210417.999999899</v>
      </c>
    </row>
    <row r="304" spans="1:7" outlineLevel="1" x14ac:dyDescent="0.2">
      <c r="A304" s="5" t="s">
        <v>663</v>
      </c>
      <c r="B304" s="4">
        <v>13580210.289999999</v>
      </c>
      <c r="C304" s="4">
        <v>13573095.93</v>
      </c>
      <c r="D304" s="4">
        <v>13054370.179999899</v>
      </c>
      <c r="E304" s="4">
        <v>11550351.5</v>
      </c>
      <c r="F304" s="4">
        <v>11550351.5</v>
      </c>
      <c r="G304" s="4">
        <v>11550351.5</v>
      </c>
    </row>
    <row r="305" spans="1:7" outlineLevel="1" x14ac:dyDescent="0.2">
      <c r="A305" s="5" t="s">
        <v>664</v>
      </c>
      <c r="B305" s="4">
        <v>14875261.43</v>
      </c>
      <c r="C305" s="4">
        <v>14866368.41</v>
      </c>
      <c r="D305" s="4">
        <v>14866910.24</v>
      </c>
      <c r="E305" s="4">
        <v>14850000</v>
      </c>
      <c r="F305" s="4">
        <v>14850000</v>
      </c>
      <c r="G305" s="4">
        <v>14850000</v>
      </c>
    </row>
    <row r="306" spans="1:7" outlineLevel="1" x14ac:dyDescent="0.2">
      <c r="A306" s="5" t="s">
        <v>665</v>
      </c>
      <c r="B306" s="4">
        <v>16225261.439999999</v>
      </c>
      <c r="C306" s="4">
        <v>16216368.41</v>
      </c>
      <c r="D306" s="4">
        <v>15234634.939999999</v>
      </c>
      <c r="E306" s="4">
        <v>12397644</v>
      </c>
      <c r="F306" s="4">
        <v>12397644</v>
      </c>
      <c r="G306" s="4">
        <v>12397644</v>
      </c>
    </row>
    <row r="307" spans="1:7" outlineLevel="1" x14ac:dyDescent="0.2">
      <c r="A307" s="5" t="s">
        <v>666</v>
      </c>
      <c r="B307" s="4">
        <v>22633679.9099999</v>
      </c>
      <c r="C307" s="4">
        <v>22621822.509999901</v>
      </c>
      <c r="D307" s="4">
        <v>22549434.390000001</v>
      </c>
      <c r="E307" s="4">
        <v>22316991.5</v>
      </c>
      <c r="F307" s="4">
        <v>22316991.5</v>
      </c>
      <c r="G307" s="4">
        <v>22316991.5</v>
      </c>
    </row>
    <row r="308" spans="1:7" outlineLevel="1" x14ac:dyDescent="0.2">
      <c r="A308" s="5" t="s">
        <v>667</v>
      </c>
      <c r="B308" s="4">
        <v>18625261.439999901</v>
      </c>
      <c r="C308" s="4">
        <v>18616368.41</v>
      </c>
      <c r="D308" s="4">
        <v>17322138.920000002</v>
      </c>
      <c r="E308" s="4">
        <v>13587982</v>
      </c>
      <c r="F308" s="4">
        <v>13587982</v>
      </c>
      <c r="G308" s="4">
        <v>13587982</v>
      </c>
    </row>
    <row r="309" spans="1:7" outlineLevel="1" x14ac:dyDescent="0.2">
      <c r="A309" s="5" t="s">
        <v>668</v>
      </c>
      <c r="B309" s="4">
        <v>17575261.439999901</v>
      </c>
      <c r="C309" s="4">
        <v>17566368.41</v>
      </c>
      <c r="D309" s="4">
        <v>16516908.9899999</v>
      </c>
      <c r="E309" s="4">
        <v>13485478.5</v>
      </c>
      <c r="F309" s="4">
        <v>13485478.5</v>
      </c>
      <c r="G309" s="4">
        <v>13485478.5</v>
      </c>
    </row>
    <row r="310" spans="1:7" outlineLevel="1" x14ac:dyDescent="0.2">
      <c r="A310" s="5" t="s">
        <v>669</v>
      </c>
      <c r="B310" s="4">
        <v>16675261.439999999</v>
      </c>
      <c r="C310" s="4">
        <v>16666368.41</v>
      </c>
      <c r="D310" s="4">
        <v>16666910.24</v>
      </c>
      <c r="E310" s="4">
        <v>16650000</v>
      </c>
      <c r="F310" s="4">
        <v>13875000</v>
      </c>
    </row>
    <row r="311" spans="1:7" outlineLevel="1" x14ac:dyDescent="0.2">
      <c r="A311" s="5" t="s">
        <v>670</v>
      </c>
      <c r="B311" s="4">
        <v>35750516.869999997</v>
      </c>
      <c r="C311" s="4">
        <v>35732730.82</v>
      </c>
      <c r="D311" s="4">
        <v>35733814.490000002</v>
      </c>
      <c r="E311" s="4">
        <v>35700000</v>
      </c>
      <c r="F311" s="4">
        <v>35700000</v>
      </c>
      <c r="G311" s="4">
        <v>35700000</v>
      </c>
    </row>
    <row r="312" spans="1:7" outlineLevel="1" x14ac:dyDescent="0.2">
      <c r="A312" s="5" t="s">
        <v>671</v>
      </c>
      <c r="B312" s="4">
        <v>29842098.379999898</v>
      </c>
      <c r="C312" s="4">
        <v>29827276.6399999</v>
      </c>
      <c r="D312" s="4">
        <v>29828179.710000001</v>
      </c>
      <c r="E312" s="4">
        <v>29799999.999999899</v>
      </c>
      <c r="F312" s="4">
        <v>29799999.999999899</v>
      </c>
      <c r="G312" s="4">
        <v>29799999.999999899</v>
      </c>
    </row>
    <row r="313" spans="1:7" outlineLevel="1" x14ac:dyDescent="0.2">
      <c r="A313" s="5" t="s">
        <v>672</v>
      </c>
      <c r="B313" s="4">
        <v>28492098.379999898</v>
      </c>
      <c r="C313" s="4">
        <v>28477276.6399999</v>
      </c>
      <c r="D313" s="4">
        <v>28478179.710000001</v>
      </c>
      <c r="E313" s="4">
        <v>28450000</v>
      </c>
      <c r="F313" s="4">
        <v>28450000</v>
      </c>
      <c r="G313" s="4">
        <v>28450000</v>
      </c>
    </row>
    <row r="314" spans="1:7" outlineLevel="1" x14ac:dyDescent="0.2">
      <c r="A314" s="5" t="s">
        <v>673</v>
      </c>
      <c r="B314" s="4">
        <v>21033679.93</v>
      </c>
      <c r="C314" s="4">
        <v>21021822.550000001</v>
      </c>
      <c r="D314" s="4">
        <v>21022544.989999998</v>
      </c>
      <c r="E314" s="4">
        <v>20999999.999999899</v>
      </c>
      <c r="F314" s="4">
        <v>20999999.999999899</v>
      </c>
      <c r="G314" s="4">
        <v>20999999.999999899</v>
      </c>
    </row>
    <row r="315" spans="1:7" outlineLevel="1" x14ac:dyDescent="0.2">
      <c r="A315" s="5" t="s">
        <v>674</v>
      </c>
      <c r="B315" s="4">
        <v>12833552.18</v>
      </c>
      <c r="C315" s="4">
        <v>12826141.300000001</v>
      </c>
      <c r="D315" s="4">
        <v>12826592.83</v>
      </c>
      <c r="E315" s="4">
        <v>12812500</v>
      </c>
      <c r="F315" s="4">
        <v>12812500</v>
      </c>
      <c r="G315" s="4">
        <v>12812500</v>
      </c>
    </row>
    <row r="316" spans="1:7" outlineLevel="1" x14ac:dyDescent="0.2">
      <c r="A316" s="5" t="s">
        <v>675</v>
      </c>
      <c r="B316" s="4">
        <v>24800516.870000001</v>
      </c>
      <c r="C316" s="4">
        <v>24782730.82</v>
      </c>
      <c r="D316" s="4">
        <v>24783814.489999998</v>
      </c>
      <c r="E316" s="4">
        <v>24750000</v>
      </c>
      <c r="F316" s="4">
        <v>24750000</v>
      </c>
      <c r="G316" s="4">
        <v>24750000</v>
      </c>
    </row>
    <row r="317" spans="1:7" outlineLevel="1" x14ac:dyDescent="0.2">
      <c r="A317" s="5" t="s">
        <v>676</v>
      </c>
      <c r="B317" s="4">
        <v>24327296.550000001</v>
      </c>
      <c r="C317" s="4">
        <v>24332730.82</v>
      </c>
      <c r="D317" s="4">
        <v>24333814.489999998</v>
      </c>
      <c r="E317" s="4">
        <v>24300000</v>
      </c>
      <c r="F317" s="4">
        <v>24300000</v>
      </c>
      <c r="G317" s="4">
        <v>24300000</v>
      </c>
    </row>
    <row r="318" spans="1:7" outlineLevel="1" x14ac:dyDescent="0.2">
      <c r="A318" s="5" t="s">
        <v>677</v>
      </c>
      <c r="B318" s="4">
        <v>15284895.439999999</v>
      </c>
      <c r="C318" s="4">
        <v>15221822.59</v>
      </c>
      <c r="D318" s="4">
        <v>15222545.029999999</v>
      </c>
      <c r="E318" s="4">
        <v>15199999.999999899</v>
      </c>
      <c r="F318" s="4">
        <v>15199999.999999899</v>
      </c>
      <c r="G318" s="4">
        <v>15199999.999999899</v>
      </c>
    </row>
    <row r="319" spans="1:7" outlineLevel="1" x14ac:dyDescent="0.2">
      <c r="A319" s="5" t="s">
        <v>678</v>
      </c>
      <c r="B319" s="4">
        <v>7868055.5999999996</v>
      </c>
      <c r="C319" s="4">
        <v>13777276.76</v>
      </c>
      <c r="D319" s="4">
        <v>13778179.83</v>
      </c>
      <c r="E319" s="4">
        <v>13750000</v>
      </c>
      <c r="F319" s="4">
        <v>13750000</v>
      </c>
      <c r="G319" s="4">
        <v>13750000</v>
      </c>
    </row>
    <row r="320" spans="1:7" outlineLevel="1" x14ac:dyDescent="0.2">
      <c r="A320" s="5" t="s">
        <v>679</v>
      </c>
      <c r="C320" s="4">
        <v>10249174.2099999</v>
      </c>
      <c r="D320" s="4">
        <v>16223034.8899999</v>
      </c>
      <c r="E320" s="4">
        <v>16249999.999999899</v>
      </c>
      <c r="F320" s="4">
        <v>16249999.999999899</v>
      </c>
      <c r="G320" s="4">
        <v>16249999.999999899</v>
      </c>
    </row>
    <row r="321" spans="1:7" outlineLevel="1" x14ac:dyDescent="0.2">
      <c r="A321" s="5" t="s">
        <v>680</v>
      </c>
      <c r="C321" s="4">
        <v>6693750</v>
      </c>
      <c r="D321" s="4">
        <v>19818173.739999998</v>
      </c>
      <c r="E321" s="4">
        <v>20250000</v>
      </c>
      <c r="F321" s="4">
        <v>20250000</v>
      </c>
      <c r="G321" s="4">
        <v>20250000</v>
      </c>
    </row>
    <row r="322" spans="1:7" outlineLevel="1" x14ac:dyDescent="0.2">
      <c r="A322" s="5" t="s">
        <v>681</v>
      </c>
      <c r="D322" s="4">
        <v>2135416.67</v>
      </c>
      <c r="E322" s="4">
        <v>18750000</v>
      </c>
      <c r="F322" s="4">
        <v>18750000</v>
      </c>
      <c r="G322" s="4">
        <v>18750000</v>
      </c>
    </row>
    <row r="323" spans="1:7" outlineLevel="1" x14ac:dyDescent="0.2">
      <c r="A323" s="5" t="s">
        <v>682</v>
      </c>
      <c r="E323" s="4">
        <v>20615833.333333299</v>
      </c>
      <c r="F323" s="4">
        <v>25950000</v>
      </c>
      <c r="G323" s="4">
        <v>25950000</v>
      </c>
    </row>
    <row r="324" spans="1:7" outlineLevel="1" x14ac:dyDescent="0.2">
      <c r="A324" s="5" t="s">
        <v>683</v>
      </c>
    </row>
    <row r="325" spans="1:7" outlineLevel="1" x14ac:dyDescent="0.2">
      <c r="A325" s="5" t="s">
        <v>684</v>
      </c>
      <c r="F325" s="4">
        <v>5903333.3333333302</v>
      </c>
      <c r="G325" s="4">
        <v>46200000</v>
      </c>
    </row>
    <row r="326" spans="1:7" outlineLevel="1" x14ac:dyDescent="0.2">
      <c r="A326" s="5" t="s">
        <v>685</v>
      </c>
      <c r="F326" s="4">
        <v>36703333.333333299</v>
      </c>
      <c r="G326" s="4">
        <v>46200000</v>
      </c>
    </row>
    <row r="327" spans="1:7" outlineLevel="1" x14ac:dyDescent="0.2">
      <c r="A327" s="5" t="s">
        <v>686</v>
      </c>
    </row>
    <row r="328" spans="1:7" outlineLevel="1" x14ac:dyDescent="0.2">
      <c r="A328" s="5" t="s">
        <v>687</v>
      </c>
    </row>
    <row r="329" spans="1:7" outlineLevel="1" x14ac:dyDescent="0.2">
      <c r="A329" s="5" t="s">
        <v>688</v>
      </c>
      <c r="G329" s="4">
        <v>2076388.8888888799</v>
      </c>
    </row>
    <row r="330" spans="1:7" outlineLevel="1" x14ac:dyDescent="0.2">
      <c r="A330" s="5" t="s">
        <v>689</v>
      </c>
      <c r="D330" s="4">
        <v>158260.54999999999</v>
      </c>
    </row>
    <row r="331" spans="1:7" outlineLevel="1" x14ac:dyDescent="0.2">
      <c r="A331" s="5" t="s">
        <v>690</v>
      </c>
      <c r="D331" s="4">
        <v>70241.39</v>
      </c>
    </row>
    <row r="332" spans="1:7" outlineLevel="1" x14ac:dyDescent="0.2">
      <c r="A332" s="5" t="s">
        <v>691</v>
      </c>
      <c r="D332" s="4">
        <v>79138.880000000005</v>
      </c>
    </row>
    <row r="333" spans="1:7" outlineLevel="1" x14ac:dyDescent="0.2">
      <c r="A333" s="5" t="s">
        <v>692</v>
      </c>
    </row>
    <row r="334" spans="1:7" outlineLevel="1" x14ac:dyDescent="0.2">
      <c r="A334" s="5" t="s">
        <v>641</v>
      </c>
      <c r="B334" s="4">
        <v>16501.560000000001</v>
      </c>
      <c r="C334" s="4">
        <v>16501.560000000001</v>
      </c>
      <c r="D334" s="4">
        <v>16501.560000000001</v>
      </c>
      <c r="E334" s="4">
        <v>16501.559999999899</v>
      </c>
      <c r="F334" s="4">
        <v>16501.559999999899</v>
      </c>
      <c r="G334" s="4">
        <v>16501.559999999899</v>
      </c>
    </row>
    <row r="335" spans="1:7" outlineLevel="1" x14ac:dyDescent="0.2">
      <c r="A335" s="5" t="s">
        <v>642</v>
      </c>
      <c r="B335" s="4">
        <v>10595.88</v>
      </c>
      <c r="C335" s="4">
        <v>10595.88</v>
      </c>
      <c r="D335" s="4">
        <v>10595.88</v>
      </c>
      <c r="E335" s="4">
        <v>10595.879999999899</v>
      </c>
      <c r="F335" s="4">
        <v>10595.879999999899</v>
      </c>
      <c r="G335" s="4">
        <v>10595.879999999899</v>
      </c>
    </row>
    <row r="336" spans="1:7" outlineLevel="1" x14ac:dyDescent="0.2">
      <c r="A336" s="5" t="s">
        <v>643</v>
      </c>
      <c r="B336" s="4">
        <v>25844.039999999899</v>
      </c>
      <c r="C336" s="4">
        <v>25844.039999999899</v>
      </c>
      <c r="D336" s="4">
        <v>25844.039999999899</v>
      </c>
      <c r="E336" s="4">
        <v>25844.039999999899</v>
      </c>
      <c r="F336" s="4">
        <v>25844.039999999899</v>
      </c>
      <c r="G336" s="4">
        <v>25844.039999999899</v>
      </c>
    </row>
    <row r="337" spans="1:7" outlineLevel="1" x14ac:dyDescent="0.2">
      <c r="A337" s="5" t="s">
        <v>644</v>
      </c>
      <c r="B337" s="4">
        <v>12597.98</v>
      </c>
      <c r="C337" s="4">
        <v>4320.3599999999897</v>
      </c>
      <c r="D337" s="4">
        <v>4320.3599999999897</v>
      </c>
      <c r="E337" s="4">
        <v>4320.3599999999997</v>
      </c>
      <c r="F337" s="4">
        <v>4320.3599999999997</v>
      </c>
      <c r="G337" s="4">
        <v>4320.3599999999997</v>
      </c>
    </row>
    <row r="338" spans="1:7" outlineLevel="1" x14ac:dyDescent="0.2">
      <c r="A338" s="5" t="s">
        <v>645</v>
      </c>
      <c r="B338" s="4">
        <v>13006.6799999999</v>
      </c>
      <c r="C338" s="4">
        <v>13006.6799999999</v>
      </c>
      <c r="D338" s="4">
        <v>13006.6799999999</v>
      </c>
      <c r="E338" s="4">
        <v>13006.564615384599</v>
      </c>
      <c r="F338" s="4">
        <v>13006.564615384599</v>
      </c>
      <c r="G338" s="4">
        <v>13006.564615384499</v>
      </c>
    </row>
    <row r="339" spans="1:7" outlineLevel="1" x14ac:dyDescent="0.2">
      <c r="A339" s="5" t="s">
        <v>646</v>
      </c>
      <c r="B339" s="4">
        <v>2716.92</v>
      </c>
      <c r="C339" s="4">
        <v>2716.92</v>
      </c>
      <c r="D339" s="4">
        <v>2716.92</v>
      </c>
      <c r="E339" s="4">
        <v>2716.92</v>
      </c>
      <c r="F339" s="4">
        <v>2716.92</v>
      </c>
      <c r="G339" s="4">
        <v>2716.92</v>
      </c>
    </row>
    <row r="340" spans="1:7" outlineLevel="1" x14ac:dyDescent="0.2">
      <c r="A340" s="5" t="s">
        <v>647</v>
      </c>
      <c r="B340" s="4">
        <v>10182.719999999899</v>
      </c>
      <c r="C340" s="4">
        <v>10182.719999999899</v>
      </c>
      <c r="D340" s="4">
        <v>10182.719999999899</v>
      </c>
      <c r="E340" s="4">
        <v>10182.719999999999</v>
      </c>
      <c r="F340" s="4">
        <v>10182.719999999999</v>
      </c>
      <c r="G340" s="4">
        <v>10182.719999999999</v>
      </c>
    </row>
    <row r="341" spans="1:7" outlineLevel="1" x14ac:dyDescent="0.2">
      <c r="A341" s="5" t="s">
        <v>648</v>
      </c>
      <c r="B341" s="4">
        <v>7260</v>
      </c>
      <c r="C341" s="4">
        <v>7260</v>
      </c>
      <c r="D341" s="4">
        <v>7260</v>
      </c>
      <c r="E341" s="4">
        <v>7260</v>
      </c>
      <c r="F341" s="4">
        <v>7260</v>
      </c>
      <c r="G341" s="4">
        <v>7260</v>
      </c>
    </row>
    <row r="342" spans="1:7" outlineLevel="1" x14ac:dyDescent="0.2">
      <c r="A342" s="5" t="s">
        <v>649</v>
      </c>
      <c r="B342" s="4">
        <v>22351.199999999899</v>
      </c>
      <c r="C342" s="4">
        <v>22351.199999999899</v>
      </c>
      <c r="D342" s="4">
        <v>22351.199999999899</v>
      </c>
      <c r="E342" s="4">
        <v>22494.476923076902</v>
      </c>
      <c r="F342" s="4">
        <v>22494.476923076902</v>
      </c>
      <c r="G342" s="4">
        <v>22494.476923076902</v>
      </c>
    </row>
    <row r="343" spans="1:7" outlineLevel="1" x14ac:dyDescent="0.2">
      <c r="A343" s="5" t="s">
        <v>650</v>
      </c>
      <c r="B343" s="4">
        <v>20368.919999999998</v>
      </c>
      <c r="C343" s="4">
        <v>20368.919999999998</v>
      </c>
      <c r="D343" s="4">
        <v>20368.919999999998</v>
      </c>
      <c r="E343" s="4">
        <v>20368.919999999998</v>
      </c>
      <c r="F343" s="4">
        <v>20368.919999999998</v>
      </c>
      <c r="G343" s="4">
        <v>20368.9199999999</v>
      </c>
    </row>
    <row r="344" spans="1:7" outlineLevel="1" x14ac:dyDescent="0.2">
      <c r="A344" s="5" t="s">
        <v>654</v>
      </c>
      <c r="D344" s="4">
        <v>13079.74</v>
      </c>
      <c r="E344" s="4">
        <v>24276.492577903598</v>
      </c>
      <c r="F344" s="4">
        <v>24276.492577903598</v>
      </c>
      <c r="G344" s="4">
        <v>24276.492577903598</v>
      </c>
    </row>
    <row r="345" spans="1:7" outlineLevel="1" x14ac:dyDescent="0.2">
      <c r="A345" s="5" t="s">
        <v>651</v>
      </c>
      <c r="B345" s="4">
        <v>21054.240000000002</v>
      </c>
      <c r="C345" s="4">
        <v>21054.240000000002</v>
      </c>
      <c r="D345" s="4">
        <v>21054.240000000002</v>
      </c>
      <c r="E345" s="4">
        <v>21054.240000000002</v>
      </c>
      <c r="F345" s="4">
        <v>21054.240000000002</v>
      </c>
      <c r="G345" s="4">
        <v>21054.240000000002</v>
      </c>
    </row>
    <row r="346" spans="1:7" outlineLevel="1" x14ac:dyDescent="0.2">
      <c r="A346" s="5" t="s">
        <v>693</v>
      </c>
      <c r="B346" s="4">
        <v>250000</v>
      </c>
    </row>
    <row r="347" spans="1:7" outlineLevel="1" x14ac:dyDescent="0.2">
      <c r="A347" s="5" t="s">
        <v>656</v>
      </c>
      <c r="B347" s="4">
        <v>144353.639999999</v>
      </c>
      <c r="C347" s="4">
        <v>144353.639999999</v>
      </c>
      <c r="D347" s="4">
        <v>84206.29</v>
      </c>
    </row>
    <row r="348" spans="1:7" outlineLevel="1" x14ac:dyDescent="0.2">
      <c r="A348" s="5" t="s">
        <v>657</v>
      </c>
      <c r="B348" s="4">
        <v>155613.29</v>
      </c>
    </row>
    <row r="349" spans="1:7" outlineLevel="1" x14ac:dyDescent="0.2">
      <c r="A349" s="5" t="s">
        <v>658</v>
      </c>
      <c r="B349" s="4">
        <v>279987.12</v>
      </c>
      <c r="C349" s="4">
        <v>279987.12</v>
      </c>
      <c r="D349" s="4">
        <v>279987.12</v>
      </c>
      <c r="E349" s="4">
        <v>276013.56</v>
      </c>
      <c r="F349" s="4">
        <v>276013.56</v>
      </c>
      <c r="G349" s="4">
        <v>276013.55999999901</v>
      </c>
    </row>
    <row r="350" spans="1:7" outlineLevel="1" x14ac:dyDescent="0.2">
      <c r="A350" s="5" t="s">
        <v>659</v>
      </c>
      <c r="B350" s="4">
        <v>36388.629999999997</v>
      </c>
    </row>
    <row r="351" spans="1:7" outlineLevel="1" x14ac:dyDescent="0.2">
      <c r="A351" s="5" t="s">
        <v>660</v>
      </c>
      <c r="B351" s="4">
        <v>103524.24</v>
      </c>
      <c r="C351" s="4">
        <v>103524.24</v>
      </c>
      <c r="D351" s="4">
        <v>103524.24</v>
      </c>
      <c r="E351" s="4">
        <v>30206.400000000001</v>
      </c>
      <c r="F351" s="4">
        <v>30206.3999999999</v>
      </c>
      <c r="G351" s="4">
        <v>30206.3999999999</v>
      </c>
    </row>
    <row r="352" spans="1:7" outlineLevel="1" x14ac:dyDescent="0.2">
      <c r="A352" s="5" t="s">
        <v>661</v>
      </c>
      <c r="B352" s="4">
        <v>279969.59999999899</v>
      </c>
      <c r="C352" s="4">
        <v>279969.59999999899</v>
      </c>
      <c r="D352" s="4">
        <v>279969.59999999899</v>
      </c>
      <c r="E352" s="4">
        <v>71015.759999999995</v>
      </c>
      <c r="F352" s="4">
        <v>71015.759999999995</v>
      </c>
      <c r="G352" s="4">
        <v>71015.759999999995</v>
      </c>
    </row>
    <row r="353" spans="1:7" outlineLevel="1" x14ac:dyDescent="0.2">
      <c r="A353" s="5" t="s">
        <v>662</v>
      </c>
      <c r="B353" s="4">
        <v>244288.799999999</v>
      </c>
      <c r="C353" s="4">
        <v>244288.799999999</v>
      </c>
      <c r="D353" s="4">
        <v>244288.799999999</v>
      </c>
      <c r="E353" s="4">
        <v>50888.76</v>
      </c>
      <c r="F353" s="4">
        <v>50888.76</v>
      </c>
      <c r="G353" s="4">
        <v>50888.76</v>
      </c>
    </row>
    <row r="354" spans="1:7" outlineLevel="1" x14ac:dyDescent="0.2">
      <c r="A354" s="5" t="s">
        <v>663</v>
      </c>
      <c r="B354" s="4">
        <v>129826.2</v>
      </c>
      <c r="C354" s="4">
        <v>129826.2</v>
      </c>
      <c r="D354" s="4">
        <v>129826.2</v>
      </c>
      <c r="E354" s="4">
        <v>40716.480000000003</v>
      </c>
      <c r="F354" s="4">
        <v>40716.479999999901</v>
      </c>
      <c r="G354" s="4">
        <v>40716.479999999901</v>
      </c>
    </row>
    <row r="355" spans="1:7" outlineLevel="1" x14ac:dyDescent="0.2">
      <c r="A355" s="5" t="s">
        <v>664</v>
      </c>
      <c r="B355" s="4">
        <v>217598.87999999899</v>
      </c>
      <c r="C355" s="4">
        <v>217598.87999999899</v>
      </c>
      <c r="D355" s="4">
        <v>217598.87999999899</v>
      </c>
      <c r="E355" s="4">
        <v>54498.84</v>
      </c>
      <c r="F355" s="4">
        <v>54498.84</v>
      </c>
      <c r="G355" s="4">
        <v>54498.84</v>
      </c>
    </row>
    <row r="356" spans="1:7" outlineLevel="1" x14ac:dyDescent="0.2">
      <c r="A356" s="5" t="s">
        <v>665</v>
      </c>
      <c r="B356" s="4">
        <v>187528.92</v>
      </c>
      <c r="C356" s="4">
        <v>187528.92</v>
      </c>
      <c r="D356" s="4">
        <v>187528.92</v>
      </c>
      <c r="E356" s="4">
        <v>53103.9432911392</v>
      </c>
      <c r="F356" s="4">
        <v>53103.9432911392</v>
      </c>
      <c r="G356" s="4">
        <v>53103.9432911392</v>
      </c>
    </row>
    <row r="357" spans="1:7" outlineLevel="1" x14ac:dyDescent="0.2">
      <c r="A357" s="5" t="s">
        <v>666</v>
      </c>
      <c r="B357" s="4">
        <v>268959.71999999997</v>
      </c>
      <c r="C357" s="4">
        <v>268959.71999999997</v>
      </c>
      <c r="D357" s="4">
        <v>268959.71999999997</v>
      </c>
      <c r="E357" s="4">
        <v>64185.52743083</v>
      </c>
      <c r="F357" s="4">
        <v>64185.52743083</v>
      </c>
      <c r="G357" s="4">
        <v>64185.527430830101</v>
      </c>
    </row>
    <row r="358" spans="1:7" outlineLevel="1" x14ac:dyDescent="0.2">
      <c r="A358" s="5" t="s">
        <v>667</v>
      </c>
      <c r="B358" s="4">
        <v>147252.12</v>
      </c>
      <c r="C358" s="4">
        <v>147252.12</v>
      </c>
      <c r="D358" s="4">
        <v>147252.12</v>
      </c>
      <c r="E358" s="4">
        <v>58105.145790554401</v>
      </c>
      <c r="F358" s="4">
        <v>58105.145790554401</v>
      </c>
      <c r="G358" s="4">
        <v>58105.145790554503</v>
      </c>
    </row>
    <row r="359" spans="1:7" outlineLevel="1" x14ac:dyDescent="0.2">
      <c r="A359" s="5" t="s">
        <v>668</v>
      </c>
      <c r="B359" s="4">
        <v>156356.4</v>
      </c>
      <c r="C359" s="4">
        <v>156356.4</v>
      </c>
      <c r="D359" s="4">
        <v>156356.4</v>
      </c>
      <c r="E359" s="4">
        <v>136411.79999999999</v>
      </c>
      <c r="F359" s="4">
        <v>136411.79999999999</v>
      </c>
      <c r="G359" s="4">
        <v>136411.79999999999</v>
      </c>
    </row>
    <row r="360" spans="1:7" outlineLevel="1" x14ac:dyDescent="0.2">
      <c r="A360" s="5" t="s">
        <v>669</v>
      </c>
      <c r="B360" s="4">
        <v>358474.68</v>
      </c>
      <c r="C360" s="4">
        <v>358474.68</v>
      </c>
      <c r="D360" s="4">
        <v>358474.68</v>
      </c>
      <c r="E360" s="4">
        <v>350144.18181818101</v>
      </c>
      <c r="F360" s="4">
        <v>291786.818181818</v>
      </c>
    </row>
    <row r="361" spans="1:7" outlineLevel="1" x14ac:dyDescent="0.2">
      <c r="A361" s="5" t="s">
        <v>670</v>
      </c>
      <c r="B361" s="4">
        <v>369348</v>
      </c>
      <c r="C361" s="4">
        <v>369348</v>
      </c>
      <c r="D361" s="4">
        <v>369348</v>
      </c>
      <c r="E361" s="4">
        <v>260849.399999999</v>
      </c>
      <c r="F361" s="4">
        <v>260849.399999999</v>
      </c>
      <c r="G361" s="4">
        <v>260849.399999999</v>
      </c>
    </row>
    <row r="362" spans="1:7" outlineLevel="1" x14ac:dyDescent="0.2">
      <c r="A362" s="5" t="s">
        <v>671</v>
      </c>
      <c r="B362" s="4">
        <v>232654.31999999899</v>
      </c>
      <c r="C362" s="4">
        <v>232654.31999999899</v>
      </c>
      <c r="D362" s="4">
        <v>232654.31999999899</v>
      </c>
      <c r="E362" s="4">
        <v>220521.36</v>
      </c>
      <c r="F362" s="4">
        <v>220521.359999999</v>
      </c>
      <c r="G362" s="4">
        <v>220521.359999999</v>
      </c>
    </row>
    <row r="363" spans="1:7" outlineLevel="1" x14ac:dyDescent="0.2">
      <c r="A363" s="5" t="s">
        <v>672</v>
      </c>
      <c r="B363" s="4">
        <v>251916.239999999</v>
      </c>
      <c r="C363" s="4">
        <v>251916.239999999</v>
      </c>
      <c r="D363" s="4">
        <v>251916.239999999</v>
      </c>
      <c r="E363" s="4">
        <v>230041.343005181</v>
      </c>
      <c r="F363" s="4">
        <v>230041.343005181</v>
      </c>
      <c r="G363" s="4">
        <v>230041.343005181</v>
      </c>
    </row>
    <row r="364" spans="1:7" outlineLevel="1" x14ac:dyDescent="0.2">
      <c r="A364" s="5" t="s">
        <v>673</v>
      </c>
      <c r="B364" s="4">
        <v>205950.12</v>
      </c>
      <c r="C364" s="4">
        <v>205950.12</v>
      </c>
      <c r="D364" s="4">
        <v>205950.12</v>
      </c>
      <c r="E364" s="4">
        <v>173066.16</v>
      </c>
      <c r="F364" s="4">
        <v>173066.16</v>
      </c>
      <c r="G364" s="4">
        <v>173066.15999999901</v>
      </c>
    </row>
    <row r="365" spans="1:7" outlineLevel="1" x14ac:dyDescent="0.2">
      <c r="A365" s="5" t="s">
        <v>674</v>
      </c>
      <c r="B365" s="4">
        <v>120380.35</v>
      </c>
      <c r="C365" s="4">
        <v>117973.2</v>
      </c>
      <c r="D365" s="4">
        <v>117973.2</v>
      </c>
      <c r="E365" s="4">
        <v>110473.19999999899</v>
      </c>
      <c r="F365" s="4">
        <v>110473.19999999899</v>
      </c>
      <c r="G365" s="4">
        <v>110473.19999999899</v>
      </c>
    </row>
    <row r="366" spans="1:7" outlineLevel="1" x14ac:dyDescent="0.2">
      <c r="A366" s="5" t="s">
        <v>675</v>
      </c>
      <c r="B366" s="4">
        <v>320226.62</v>
      </c>
      <c r="C366" s="4">
        <v>318522.71999999997</v>
      </c>
      <c r="D366" s="4">
        <v>318522.71999999997</v>
      </c>
      <c r="E366" s="4">
        <v>269395.68</v>
      </c>
      <c r="F366" s="4">
        <v>269395.68</v>
      </c>
      <c r="G366" s="4">
        <v>269395.68</v>
      </c>
    </row>
    <row r="367" spans="1:7" outlineLevel="1" x14ac:dyDescent="0.2">
      <c r="A367" s="5" t="s">
        <v>676</v>
      </c>
      <c r="B367" s="4">
        <v>293846.88</v>
      </c>
      <c r="C367" s="4">
        <v>290277.71999999997</v>
      </c>
      <c r="D367" s="4">
        <v>290277.71999999997</v>
      </c>
      <c r="E367" s="4">
        <v>262355.28000000003</v>
      </c>
      <c r="F367" s="4">
        <v>262355.27999999898</v>
      </c>
      <c r="G367" s="4">
        <v>262355.27999999898</v>
      </c>
    </row>
    <row r="368" spans="1:7" outlineLevel="1" x14ac:dyDescent="0.2">
      <c r="A368" s="5" t="s">
        <v>677</v>
      </c>
      <c r="B368" s="4">
        <v>254869.49</v>
      </c>
      <c r="C368" s="4">
        <v>240967.81999999899</v>
      </c>
      <c r="D368" s="4">
        <v>240967.799999999</v>
      </c>
      <c r="E368" s="4">
        <v>174834.51894899501</v>
      </c>
      <c r="F368" s="4">
        <v>174834.51894899501</v>
      </c>
      <c r="G368" s="4">
        <v>174834.51894899501</v>
      </c>
    </row>
    <row r="369" spans="1:7" outlineLevel="1" x14ac:dyDescent="0.2">
      <c r="A369" s="5" t="s">
        <v>678</v>
      </c>
      <c r="B369" s="4">
        <v>440708.71</v>
      </c>
      <c r="C369" s="4">
        <v>754694.84</v>
      </c>
      <c r="D369" s="4">
        <v>750669.24</v>
      </c>
      <c r="E369" s="4">
        <v>560169.30471910106</v>
      </c>
      <c r="F369" s="4">
        <v>560169.30471910106</v>
      </c>
      <c r="G369" s="4">
        <v>560169.30471910106</v>
      </c>
    </row>
    <row r="370" spans="1:7" outlineLevel="1" x14ac:dyDescent="0.2">
      <c r="A370" s="5" t="s">
        <v>679</v>
      </c>
      <c r="C370" s="4">
        <v>416197.6</v>
      </c>
      <c r="D370" s="4">
        <v>643485.12</v>
      </c>
      <c r="E370" s="4">
        <v>579518.19920792</v>
      </c>
      <c r="F370" s="4">
        <v>579518.19920792</v>
      </c>
      <c r="G370" s="4">
        <v>579518.19920792</v>
      </c>
    </row>
    <row r="371" spans="1:7" outlineLevel="1" x14ac:dyDescent="0.2">
      <c r="A371" s="5" t="s">
        <v>680</v>
      </c>
      <c r="C371" s="4">
        <v>93352.709999999905</v>
      </c>
      <c r="D371" s="4">
        <v>278490.69</v>
      </c>
      <c r="E371" s="4">
        <v>222798.46298118599</v>
      </c>
      <c r="F371" s="4">
        <v>222798.46298118599</v>
      </c>
      <c r="G371" s="4">
        <v>222798.46298118701</v>
      </c>
    </row>
    <row r="372" spans="1:7" outlineLevel="1" x14ac:dyDescent="0.2">
      <c r="A372" s="5" t="s">
        <v>681</v>
      </c>
      <c r="D372" s="4">
        <v>124747.13</v>
      </c>
      <c r="E372" s="4">
        <v>401333.21721518901</v>
      </c>
      <c r="F372" s="4">
        <v>401333.21721518901</v>
      </c>
      <c r="G372" s="4">
        <v>401333.21721518901</v>
      </c>
    </row>
    <row r="373" spans="1:7" outlineLevel="1" x14ac:dyDescent="0.2">
      <c r="A373" s="5" t="s">
        <v>682</v>
      </c>
      <c r="E373" s="4">
        <v>115837.575561166</v>
      </c>
      <c r="F373" s="4">
        <v>145820.11153570801</v>
      </c>
      <c r="G373" s="4">
        <v>145820.11153570801</v>
      </c>
    </row>
    <row r="374" spans="1:7" outlineLevel="1" x14ac:dyDescent="0.2">
      <c r="A374" s="5" t="s">
        <v>683</v>
      </c>
    </row>
    <row r="375" spans="1:7" outlineLevel="1" x14ac:dyDescent="0.2">
      <c r="A375" s="5" t="s">
        <v>684</v>
      </c>
      <c r="F375" s="4">
        <v>27936.2518060412</v>
      </c>
      <c r="G375" s="4">
        <v>218730.16730356301</v>
      </c>
    </row>
    <row r="376" spans="1:7" outlineLevel="1" x14ac:dyDescent="0.2">
      <c r="A376" s="5" t="s">
        <v>685</v>
      </c>
      <c r="F376" s="4">
        <v>173756.36334175</v>
      </c>
      <c r="G376" s="4">
        <v>218730.16730356301</v>
      </c>
    </row>
    <row r="377" spans="1:7" outlineLevel="1" x14ac:dyDescent="0.2">
      <c r="A377" s="5" t="s">
        <v>687</v>
      </c>
    </row>
    <row r="378" spans="1:7" outlineLevel="1" x14ac:dyDescent="0.2">
      <c r="A378" s="5" t="s">
        <v>688</v>
      </c>
      <c r="G378" s="4">
        <v>9312.0839353470892</v>
      </c>
    </row>
    <row r="379" spans="1:7" outlineLevel="1" x14ac:dyDescent="0.2">
      <c r="A379" s="5" t="s">
        <v>686</v>
      </c>
    </row>
    <row r="380" spans="1:7" outlineLevel="1" x14ac:dyDescent="0.2">
      <c r="A380" s="5" t="s">
        <v>694</v>
      </c>
    </row>
    <row r="381" spans="1:7" outlineLevel="1" x14ac:dyDescent="0.2">
      <c r="A381" s="5" t="s">
        <v>658</v>
      </c>
      <c r="E381" s="4">
        <v>3973.56</v>
      </c>
      <c r="F381" s="4">
        <v>3973.56</v>
      </c>
      <c r="G381" s="4">
        <v>3973.56</v>
      </c>
    </row>
    <row r="382" spans="1:7" outlineLevel="1" x14ac:dyDescent="0.2">
      <c r="A382" s="5" t="s">
        <v>660</v>
      </c>
      <c r="E382" s="4">
        <v>73317.751609756102</v>
      </c>
      <c r="F382" s="4">
        <v>73317.751609756102</v>
      </c>
      <c r="G382" s="4">
        <v>73317.751609756102</v>
      </c>
    </row>
    <row r="383" spans="1:7" outlineLevel="1" x14ac:dyDescent="0.2">
      <c r="A383" s="5" t="s">
        <v>661</v>
      </c>
      <c r="E383" s="4">
        <v>208953.93698630101</v>
      </c>
      <c r="F383" s="4">
        <v>208953.93698630101</v>
      </c>
      <c r="G383" s="4">
        <v>208953.93698630101</v>
      </c>
    </row>
    <row r="384" spans="1:7" outlineLevel="1" x14ac:dyDescent="0.2">
      <c r="A384" s="5" t="s">
        <v>662</v>
      </c>
      <c r="E384" s="4">
        <v>193399.97239436599</v>
      </c>
      <c r="F384" s="4">
        <v>193399.97239436599</v>
      </c>
      <c r="G384" s="4">
        <v>193399.972394365</v>
      </c>
    </row>
    <row r="385" spans="1:7" outlineLevel="1" x14ac:dyDescent="0.2">
      <c r="A385" s="5" t="s">
        <v>663</v>
      </c>
      <c r="E385" s="4">
        <v>89109.650829694307</v>
      </c>
      <c r="F385" s="4">
        <v>89109.650829694307</v>
      </c>
      <c r="G385" s="4">
        <v>89109.650829694307</v>
      </c>
    </row>
    <row r="386" spans="1:7" outlineLevel="1" x14ac:dyDescent="0.2">
      <c r="A386" s="5" t="s">
        <v>664</v>
      </c>
      <c r="E386" s="4">
        <v>163099.978197424</v>
      </c>
      <c r="F386" s="4">
        <v>163099.978197424</v>
      </c>
      <c r="G386" s="4">
        <v>163099.978197424</v>
      </c>
    </row>
    <row r="387" spans="1:7" outlineLevel="1" x14ac:dyDescent="0.2">
      <c r="A387" s="5" t="s">
        <v>665</v>
      </c>
      <c r="E387" s="4">
        <v>133633.77620253101</v>
      </c>
      <c r="F387" s="4">
        <v>133633.77620253101</v>
      </c>
      <c r="G387" s="4">
        <v>133633.77620253101</v>
      </c>
    </row>
    <row r="388" spans="1:7" outlineLevel="1" x14ac:dyDescent="0.2">
      <c r="A388" s="5" t="s">
        <v>666</v>
      </c>
      <c r="E388" s="4">
        <v>204774.17169960399</v>
      </c>
      <c r="F388" s="4">
        <v>204774.17169960399</v>
      </c>
      <c r="G388" s="4">
        <v>204774.17169960399</v>
      </c>
    </row>
    <row r="389" spans="1:7" outlineLevel="1" x14ac:dyDescent="0.2">
      <c r="A389" s="5" t="s">
        <v>667</v>
      </c>
      <c r="E389" s="4">
        <v>90054.134537987702</v>
      </c>
      <c r="F389" s="4">
        <v>90054.134537987702</v>
      </c>
      <c r="G389" s="4">
        <v>90054.134537987804</v>
      </c>
    </row>
    <row r="390" spans="1:7" outlineLevel="1" x14ac:dyDescent="0.2">
      <c r="A390" s="5" t="s">
        <v>668</v>
      </c>
      <c r="E390" s="4">
        <v>19944.5971875</v>
      </c>
      <c r="F390" s="4">
        <v>19944.5971875</v>
      </c>
      <c r="G390" s="4">
        <v>19944.5971875</v>
      </c>
    </row>
    <row r="391" spans="1:7" outlineLevel="1" x14ac:dyDescent="0.2">
      <c r="A391" s="5" t="s">
        <v>669</v>
      </c>
      <c r="E391" s="4">
        <v>8330.8418181818106</v>
      </c>
      <c r="F391" s="4">
        <v>6942.3681818181703</v>
      </c>
    </row>
    <row r="392" spans="1:7" outlineLevel="1" x14ac:dyDescent="0.2">
      <c r="A392" s="5" t="s">
        <v>670</v>
      </c>
      <c r="E392" s="4">
        <v>108498.62037735801</v>
      </c>
      <c r="F392" s="4">
        <v>108498.62037735801</v>
      </c>
      <c r="G392" s="4">
        <v>108498.62037735801</v>
      </c>
    </row>
    <row r="393" spans="1:7" outlineLevel="1" x14ac:dyDescent="0.2">
      <c r="A393" s="5" t="s">
        <v>671</v>
      </c>
      <c r="E393" s="4">
        <v>12132.964731182699</v>
      </c>
      <c r="F393" s="4">
        <v>12132.964731182699</v>
      </c>
      <c r="G393" s="4">
        <v>12132.964731182699</v>
      </c>
    </row>
    <row r="394" spans="1:7" outlineLevel="1" x14ac:dyDescent="0.2">
      <c r="A394" s="5" t="s">
        <v>672</v>
      </c>
      <c r="E394" s="4">
        <v>22309.985492227901</v>
      </c>
      <c r="F394" s="4">
        <v>22309.985492227901</v>
      </c>
      <c r="G394" s="4">
        <v>22309.985492227901</v>
      </c>
    </row>
    <row r="395" spans="1:7" outlineLevel="1" x14ac:dyDescent="0.2">
      <c r="A395" s="5" t="s">
        <v>673</v>
      </c>
      <c r="E395" s="4">
        <v>32883.96</v>
      </c>
      <c r="F395" s="4">
        <v>32883.96</v>
      </c>
      <c r="G395" s="4">
        <v>32883.96</v>
      </c>
    </row>
    <row r="396" spans="1:7" outlineLevel="1" x14ac:dyDescent="0.2">
      <c r="A396" s="5" t="s">
        <v>674</v>
      </c>
      <c r="E396" s="4">
        <v>7500</v>
      </c>
      <c r="F396" s="4">
        <v>7500</v>
      </c>
      <c r="G396" s="4">
        <v>7500</v>
      </c>
    </row>
    <row r="397" spans="1:7" outlineLevel="1" x14ac:dyDescent="0.2">
      <c r="A397" s="5" t="s">
        <v>675</v>
      </c>
      <c r="E397" s="4">
        <v>49127.038083067098</v>
      </c>
      <c r="F397" s="4">
        <v>49127.038083067098</v>
      </c>
      <c r="G397" s="4">
        <v>49127.038083067098</v>
      </c>
    </row>
    <row r="398" spans="1:7" outlineLevel="1" x14ac:dyDescent="0.2">
      <c r="A398" s="5" t="s">
        <v>676</v>
      </c>
      <c r="E398" s="4">
        <v>27922.44</v>
      </c>
      <c r="F398" s="4">
        <v>27922.44</v>
      </c>
      <c r="G398" s="4">
        <v>27922.44</v>
      </c>
    </row>
    <row r="399" spans="1:7" outlineLevel="1" x14ac:dyDescent="0.2">
      <c r="A399" s="5" t="s">
        <v>677</v>
      </c>
      <c r="E399" s="4">
        <v>66133.319814528499</v>
      </c>
      <c r="F399" s="4">
        <v>66133.319814528499</v>
      </c>
      <c r="G399" s="4">
        <v>66133.319814528499</v>
      </c>
    </row>
    <row r="400" spans="1:7" outlineLevel="1" x14ac:dyDescent="0.2">
      <c r="A400" s="5" t="s">
        <v>678</v>
      </c>
      <c r="E400" s="4">
        <v>190500</v>
      </c>
      <c r="F400" s="4">
        <v>190500</v>
      </c>
      <c r="G400" s="4">
        <v>190500</v>
      </c>
    </row>
    <row r="401" spans="1:7" outlineLevel="1" x14ac:dyDescent="0.2">
      <c r="A401" s="5" t="s">
        <v>679</v>
      </c>
      <c r="E401" s="4">
        <v>63966.96</v>
      </c>
      <c r="F401" s="4">
        <v>63966.959999999897</v>
      </c>
      <c r="G401" s="4">
        <v>63966.959999999897</v>
      </c>
    </row>
    <row r="402" spans="1:7" outlineLevel="1" x14ac:dyDescent="0.2">
      <c r="A402" s="5" t="s">
        <v>680</v>
      </c>
      <c r="E402" s="4">
        <v>54768.269522431197</v>
      </c>
      <c r="F402" s="4">
        <v>54768.269522431197</v>
      </c>
      <c r="G402" s="4">
        <v>54768.269522431103</v>
      </c>
    </row>
    <row r="403" spans="1:7" outlineLevel="1" x14ac:dyDescent="0.2">
      <c r="A403" s="5" t="s">
        <v>681</v>
      </c>
      <c r="E403" s="4">
        <v>97407.636455696207</v>
      </c>
      <c r="F403" s="4">
        <v>97407.636455696294</v>
      </c>
      <c r="G403" s="4">
        <v>97407.636455696294</v>
      </c>
    </row>
    <row r="404" spans="1:7" outlineLevel="1" x14ac:dyDescent="0.2">
      <c r="A404" s="5" t="s">
        <v>695</v>
      </c>
    </row>
    <row r="405" spans="1:7" outlineLevel="1" x14ac:dyDescent="0.2">
      <c r="A405" s="5" t="s">
        <v>696</v>
      </c>
      <c r="B405" s="4">
        <v>23628.359999999899</v>
      </c>
      <c r="C405" s="4">
        <v>23628.359999999899</v>
      </c>
      <c r="D405" s="4">
        <v>23628.359999999899</v>
      </c>
      <c r="E405" s="4">
        <v>23628.348705882301</v>
      </c>
      <c r="F405" s="4">
        <v>23628.348705882301</v>
      </c>
      <c r="G405" s="4">
        <v>23628.348705882301</v>
      </c>
    </row>
    <row r="406" spans="1:7" outlineLevel="1" x14ac:dyDescent="0.2">
      <c r="A406" s="5" t="s">
        <v>697</v>
      </c>
      <c r="B406" s="4">
        <v>7412.64</v>
      </c>
      <c r="C406" s="4">
        <v>7412.64</v>
      </c>
      <c r="D406" s="4">
        <v>7412.64</v>
      </c>
      <c r="E406" s="4">
        <v>7412.5298823529401</v>
      </c>
      <c r="F406" s="4">
        <v>7412.5298823529301</v>
      </c>
      <c r="G406" s="4">
        <v>7412.5298823529301</v>
      </c>
    </row>
    <row r="407" spans="1:7" outlineLevel="1" x14ac:dyDescent="0.2">
      <c r="A407" s="5" t="s">
        <v>698</v>
      </c>
      <c r="B407" s="4">
        <v>28397.519999999899</v>
      </c>
      <c r="C407" s="4">
        <v>28397.519999999899</v>
      </c>
      <c r="D407" s="4">
        <v>28397.519999999899</v>
      </c>
      <c r="E407" s="4">
        <v>28397.489117647001</v>
      </c>
      <c r="F407" s="4">
        <v>28397.489117647001</v>
      </c>
      <c r="G407" s="4">
        <v>28397.489117647001</v>
      </c>
    </row>
    <row r="408" spans="1:7" outlineLevel="1" x14ac:dyDescent="0.2">
      <c r="A408" s="5" t="s">
        <v>699</v>
      </c>
      <c r="B408" s="4">
        <v>208433.4</v>
      </c>
      <c r="C408" s="4">
        <v>208433.4</v>
      </c>
      <c r="D408" s="4">
        <v>208433.4</v>
      </c>
      <c r="E408" s="4">
        <v>208433.285496183</v>
      </c>
      <c r="F408" s="4">
        <v>208433.285496183</v>
      </c>
      <c r="G408" s="4">
        <v>208433.285496183</v>
      </c>
    </row>
    <row r="409" spans="1:7" outlineLevel="1" x14ac:dyDescent="0.2">
      <c r="A409" s="5" t="s">
        <v>700</v>
      </c>
      <c r="B409" s="4">
        <v>145197.84</v>
      </c>
      <c r="C409" s="4">
        <v>145197.84</v>
      </c>
      <c r="D409" s="4">
        <v>145197.84</v>
      </c>
      <c r="E409" s="4">
        <v>145197.61555555501</v>
      </c>
      <c r="F409" s="4">
        <v>145197.61555555501</v>
      </c>
      <c r="G409" s="4">
        <v>145197.61555555501</v>
      </c>
    </row>
    <row r="410" spans="1:7" outlineLevel="1" x14ac:dyDescent="0.2">
      <c r="A410" s="5" t="s">
        <v>701</v>
      </c>
      <c r="B410" s="4">
        <v>19821.240000000002</v>
      </c>
      <c r="C410" s="4">
        <v>19821.240000000002</v>
      </c>
      <c r="D410" s="4">
        <v>19821.240000000002</v>
      </c>
      <c r="E410" s="4">
        <v>19821.264444444401</v>
      </c>
      <c r="F410" s="4">
        <v>19821.264444444401</v>
      </c>
      <c r="G410" s="4">
        <v>19821.264444444401</v>
      </c>
    </row>
    <row r="411" spans="1:7" outlineLevel="1" x14ac:dyDescent="0.2">
      <c r="A411" s="5" t="s">
        <v>702</v>
      </c>
      <c r="B411" s="4">
        <v>4527.3599999999897</v>
      </c>
      <c r="C411" s="4">
        <v>4527.3599999999897</v>
      </c>
      <c r="D411" s="4">
        <v>4527.3599999999897</v>
      </c>
      <c r="E411" s="4">
        <v>4527.4603846153796</v>
      </c>
      <c r="F411" s="4">
        <v>4527.4603846153796</v>
      </c>
      <c r="G411" s="4">
        <v>4527.4603846153796</v>
      </c>
    </row>
    <row r="412" spans="1:7" outlineLevel="1" x14ac:dyDescent="0.2">
      <c r="A412" s="5" t="s">
        <v>703</v>
      </c>
      <c r="B412" s="4">
        <v>12219.24</v>
      </c>
      <c r="C412" s="4">
        <v>12219.24</v>
      </c>
      <c r="D412" s="4">
        <v>12219.24</v>
      </c>
      <c r="E412" s="4">
        <v>12219.254117647</v>
      </c>
      <c r="F412" s="4">
        <v>12219.254117647</v>
      </c>
      <c r="G412" s="4">
        <v>12219.254117647</v>
      </c>
    </row>
    <row r="413" spans="1:7" outlineLevel="1" x14ac:dyDescent="0.2">
      <c r="A413" s="5" t="s">
        <v>704</v>
      </c>
      <c r="B413" s="4">
        <v>14812.08</v>
      </c>
      <c r="C413" s="4">
        <v>14812.08</v>
      </c>
      <c r="D413" s="4">
        <v>14812.08</v>
      </c>
      <c r="E413" s="4">
        <v>14812.214</v>
      </c>
      <c r="F413" s="4">
        <v>14812.214</v>
      </c>
      <c r="G413" s="4">
        <v>14812.214</v>
      </c>
    </row>
    <row r="414" spans="1:7" outlineLevel="1" x14ac:dyDescent="0.2">
      <c r="A414" s="5" t="s">
        <v>705</v>
      </c>
      <c r="B414" s="4">
        <v>5722.7999999999902</v>
      </c>
      <c r="C414" s="4">
        <v>5722.7999999999902</v>
      </c>
      <c r="D414" s="4">
        <v>5722.7999999999902</v>
      </c>
      <c r="E414" s="4">
        <v>5722.8590909090899</v>
      </c>
      <c r="F414" s="4">
        <v>5722.8590909090899</v>
      </c>
      <c r="G414" s="4">
        <v>5722.8590909090899</v>
      </c>
    </row>
    <row r="415" spans="1:7" outlineLevel="1" x14ac:dyDescent="0.2">
      <c r="A415" s="5" t="s">
        <v>706</v>
      </c>
      <c r="B415" s="4">
        <v>4129.4399999999996</v>
      </c>
      <c r="C415" s="4">
        <v>4129.4399999999996</v>
      </c>
      <c r="D415" s="4">
        <v>4129.4399999999996</v>
      </c>
      <c r="E415" s="4">
        <v>4129.5345454545404</v>
      </c>
      <c r="F415" s="4">
        <v>4129.5345454545404</v>
      </c>
      <c r="G415" s="4">
        <v>4129.5345454545504</v>
      </c>
    </row>
    <row r="416" spans="1:7" outlineLevel="1" x14ac:dyDescent="0.2">
      <c r="A416" s="5" t="s">
        <v>707</v>
      </c>
      <c r="B416" s="4">
        <v>10643.52</v>
      </c>
      <c r="C416" s="4">
        <v>10643.52</v>
      </c>
      <c r="D416" s="4">
        <v>10643.52</v>
      </c>
      <c r="E416" s="4">
        <v>10643.5837037037</v>
      </c>
      <c r="F416" s="4">
        <v>10643.5837037036</v>
      </c>
      <c r="G416" s="4">
        <v>10643.5837037036</v>
      </c>
    </row>
    <row r="417" spans="1:7" outlineLevel="1" x14ac:dyDescent="0.2">
      <c r="A417" s="5" t="s">
        <v>708</v>
      </c>
      <c r="B417" s="4">
        <v>5636.3999999999896</v>
      </c>
      <c r="C417" s="4">
        <v>5636.3999999999896</v>
      </c>
      <c r="D417" s="4">
        <v>5636.3999999999896</v>
      </c>
      <c r="E417" s="4">
        <v>5636.35777777777</v>
      </c>
      <c r="F417" s="4">
        <v>5636.35777777777</v>
      </c>
      <c r="G417" s="4">
        <v>5636.35777777777</v>
      </c>
    </row>
    <row r="418" spans="1:7" outlineLevel="1" x14ac:dyDescent="0.2">
      <c r="A418" s="5" t="s">
        <v>709</v>
      </c>
      <c r="B418" s="4">
        <v>0.38</v>
      </c>
    </row>
    <row r="419" spans="1:7" outlineLevel="1" x14ac:dyDescent="0.2">
      <c r="A419" s="5" t="s">
        <v>710</v>
      </c>
      <c r="B419" s="4">
        <v>317861.52</v>
      </c>
      <c r="C419" s="4">
        <v>317861.52</v>
      </c>
      <c r="D419" s="4">
        <v>317861.52</v>
      </c>
      <c r="E419" s="4">
        <v>317861.49035294098</v>
      </c>
      <c r="F419" s="4">
        <v>317861.49035294098</v>
      </c>
      <c r="G419" s="4">
        <v>317861.49035294098</v>
      </c>
    </row>
    <row r="420" spans="1:7" outlineLevel="1" x14ac:dyDescent="0.2">
      <c r="A420" s="5" t="s">
        <v>711</v>
      </c>
      <c r="B420" s="4">
        <v>703706.63999999897</v>
      </c>
      <c r="C420" s="4">
        <v>703706.63999999897</v>
      </c>
      <c r="D420" s="4">
        <v>703706.63999999897</v>
      </c>
      <c r="E420" s="4">
        <v>175926.15</v>
      </c>
    </row>
    <row r="421" spans="1:7" outlineLevel="1" x14ac:dyDescent="0.2">
      <c r="A421" s="5" t="s">
        <v>712</v>
      </c>
      <c r="B421" s="4">
        <v>418946.63999999902</v>
      </c>
      <c r="C421" s="4">
        <v>418946.63999999902</v>
      </c>
      <c r="D421" s="4">
        <v>418946.63999999902</v>
      </c>
      <c r="E421" s="4">
        <v>418946.76831683097</v>
      </c>
      <c r="F421" s="4">
        <v>418946.76831683097</v>
      </c>
      <c r="G421" s="4">
        <v>418946.76831683097</v>
      </c>
    </row>
    <row r="422" spans="1:7" outlineLevel="1" x14ac:dyDescent="0.2">
      <c r="A422" s="5" t="s">
        <v>713</v>
      </c>
      <c r="B422" s="4">
        <v>204121.2</v>
      </c>
      <c r="C422" s="4">
        <v>204121.2</v>
      </c>
      <c r="D422" s="4">
        <v>204121.2</v>
      </c>
      <c r="E422" s="4">
        <v>204121.23206896501</v>
      </c>
      <c r="F422" s="4">
        <v>204121.23206896501</v>
      </c>
      <c r="G422" s="4">
        <v>204121.23206896501</v>
      </c>
    </row>
    <row r="423" spans="1:7" outlineLevel="1" x14ac:dyDescent="0.2">
      <c r="A423" s="5" t="s">
        <v>714</v>
      </c>
      <c r="B423" s="4">
        <v>10022.64</v>
      </c>
      <c r="C423" s="4">
        <v>10022.64</v>
      </c>
      <c r="D423" s="4">
        <v>10022.64</v>
      </c>
      <c r="E423" s="4">
        <v>10022.639999999899</v>
      </c>
      <c r="F423" s="4">
        <v>10022.639999999899</v>
      </c>
      <c r="G423" s="4">
        <v>10022.639999999899</v>
      </c>
    </row>
    <row r="424" spans="1:7" outlineLevel="1" x14ac:dyDescent="0.2">
      <c r="A424" s="5" t="s">
        <v>715</v>
      </c>
      <c r="B424" s="4">
        <v>13229.639999999899</v>
      </c>
      <c r="C424" s="4">
        <v>13229.639999999899</v>
      </c>
      <c r="D424" s="4">
        <v>13229.639999999899</v>
      </c>
      <c r="E424" s="4">
        <v>13359.3682352941</v>
      </c>
      <c r="F424" s="4">
        <v>13359.3682352941</v>
      </c>
      <c r="G424" s="4">
        <v>13359.3682352941</v>
      </c>
    </row>
    <row r="425" spans="1:7" outlineLevel="1" x14ac:dyDescent="0.2">
      <c r="A425" s="5" t="s">
        <v>716</v>
      </c>
      <c r="B425" s="4">
        <v>7733.64</v>
      </c>
      <c r="C425" s="4">
        <v>7733.64</v>
      </c>
      <c r="D425" s="4">
        <v>7733.64</v>
      </c>
      <c r="E425" s="4">
        <v>7769.3211111111004</v>
      </c>
      <c r="F425" s="4">
        <v>7769.3211111111004</v>
      </c>
      <c r="G425" s="4">
        <v>7769.3211111111004</v>
      </c>
    </row>
    <row r="426" spans="1:7" outlineLevel="1" x14ac:dyDescent="0.2">
      <c r="A426" s="5" t="s">
        <v>641</v>
      </c>
      <c r="B426" s="4">
        <v>81484.56</v>
      </c>
      <c r="C426" s="4">
        <v>81484.56</v>
      </c>
      <c r="D426" s="4">
        <v>81484.56</v>
      </c>
      <c r="E426" s="4">
        <v>81484.698352941094</v>
      </c>
      <c r="F426" s="4">
        <v>81484.698352941094</v>
      </c>
      <c r="G426" s="4">
        <v>81484.698352941094</v>
      </c>
    </row>
    <row r="427" spans="1:7" outlineLevel="1" x14ac:dyDescent="0.2">
      <c r="A427" s="5" t="s">
        <v>660</v>
      </c>
      <c r="D427" s="4">
        <v>93484.84</v>
      </c>
      <c r="E427" s="4">
        <v>379072.059512195</v>
      </c>
      <c r="F427" s="4">
        <v>379072.059512195</v>
      </c>
      <c r="G427" s="4">
        <v>379072.059512195</v>
      </c>
    </row>
    <row r="428" spans="1:7" outlineLevel="1" x14ac:dyDescent="0.2">
      <c r="A428" s="5" t="s">
        <v>661</v>
      </c>
      <c r="D428" s="4">
        <v>223498.56</v>
      </c>
      <c r="E428" s="4">
        <v>894202.17917808203</v>
      </c>
      <c r="F428" s="4">
        <v>894202.17917808203</v>
      </c>
      <c r="G428" s="4">
        <v>894202.17917808297</v>
      </c>
    </row>
    <row r="429" spans="1:7" outlineLevel="1" x14ac:dyDescent="0.2">
      <c r="A429" s="5" t="s">
        <v>662</v>
      </c>
      <c r="D429" s="4">
        <v>91710.88</v>
      </c>
      <c r="E429" s="4">
        <v>366915.49802816898</v>
      </c>
      <c r="F429" s="4">
        <v>366915.49802816898</v>
      </c>
      <c r="G429" s="4">
        <v>366915.49802816898</v>
      </c>
    </row>
    <row r="430" spans="1:7" outlineLevel="1" x14ac:dyDescent="0.2">
      <c r="A430" s="5" t="s">
        <v>663</v>
      </c>
      <c r="D430" s="4">
        <v>97194.34</v>
      </c>
      <c r="E430" s="4">
        <v>388863.78445414797</v>
      </c>
      <c r="F430" s="4">
        <v>388863.78445414797</v>
      </c>
      <c r="G430" s="4">
        <v>388863.78445414797</v>
      </c>
    </row>
    <row r="431" spans="1:7" outlineLevel="1" x14ac:dyDescent="0.2">
      <c r="A431" s="5" t="s">
        <v>665</v>
      </c>
      <c r="D431" s="4">
        <v>160480.06</v>
      </c>
      <c r="E431" s="4">
        <v>639377.16050632903</v>
      </c>
      <c r="F431" s="4">
        <v>639377.16050632903</v>
      </c>
      <c r="G431" s="4">
        <v>639377.16050632903</v>
      </c>
    </row>
    <row r="432" spans="1:7" outlineLevel="1" x14ac:dyDescent="0.2">
      <c r="A432" s="5" t="s">
        <v>666</v>
      </c>
      <c r="D432" s="4">
        <v>13206.5999999999</v>
      </c>
      <c r="E432" s="4">
        <v>52837.4452173912</v>
      </c>
      <c r="F432" s="4">
        <v>52837.4452173912</v>
      </c>
      <c r="G432" s="4">
        <v>52837.4452173912</v>
      </c>
    </row>
    <row r="433" spans="1:7" outlineLevel="1" x14ac:dyDescent="0.2">
      <c r="A433" s="5" t="s">
        <v>667</v>
      </c>
      <c r="D433" s="4">
        <v>290294.53000000003</v>
      </c>
      <c r="E433" s="4">
        <v>1168516.15490759</v>
      </c>
      <c r="F433" s="4">
        <v>1168516.15490759</v>
      </c>
      <c r="G433" s="4">
        <v>1168516.15490759</v>
      </c>
    </row>
    <row r="434" spans="1:7" outlineLevel="1" x14ac:dyDescent="0.2">
      <c r="A434" s="5" t="s">
        <v>668</v>
      </c>
      <c r="D434" s="4">
        <v>205344.83</v>
      </c>
      <c r="E434" s="4">
        <v>821530.52484375006</v>
      </c>
      <c r="F434" s="4">
        <v>821530.52484375006</v>
      </c>
      <c r="G434" s="4">
        <v>821530.52484375006</v>
      </c>
    </row>
    <row r="435" spans="1:7" outlineLevel="1" x14ac:dyDescent="0.2">
      <c r="A435" s="5" t="s">
        <v>717</v>
      </c>
    </row>
    <row r="436" spans="1:7" outlineLevel="1" x14ac:dyDescent="0.2">
      <c r="A436" s="5" t="s">
        <v>699</v>
      </c>
      <c r="B436" s="4">
        <v>-68767.679999999993</v>
      </c>
      <c r="C436" s="4">
        <v>-68767.679999999993</v>
      </c>
      <c r="D436" s="4">
        <v>-68767.679999999993</v>
      </c>
      <c r="E436" s="4">
        <v>-68242.620458015197</v>
      </c>
      <c r="F436" s="4">
        <v>-68242.620458015197</v>
      </c>
      <c r="G436" s="4">
        <v>-68242.620458015197</v>
      </c>
    </row>
    <row r="437" spans="1:7" outlineLevel="1" x14ac:dyDescent="0.2">
      <c r="A437" s="5" t="s">
        <v>710</v>
      </c>
      <c r="B437" s="4">
        <v>-10932.36</v>
      </c>
      <c r="C437" s="4">
        <v>-10932.36</v>
      </c>
      <c r="D437" s="4">
        <v>-10932.36</v>
      </c>
      <c r="E437" s="4">
        <v>-10803.5985882352</v>
      </c>
      <c r="F437" s="4">
        <v>-10803.5985882352</v>
      </c>
      <c r="G437" s="4">
        <v>-10803.5985882352</v>
      </c>
    </row>
    <row r="438" spans="1:7" outlineLevel="1" x14ac:dyDescent="0.2">
      <c r="A438" s="5" t="s">
        <v>713</v>
      </c>
      <c r="B438" s="4">
        <v>-56088.6</v>
      </c>
      <c r="C438" s="4">
        <v>-56088.6</v>
      </c>
      <c r="D438" s="4">
        <v>-56088.6</v>
      </c>
      <c r="E438" s="4">
        <v>-55604.981379310302</v>
      </c>
      <c r="F438" s="4">
        <v>-55604.981379310302</v>
      </c>
      <c r="G438" s="4">
        <v>-55604.981379310397</v>
      </c>
    </row>
    <row r="439" spans="1:7" outlineLevel="1" x14ac:dyDescent="0.2">
      <c r="A439" s="5" t="s">
        <v>718</v>
      </c>
      <c r="B439" s="4">
        <v>-72246.48</v>
      </c>
      <c r="C439" s="4">
        <v>-72246.48</v>
      </c>
      <c r="D439" s="4">
        <v>-72246.48</v>
      </c>
      <c r="E439" s="4">
        <v>-112904.07499999899</v>
      </c>
      <c r="F439" s="4">
        <v>-112904.07499999899</v>
      </c>
      <c r="G439" s="4">
        <v>-112904.07499999899</v>
      </c>
    </row>
    <row r="440" spans="1:7" outlineLevel="1" x14ac:dyDescent="0.2">
      <c r="A440" s="5" t="s">
        <v>719</v>
      </c>
    </row>
    <row r="441" spans="1:7" outlineLevel="1" x14ac:dyDescent="0.2">
      <c r="A441" s="5" t="s">
        <v>720</v>
      </c>
    </row>
    <row r="442" spans="1:7" outlineLevel="1" x14ac:dyDescent="0.2">
      <c r="A442" s="5" t="s">
        <v>636</v>
      </c>
      <c r="B442" s="4">
        <v>989259.54583333305</v>
      </c>
      <c r="C442" s="4">
        <v>662489.92883333296</v>
      </c>
      <c r="D442" s="4">
        <v>613445.49800000002</v>
      </c>
      <c r="E442" s="4">
        <v>3612747.8276315201</v>
      </c>
      <c r="F442" s="4">
        <v>4483602.5932398802</v>
      </c>
      <c r="G442" s="4">
        <v>6266358.8396016601</v>
      </c>
    </row>
    <row r="443" spans="1:7" outlineLevel="1" x14ac:dyDescent="0.2">
      <c r="A443" s="5" t="s">
        <v>721</v>
      </c>
    </row>
    <row r="444" spans="1:7" outlineLevel="1" x14ac:dyDescent="0.2">
      <c r="A444" s="5" t="s">
        <v>722</v>
      </c>
    </row>
    <row r="445" spans="1:7" outlineLevel="1" x14ac:dyDescent="0.2">
      <c r="A445" s="5" t="s">
        <v>636</v>
      </c>
      <c r="F445" s="4">
        <v>21556835.0266755</v>
      </c>
      <c r="G445" s="4">
        <v>27118419.6490684</v>
      </c>
    </row>
    <row r="446" spans="1:7" outlineLevel="1" x14ac:dyDescent="0.2">
      <c r="A446" s="5" t="s">
        <v>723</v>
      </c>
    </row>
    <row r="447" spans="1:7" outlineLevel="1" x14ac:dyDescent="0.2">
      <c r="A447" s="5" t="s">
        <v>636</v>
      </c>
      <c r="F447" s="4">
        <v>538920.87566688901</v>
      </c>
      <c r="G447" s="4">
        <v>677960.49122671003</v>
      </c>
    </row>
    <row r="448" spans="1:7" outlineLevel="1" x14ac:dyDescent="0.2">
      <c r="A448" s="5" t="s">
        <v>724</v>
      </c>
    </row>
    <row r="449" spans="1:7" outlineLevel="1" x14ac:dyDescent="0.2">
      <c r="A449" s="5" t="s">
        <v>725</v>
      </c>
    </row>
    <row r="450" spans="1:7" outlineLevel="1" x14ac:dyDescent="0.2">
      <c r="A450" s="5" t="s">
        <v>636</v>
      </c>
      <c r="B450" s="4">
        <v>435931602.299999</v>
      </c>
      <c r="C450" s="4">
        <v>453071602.85000002</v>
      </c>
      <c r="D450" s="4">
        <v>454262209.56999999</v>
      </c>
      <c r="E450" s="4">
        <v>440647733.84252799</v>
      </c>
      <c r="F450" s="4">
        <v>450476642.33640999</v>
      </c>
      <c r="G450" s="4">
        <v>464583644.89298499</v>
      </c>
    </row>
    <row r="451" spans="1:7" outlineLevel="1" x14ac:dyDescent="0.2">
      <c r="A451" s="5" t="s">
        <v>726</v>
      </c>
    </row>
    <row r="452" spans="1:7" outlineLevel="1" x14ac:dyDescent="0.2">
      <c r="A452" s="5" t="s">
        <v>727</v>
      </c>
    </row>
    <row r="453" spans="1:7" outlineLevel="1" x14ac:dyDescent="0.2">
      <c r="A453" s="5" t="s">
        <v>636</v>
      </c>
      <c r="B453" s="4">
        <v>243045573.52000001</v>
      </c>
      <c r="C453" s="4">
        <v>262313993.27999899</v>
      </c>
      <c r="D453" s="4">
        <v>267087071.71000001</v>
      </c>
      <c r="E453" s="4">
        <v>250163367.50443399</v>
      </c>
      <c r="F453" s="4">
        <v>278131949.65960598</v>
      </c>
      <c r="G453" s="4">
        <v>290445601.16106403</v>
      </c>
    </row>
    <row r="454" spans="1:7" outlineLevel="1" x14ac:dyDescent="0.2">
      <c r="A454" s="5" t="s">
        <v>728</v>
      </c>
    </row>
    <row r="455" spans="1:7" outlineLevel="1" x14ac:dyDescent="0.2">
      <c r="A455" s="5" t="s">
        <v>729</v>
      </c>
    </row>
    <row r="456" spans="1:7" outlineLevel="1" x14ac:dyDescent="0.2">
      <c r="A456" s="5" t="s">
        <v>636</v>
      </c>
      <c r="B456" s="4">
        <v>39489194.369999997</v>
      </c>
      <c r="C456" s="4">
        <v>40703620.789999902</v>
      </c>
      <c r="D456" s="4">
        <v>39619944.159999996</v>
      </c>
      <c r="E456" s="4">
        <v>41121429.335615799</v>
      </c>
      <c r="F456" s="4">
        <v>41687645.529436998</v>
      </c>
      <c r="G456" s="4">
        <v>41714016.002064198</v>
      </c>
    </row>
    <row r="457" spans="1:7" outlineLevel="1" x14ac:dyDescent="0.2">
      <c r="A457" s="5" t="s">
        <v>730</v>
      </c>
    </row>
    <row r="458" spans="1:7" outlineLevel="1" x14ac:dyDescent="0.2">
      <c r="A458" s="5" t="s">
        <v>636</v>
      </c>
      <c r="B458" s="4">
        <v>-15952940.7199999</v>
      </c>
      <c r="C458" s="4">
        <v>-17269916.640000001</v>
      </c>
      <c r="D458" s="4">
        <v>-18249842.8699999</v>
      </c>
      <c r="E458" s="4">
        <v>-19750531.504455999</v>
      </c>
      <c r="F458" s="4">
        <v>-20699353.057242401</v>
      </c>
      <c r="G458" s="4">
        <v>-21384789.924574502</v>
      </c>
    </row>
    <row r="459" spans="1:7" outlineLevel="1" x14ac:dyDescent="0.2">
      <c r="A459" s="5" t="s">
        <v>731</v>
      </c>
    </row>
    <row r="460" spans="1:7" outlineLevel="1" x14ac:dyDescent="0.2">
      <c r="A460" s="5" t="s">
        <v>732</v>
      </c>
    </row>
    <row r="461" spans="1:7" outlineLevel="1" x14ac:dyDescent="0.2">
      <c r="A461" s="5" t="s">
        <v>636</v>
      </c>
      <c r="B461" s="4">
        <v>7190838.5199999902</v>
      </c>
      <c r="C461" s="4">
        <v>7605275.8099999903</v>
      </c>
      <c r="D461" s="4">
        <v>7865300.6899999902</v>
      </c>
      <c r="E461" s="4">
        <v>7207283.5525827296</v>
      </c>
      <c r="F461" s="4">
        <v>8082045.2736150697</v>
      </c>
      <c r="G461" s="4">
        <v>8420492.2754000295</v>
      </c>
    </row>
    <row r="462" spans="1:7" outlineLevel="1" x14ac:dyDescent="0.2">
      <c r="A462" s="5" t="s">
        <v>733</v>
      </c>
    </row>
    <row r="463" spans="1:7" outlineLevel="1" x14ac:dyDescent="0.2">
      <c r="A463" s="5" t="s">
        <v>734</v>
      </c>
    </row>
    <row r="464" spans="1:7" outlineLevel="1" x14ac:dyDescent="0.2">
      <c r="A464" s="5" t="s">
        <v>735</v>
      </c>
      <c r="C464" s="4">
        <v>84081473.321155295</v>
      </c>
      <c r="D464" s="4">
        <v>80049468.515269101</v>
      </c>
      <c r="E464" s="4">
        <v>77559767.773681298</v>
      </c>
    </row>
    <row r="465" spans="1:7" outlineLevel="1" x14ac:dyDescent="0.2">
      <c r="A465" s="5" t="s">
        <v>736</v>
      </c>
      <c r="C465" s="4">
        <v>69583538.413608894</v>
      </c>
      <c r="D465" s="4">
        <v>64545131.372979499</v>
      </c>
      <c r="E465" s="4">
        <v>62852259.313312203</v>
      </c>
    </row>
    <row r="466" spans="1:7" outlineLevel="1" x14ac:dyDescent="0.2">
      <c r="A466" s="5" t="s">
        <v>737</v>
      </c>
      <c r="C466" s="4">
        <v>4479885.7493302096</v>
      </c>
      <c r="D466" s="4">
        <v>4237059.1437127599</v>
      </c>
      <c r="E466" s="4">
        <v>4300184.8166216202</v>
      </c>
    </row>
    <row r="467" spans="1:7" outlineLevel="1" x14ac:dyDescent="0.2">
      <c r="A467" s="5" t="s">
        <v>738</v>
      </c>
      <c r="C467" s="4">
        <v>679243.89350262401</v>
      </c>
      <c r="D467" s="4">
        <v>625779.88462508295</v>
      </c>
      <c r="E467" s="4">
        <v>647728.33842305397</v>
      </c>
    </row>
    <row r="468" spans="1:7" outlineLevel="1" x14ac:dyDescent="0.2">
      <c r="A468" s="5" t="s">
        <v>739</v>
      </c>
      <c r="C468" s="4">
        <v>36634.676070295201</v>
      </c>
      <c r="D468" s="4">
        <v>32016.156913820902</v>
      </c>
      <c r="E468" s="4">
        <v>31572.591158990399</v>
      </c>
    </row>
    <row r="469" spans="1:7" outlineLevel="1" x14ac:dyDescent="0.2">
      <c r="A469" s="5" t="s">
        <v>740</v>
      </c>
      <c r="C469" s="4">
        <v>139223.94633263699</v>
      </c>
      <c r="D469" s="4">
        <v>126406.92649964801</v>
      </c>
      <c r="E469" s="4">
        <v>123696.16680273</v>
      </c>
    </row>
    <row r="470" spans="1:7" outlineLevel="1" x14ac:dyDescent="0.2">
      <c r="A470" s="5" t="s">
        <v>741</v>
      </c>
    </row>
    <row r="471" spans="1:7" outlineLevel="1" x14ac:dyDescent="0.2">
      <c r="A471" s="5" t="s">
        <v>742</v>
      </c>
    </row>
    <row r="472" spans="1:7" outlineLevel="1" x14ac:dyDescent="0.2">
      <c r="A472" s="5" t="s">
        <v>636</v>
      </c>
      <c r="E472" s="4">
        <v>-187577.87999999899</v>
      </c>
      <c r="F472" s="4">
        <v>-187577.87999999899</v>
      </c>
      <c r="G472" s="4">
        <v>-187577.87999999899</v>
      </c>
    </row>
    <row r="473" spans="1:7" outlineLevel="1" x14ac:dyDescent="0.2">
      <c r="A473" s="5" t="s">
        <v>743</v>
      </c>
    </row>
    <row r="474" spans="1:7" outlineLevel="1" x14ac:dyDescent="0.2">
      <c r="A474" s="5" t="s">
        <v>636</v>
      </c>
      <c r="E474" s="4">
        <v>-59241521.5</v>
      </c>
      <c r="F474" s="4">
        <v>-59714860.519999899</v>
      </c>
      <c r="G474" s="4">
        <v>-60947852.530000001</v>
      </c>
    </row>
    <row r="475" spans="1:7" outlineLevel="1" x14ac:dyDescent="0.2">
      <c r="A475" s="5" t="s">
        <v>744</v>
      </c>
    </row>
    <row r="476" spans="1:7" outlineLevel="1" x14ac:dyDescent="0.2">
      <c r="A476" s="5" t="s">
        <v>636</v>
      </c>
      <c r="E476" s="4">
        <v>-28117702.419999901</v>
      </c>
      <c r="F476" s="4">
        <v>-28456121.809999999</v>
      </c>
      <c r="G476" s="4">
        <v>-34580249.339999899</v>
      </c>
    </row>
    <row r="477" spans="1:7" outlineLevel="1" x14ac:dyDescent="0.2">
      <c r="A477" s="5" t="s">
        <v>745</v>
      </c>
    </row>
    <row r="478" spans="1:7" outlineLevel="1" x14ac:dyDescent="0.2">
      <c r="A478" s="5" t="s">
        <v>636</v>
      </c>
      <c r="E478" s="4">
        <v>-86400</v>
      </c>
      <c r="F478" s="4">
        <v>-86400</v>
      </c>
      <c r="G478" s="4">
        <v>-86400</v>
      </c>
    </row>
    <row r="479" spans="1:7" outlineLevel="1" x14ac:dyDescent="0.2">
      <c r="A479" s="5" t="s">
        <v>746</v>
      </c>
    </row>
    <row r="480" spans="1:7" outlineLevel="1" x14ac:dyDescent="0.2">
      <c r="A480" s="5" t="s">
        <v>636</v>
      </c>
      <c r="E480" s="4">
        <v>-45273566.3184314</v>
      </c>
      <c r="F480" s="4">
        <v>-44521470.6591639</v>
      </c>
      <c r="G480" s="4">
        <v>-44112447.102629699</v>
      </c>
    </row>
    <row r="481" spans="1:7" outlineLevel="1" x14ac:dyDescent="0.2">
      <c r="A481" s="5" t="s">
        <v>747</v>
      </c>
    </row>
    <row r="482" spans="1:7" outlineLevel="1" x14ac:dyDescent="0.2">
      <c r="A482" s="5" t="s">
        <v>636</v>
      </c>
      <c r="E482" s="4">
        <v>-241122</v>
      </c>
      <c r="F482" s="4">
        <v>-241122</v>
      </c>
      <c r="G482" s="4">
        <v>-241122</v>
      </c>
    </row>
    <row r="483" spans="1:7" outlineLevel="1" x14ac:dyDescent="0.2">
      <c r="A483" s="5" t="s">
        <v>748</v>
      </c>
    </row>
    <row r="484" spans="1:7" outlineLevel="1" x14ac:dyDescent="0.2">
      <c r="A484" s="5" t="s">
        <v>636</v>
      </c>
      <c r="E484" s="4">
        <v>-3293496.12</v>
      </c>
      <c r="F484" s="4">
        <v>-3293496.12</v>
      </c>
      <c r="G484" s="4">
        <v>-3293496.12</v>
      </c>
    </row>
    <row r="485" spans="1:7" outlineLevel="1" x14ac:dyDescent="0.2">
      <c r="A485" s="5" t="s">
        <v>749</v>
      </c>
    </row>
    <row r="486" spans="1:7" outlineLevel="1" x14ac:dyDescent="0.2">
      <c r="A486" s="5" t="s">
        <v>636</v>
      </c>
      <c r="E486" s="4">
        <v>-362758.00936906697</v>
      </c>
      <c r="F486" s="4">
        <v>-356728.77545601799</v>
      </c>
      <c r="G486" s="4">
        <v>-353454.45036949799</v>
      </c>
    </row>
    <row r="487" spans="1:7" outlineLevel="1" x14ac:dyDescent="0.2">
      <c r="A487" s="5" t="s">
        <v>750</v>
      </c>
    </row>
    <row r="488" spans="1:7" outlineLevel="1" x14ac:dyDescent="0.2">
      <c r="A488" s="5" t="s">
        <v>636</v>
      </c>
      <c r="E488" s="4">
        <v>-1178146.8446678701</v>
      </c>
      <c r="F488" s="4">
        <v>-1153583.5988386001</v>
      </c>
      <c r="G488" s="4">
        <v>-1113839.0679033899</v>
      </c>
    </row>
    <row r="489" spans="1:7" outlineLevel="1" x14ac:dyDescent="0.2">
      <c r="A489" s="5" t="s">
        <v>751</v>
      </c>
    </row>
    <row r="490" spans="1:7" outlineLevel="1" x14ac:dyDescent="0.2">
      <c r="A490" s="5" t="s">
        <v>636</v>
      </c>
      <c r="E490" s="4">
        <v>-372140.85</v>
      </c>
      <c r="F490" s="4">
        <v>-372140.85</v>
      </c>
      <c r="G490" s="4">
        <v>-372140.85</v>
      </c>
    </row>
    <row r="491" spans="1:7" outlineLevel="1" x14ac:dyDescent="0.2">
      <c r="A491" s="5" t="s">
        <v>752</v>
      </c>
    </row>
    <row r="492" spans="1:7" outlineLevel="1" x14ac:dyDescent="0.2">
      <c r="A492" s="5" t="s">
        <v>636</v>
      </c>
      <c r="E492" s="4">
        <v>-332679.80253897101</v>
      </c>
      <c r="F492" s="4">
        <v>-337478.339095262</v>
      </c>
      <c r="G492" s="4">
        <v>-345325.84497096197</v>
      </c>
    </row>
    <row r="493" spans="1:7" outlineLevel="1" x14ac:dyDescent="0.2">
      <c r="A493" s="5" t="s">
        <v>753</v>
      </c>
    </row>
    <row r="494" spans="1:7" outlineLevel="1" x14ac:dyDescent="0.2">
      <c r="A494" s="5" t="s">
        <v>636</v>
      </c>
      <c r="E494" s="4">
        <v>-266143.28999999998</v>
      </c>
      <c r="F494" s="4">
        <v>-247682.59</v>
      </c>
      <c r="G494" s="4">
        <v>-245082.549999999</v>
      </c>
    </row>
    <row r="495" spans="1:7" outlineLevel="1" x14ac:dyDescent="0.2">
      <c r="A495" s="5" t="s">
        <v>754</v>
      </c>
    </row>
    <row r="496" spans="1:7" outlineLevel="1" x14ac:dyDescent="0.2">
      <c r="A496" s="5" t="s">
        <v>636</v>
      </c>
      <c r="E496" s="4">
        <v>-1799914.52</v>
      </c>
      <c r="F496" s="4">
        <v>-1799914.52</v>
      </c>
      <c r="G496" s="4">
        <v>-1799914.52</v>
      </c>
    </row>
    <row r="497" spans="1:7" outlineLevel="1" x14ac:dyDescent="0.2">
      <c r="A497" s="5" t="s">
        <v>755</v>
      </c>
    </row>
    <row r="498" spans="1:7" outlineLevel="1" x14ac:dyDescent="0.2">
      <c r="A498" s="5" t="s">
        <v>636</v>
      </c>
      <c r="E498" s="4">
        <v>-1909785.36</v>
      </c>
      <c r="F498" s="4">
        <v>-1909785.36</v>
      </c>
      <c r="G498" s="4">
        <v>-1909785.36</v>
      </c>
    </row>
    <row r="499" spans="1:7" outlineLevel="1" x14ac:dyDescent="0.2">
      <c r="A499" s="5" t="s">
        <v>756</v>
      </c>
    </row>
    <row r="500" spans="1:7" outlineLevel="1" x14ac:dyDescent="0.2">
      <c r="A500" s="5" t="s">
        <v>636</v>
      </c>
      <c r="E500" s="4">
        <v>2697552.96</v>
      </c>
      <c r="F500" s="4">
        <v>2697552.96</v>
      </c>
      <c r="G500" s="4">
        <v>2697552.96</v>
      </c>
    </row>
    <row r="501" spans="1:7" outlineLevel="1" x14ac:dyDescent="0.2">
      <c r="A501" s="5" t="s">
        <v>757</v>
      </c>
    </row>
    <row r="502" spans="1:7" outlineLevel="1" x14ac:dyDescent="0.2">
      <c r="A502" s="5" t="s">
        <v>636</v>
      </c>
      <c r="E502" s="4">
        <v>-1267915.8799999901</v>
      </c>
      <c r="F502" s="4">
        <v>-1398331.4659100999</v>
      </c>
      <c r="G502" s="4">
        <v>-1417506.12</v>
      </c>
    </row>
    <row r="503" spans="1:7" outlineLevel="1" x14ac:dyDescent="0.2">
      <c r="A503" s="5" t="s">
        <v>758</v>
      </c>
    </row>
    <row r="504" spans="1:7" outlineLevel="1" x14ac:dyDescent="0.2">
      <c r="A504" s="5" t="s">
        <v>636</v>
      </c>
      <c r="E504" s="4">
        <v>-841974.386830681</v>
      </c>
      <c r="F504" s="4">
        <v>-1002948.78797808</v>
      </c>
      <c r="G504" s="4">
        <v>-1099584.91755067</v>
      </c>
    </row>
    <row r="505" spans="1:7" outlineLevel="1" x14ac:dyDescent="0.2">
      <c r="A505" s="5" t="s">
        <v>759</v>
      </c>
    </row>
    <row r="506" spans="1:7" outlineLevel="1" x14ac:dyDescent="0.2">
      <c r="A506" s="5" t="s">
        <v>636</v>
      </c>
      <c r="E506" s="4">
        <v>-17541660</v>
      </c>
      <c r="F506" s="4">
        <v>-17541660</v>
      </c>
      <c r="G506" s="4">
        <v>-17541660</v>
      </c>
    </row>
    <row r="507" spans="1:7" outlineLevel="1" x14ac:dyDescent="0.2">
      <c r="A507" s="5" t="s">
        <v>760</v>
      </c>
    </row>
    <row r="508" spans="1:7" outlineLevel="1" x14ac:dyDescent="0.2">
      <c r="A508" s="5" t="s">
        <v>636</v>
      </c>
      <c r="E508" s="4">
        <v>-5967998.3699999899</v>
      </c>
      <c r="F508" s="4">
        <v>-6046323.6799999997</v>
      </c>
      <c r="G508" s="4">
        <v>-6144664.0699999901</v>
      </c>
    </row>
    <row r="509" spans="1:7" outlineLevel="1" x14ac:dyDescent="0.2">
      <c r="A509" s="5" t="s">
        <v>761</v>
      </c>
    </row>
    <row r="510" spans="1:7" outlineLevel="1" x14ac:dyDescent="0.2">
      <c r="A510" s="5" t="s">
        <v>636</v>
      </c>
      <c r="E510" s="4">
        <v>-13800736.2099999</v>
      </c>
      <c r="F510" s="4">
        <v>-14693791</v>
      </c>
      <c r="G510" s="4">
        <v>-14693791</v>
      </c>
    </row>
    <row r="511" spans="1:7" outlineLevel="1" x14ac:dyDescent="0.2">
      <c r="A511" s="5" t="s">
        <v>762</v>
      </c>
    </row>
    <row r="512" spans="1:7" outlineLevel="1" x14ac:dyDescent="0.2">
      <c r="A512" s="5" t="s">
        <v>636</v>
      </c>
      <c r="E512" s="4">
        <v>-11453166.7999999</v>
      </c>
      <c r="F512" s="4">
        <v>-10605724.23</v>
      </c>
      <c r="G512" s="4">
        <v>-11023540.18</v>
      </c>
    </row>
    <row r="513" spans="1:7" outlineLevel="1" x14ac:dyDescent="0.2">
      <c r="A513" s="5" t="s">
        <v>763</v>
      </c>
    </row>
    <row r="514" spans="1:7" outlineLevel="1" x14ac:dyDescent="0.2">
      <c r="A514" s="5" t="s">
        <v>636</v>
      </c>
      <c r="E514" s="4">
        <v>-10612886.1861316</v>
      </c>
      <c r="F514" s="4">
        <v>-10629679.046013899</v>
      </c>
      <c r="G514" s="4">
        <v>-10632333.631972101</v>
      </c>
    </row>
    <row r="515" spans="1:7" outlineLevel="1" x14ac:dyDescent="0.2">
      <c r="A515" s="5" t="s">
        <v>764</v>
      </c>
    </row>
    <row r="516" spans="1:7" outlineLevel="1" x14ac:dyDescent="0.2">
      <c r="A516" s="5" t="s">
        <v>636</v>
      </c>
      <c r="E516" s="4">
        <v>-401304</v>
      </c>
      <c r="F516" s="4">
        <v>-405312</v>
      </c>
      <c r="G516" s="4">
        <v>-409368</v>
      </c>
    </row>
    <row r="517" spans="1:7" outlineLevel="1" x14ac:dyDescent="0.2">
      <c r="A517" s="5" t="s">
        <v>765</v>
      </c>
    </row>
    <row r="518" spans="1:7" outlineLevel="1" x14ac:dyDescent="0.2">
      <c r="A518" s="5" t="s">
        <v>636</v>
      </c>
      <c r="E518" s="4">
        <v>-1553112</v>
      </c>
      <c r="F518" s="4">
        <v>-1568640</v>
      </c>
      <c r="G518" s="4">
        <v>-1584324</v>
      </c>
    </row>
    <row r="519" spans="1:7" outlineLevel="1" x14ac:dyDescent="0.2">
      <c r="A519" s="5" t="s">
        <v>766</v>
      </c>
    </row>
    <row r="520" spans="1:7" outlineLevel="1" x14ac:dyDescent="0.2">
      <c r="A520" s="5" t="s">
        <v>636</v>
      </c>
      <c r="E520" s="4">
        <v>8.0000085290521297E-4</v>
      </c>
      <c r="F520" s="4">
        <v>3.7252902984619099E-9</v>
      </c>
      <c r="G520" s="4">
        <v>-3.7252902984619099E-9</v>
      </c>
    </row>
    <row r="521" spans="1:7" outlineLevel="1" x14ac:dyDescent="0.2">
      <c r="A521" s="5" t="s">
        <v>767</v>
      </c>
    </row>
    <row r="522" spans="1:7" outlineLevel="1" x14ac:dyDescent="0.2">
      <c r="A522" s="5" t="s">
        <v>636</v>
      </c>
      <c r="E522" s="4">
        <v>-903727.50639992801</v>
      </c>
      <c r="F522" s="4">
        <v>-884573.60189141799</v>
      </c>
      <c r="G522" s="4">
        <v>-880907.87414676801</v>
      </c>
    </row>
    <row r="523" spans="1:7" outlineLevel="1" x14ac:dyDescent="0.2">
      <c r="A523" s="5" t="s">
        <v>768</v>
      </c>
    </row>
    <row r="524" spans="1:7" outlineLevel="1" x14ac:dyDescent="0.2">
      <c r="A524" s="5" t="s">
        <v>636</v>
      </c>
      <c r="E524" s="4">
        <v>-98647.267820484907</v>
      </c>
      <c r="F524" s="4">
        <v>-96354.197860796703</v>
      </c>
      <c r="G524" s="4">
        <v>-95875.347156178803</v>
      </c>
    </row>
    <row r="525" spans="1:7" outlineLevel="1" x14ac:dyDescent="0.2">
      <c r="A525" s="5" t="s">
        <v>769</v>
      </c>
    </row>
    <row r="526" spans="1:7" outlineLevel="1" x14ac:dyDescent="0.2">
      <c r="A526" s="5" t="s">
        <v>636</v>
      </c>
      <c r="E526" s="4">
        <v>9812.5284302670207</v>
      </c>
      <c r="F526" s="4">
        <v>9605.5897977611894</v>
      </c>
      <c r="G526" s="4">
        <v>9561.2710341027905</v>
      </c>
    </row>
    <row r="527" spans="1:7" outlineLevel="1" x14ac:dyDescent="0.2">
      <c r="A527" s="5" t="s">
        <v>770</v>
      </c>
    </row>
    <row r="528" spans="1:7" outlineLevel="1" x14ac:dyDescent="0.2">
      <c r="A528" s="5" t="s">
        <v>636</v>
      </c>
      <c r="E528" s="4">
        <v>-4154.6917978746196</v>
      </c>
      <c r="F528" s="4">
        <v>-3869.1115625788402</v>
      </c>
      <c r="G528" s="4">
        <v>-3815.1587411791502</v>
      </c>
    </row>
    <row r="529" spans="1:7" outlineLevel="1" x14ac:dyDescent="0.2">
      <c r="A529" s="5" t="s">
        <v>771</v>
      </c>
    </row>
    <row r="530" spans="1:7" outlineLevel="1" x14ac:dyDescent="0.2">
      <c r="A530" s="5" t="s">
        <v>636</v>
      </c>
      <c r="E530" s="4">
        <v>157392.84</v>
      </c>
      <c r="F530" s="4">
        <v>157392.84</v>
      </c>
      <c r="G530" s="4">
        <v>157392.84</v>
      </c>
    </row>
    <row r="531" spans="1:7" outlineLevel="1" x14ac:dyDescent="0.2">
      <c r="A531" s="5" t="s">
        <v>772</v>
      </c>
    </row>
    <row r="532" spans="1:7" outlineLevel="1" x14ac:dyDescent="0.2">
      <c r="A532" s="5" t="s">
        <v>636</v>
      </c>
      <c r="E532" s="4">
        <v>-42126291.625</v>
      </c>
      <c r="F532" s="4">
        <v>-43591252.169027001</v>
      </c>
      <c r="G532" s="4">
        <v>-49828607.083466701</v>
      </c>
    </row>
    <row r="533" spans="1:7" outlineLevel="1" x14ac:dyDescent="0.2">
      <c r="A533" s="5" t="s">
        <v>773</v>
      </c>
    </row>
    <row r="534" spans="1:7" outlineLevel="1" x14ac:dyDescent="0.2">
      <c r="A534" s="5" t="s">
        <v>636</v>
      </c>
      <c r="E534" s="4">
        <v>-11920824</v>
      </c>
      <c r="F534" s="4">
        <v>-13419650</v>
      </c>
      <c r="G534" s="4">
        <v>-13765619.142857101</v>
      </c>
    </row>
    <row r="535" spans="1:7" outlineLevel="1" x14ac:dyDescent="0.2">
      <c r="A535" s="5" t="s">
        <v>774</v>
      </c>
    </row>
    <row r="536" spans="1:7" outlineLevel="1" x14ac:dyDescent="0.2">
      <c r="A536" s="5" t="s">
        <v>636</v>
      </c>
      <c r="E536" s="4">
        <v>-216725</v>
      </c>
      <c r="F536" s="4">
        <v>-216725</v>
      </c>
      <c r="G536" s="4">
        <v>-216725</v>
      </c>
    </row>
    <row r="537" spans="1:7" outlineLevel="1" x14ac:dyDescent="0.2">
      <c r="A537" s="5" t="s">
        <v>775</v>
      </c>
    </row>
    <row r="538" spans="1:7" outlineLevel="1" x14ac:dyDescent="0.2">
      <c r="A538" s="5" t="s">
        <v>636</v>
      </c>
      <c r="E538" s="4">
        <v>-4458150</v>
      </c>
      <c r="F538" s="4">
        <v>-4458150</v>
      </c>
      <c r="G538" s="4">
        <v>-4599321.4285714198</v>
      </c>
    </row>
    <row r="539" spans="1:7" outlineLevel="1" x14ac:dyDescent="0.2">
      <c r="A539" s="5" t="s">
        <v>776</v>
      </c>
    </row>
    <row r="540" spans="1:7" outlineLevel="1" x14ac:dyDescent="0.2">
      <c r="A540" s="5" t="s">
        <v>636</v>
      </c>
      <c r="E540" s="4">
        <v>4496350</v>
      </c>
      <c r="F540" s="4">
        <v>4458150</v>
      </c>
      <c r="G540" s="4">
        <v>4599321.5</v>
      </c>
    </row>
    <row r="541" spans="1:7" outlineLevel="1" x14ac:dyDescent="0.2">
      <c r="A541" s="5" t="s">
        <v>777</v>
      </c>
    </row>
    <row r="542" spans="1:7" outlineLevel="1" x14ac:dyDescent="0.2">
      <c r="A542" s="5" t="s">
        <v>636</v>
      </c>
      <c r="E542" s="4">
        <v>-4095218.9099999899</v>
      </c>
      <c r="F542" s="4">
        <v>-4060426.8299999898</v>
      </c>
      <c r="G542" s="4">
        <v>-4189003.98999999</v>
      </c>
    </row>
    <row r="543" spans="1:7" outlineLevel="1" x14ac:dyDescent="0.2">
      <c r="A543" s="5" t="s">
        <v>778</v>
      </c>
    </row>
    <row r="544" spans="1:7" outlineLevel="1" x14ac:dyDescent="0.2">
      <c r="A544" s="5" t="s">
        <v>636</v>
      </c>
      <c r="E544" s="4">
        <v>-27910.638917999899</v>
      </c>
      <c r="F544" s="4">
        <v>-27673.5162749999</v>
      </c>
      <c r="G544" s="4">
        <v>-28549.824929999901</v>
      </c>
    </row>
    <row r="545" spans="1:7" outlineLevel="1" x14ac:dyDescent="0.2">
      <c r="A545" s="5" t="s">
        <v>779</v>
      </c>
    </row>
    <row r="546" spans="1:7" outlineLevel="1" x14ac:dyDescent="0.2">
      <c r="A546" s="5" t="s">
        <v>636</v>
      </c>
      <c r="E546" s="4">
        <v>-373220.46389999997</v>
      </c>
      <c r="F546" s="4">
        <v>-370049.66506999999</v>
      </c>
      <c r="G546" s="4">
        <v>-381767.62919999898</v>
      </c>
    </row>
    <row r="547" spans="1:7" outlineLevel="1" x14ac:dyDescent="0.2">
      <c r="A547" s="5" t="s">
        <v>780</v>
      </c>
    </row>
    <row r="548" spans="1:7" outlineLevel="1" x14ac:dyDescent="0.2">
      <c r="A548" s="5" t="s">
        <v>636</v>
      </c>
      <c r="E548" s="4">
        <v>-2633309.79</v>
      </c>
      <c r="F548" s="4">
        <v>-2633309.79</v>
      </c>
      <c r="G548" s="4">
        <v>-2633309.79</v>
      </c>
    </row>
    <row r="549" spans="1:7" outlineLevel="1" x14ac:dyDescent="0.2">
      <c r="A549" s="5" t="s">
        <v>781</v>
      </c>
    </row>
    <row r="550" spans="1:7" outlineLevel="1" x14ac:dyDescent="0.2">
      <c r="A550" s="5" t="s">
        <v>636</v>
      </c>
      <c r="E550" s="4">
        <v>23962697.5355439</v>
      </c>
      <c r="F550" s="4">
        <v>23013875.982757501</v>
      </c>
      <c r="G550" s="4">
        <v>22328439.1154254</v>
      </c>
    </row>
    <row r="551" spans="1:7" outlineLevel="1" x14ac:dyDescent="0.2">
      <c r="A551" s="5" t="s">
        <v>782</v>
      </c>
    </row>
    <row r="552" spans="1:7" outlineLevel="1" x14ac:dyDescent="0.2">
      <c r="A552" s="5" t="s">
        <v>636</v>
      </c>
      <c r="E552" s="4">
        <v>-1768928</v>
      </c>
      <c r="F552" s="4">
        <v>-118968</v>
      </c>
      <c r="G552" s="4">
        <v>-49570</v>
      </c>
    </row>
    <row r="553" spans="1:7" outlineLevel="1" x14ac:dyDescent="0.2">
      <c r="A553" s="5" t="s">
        <v>783</v>
      </c>
    </row>
    <row r="554" spans="1:7" outlineLevel="1" x14ac:dyDescent="0.2">
      <c r="A554" s="5" t="s">
        <v>636</v>
      </c>
      <c r="E554" s="4">
        <v>-15629.28</v>
      </c>
      <c r="F554" s="4">
        <v>-15629.28</v>
      </c>
      <c r="G554" s="4">
        <v>-15629.28</v>
      </c>
    </row>
    <row r="555" spans="1:7" outlineLevel="1" x14ac:dyDescent="0.2">
      <c r="A555" s="5" t="s">
        <v>784</v>
      </c>
    </row>
    <row r="556" spans="1:7" outlineLevel="1" x14ac:dyDescent="0.2">
      <c r="A556" s="5" t="s">
        <v>636</v>
      </c>
      <c r="E556" s="4">
        <v>-4204.8</v>
      </c>
      <c r="F556" s="4">
        <v>-4204.8</v>
      </c>
      <c r="G556" s="4">
        <v>-4204.8</v>
      </c>
    </row>
    <row r="557" spans="1:7" outlineLevel="1" x14ac:dyDescent="0.2">
      <c r="A557" s="5" t="s">
        <v>785</v>
      </c>
    </row>
    <row r="558" spans="1:7" outlineLevel="1" x14ac:dyDescent="0.2">
      <c r="A558" s="5" t="s">
        <v>636</v>
      </c>
      <c r="E558" s="4" t="s">
        <v>786</v>
      </c>
      <c r="F558" s="4" t="s">
        <v>786</v>
      </c>
      <c r="G558" s="4" t="s">
        <v>786</v>
      </c>
    </row>
    <row r="559" spans="1:7" outlineLevel="1" x14ac:dyDescent="0.2">
      <c r="A559" s="5" t="s">
        <v>787</v>
      </c>
    </row>
    <row r="560" spans="1:7" outlineLevel="1" x14ac:dyDescent="0.2">
      <c r="A560" s="5" t="s">
        <v>636</v>
      </c>
      <c r="E560" s="4">
        <v>-75617.039999999994</v>
      </c>
      <c r="F560" s="4">
        <v>-75617.039999999994</v>
      </c>
      <c r="G560" s="4">
        <v>-75617.039999999994</v>
      </c>
    </row>
    <row r="561" spans="1:7" outlineLevel="1" x14ac:dyDescent="0.2">
      <c r="A561" s="5" t="s">
        <v>788</v>
      </c>
    </row>
    <row r="562" spans="1:7" outlineLevel="1" x14ac:dyDescent="0.2">
      <c r="A562" s="5" t="s">
        <v>636</v>
      </c>
      <c r="E562" s="4">
        <v>4434919.4400000004</v>
      </c>
      <c r="F562" s="4">
        <v>4434919.4400000004</v>
      </c>
      <c r="G562" s="4">
        <v>4434919.4400000004</v>
      </c>
    </row>
    <row r="563" spans="1:7" outlineLevel="1" x14ac:dyDescent="0.2">
      <c r="A563" s="5" t="s">
        <v>789</v>
      </c>
    </row>
    <row r="564" spans="1:7" outlineLevel="1" x14ac:dyDescent="0.2">
      <c r="A564" s="5" t="s">
        <v>636</v>
      </c>
      <c r="E564" s="4">
        <v>4907001.3600000003</v>
      </c>
      <c r="F564" s="4">
        <v>4662099.25</v>
      </c>
      <c r="G564" s="4">
        <v>4605932.5599999996</v>
      </c>
    </row>
    <row r="565" spans="1:7" outlineLevel="1" x14ac:dyDescent="0.2">
      <c r="A565" s="5" t="s">
        <v>790</v>
      </c>
    </row>
    <row r="566" spans="1:7" outlineLevel="1" x14ac:dyDescent="0.2">
      <c r="A566" s="5" t="s">
        <v>636</v>
      </c>
      <c r="E566" s="4">
        <v>28742943.550000001</v>
      </c>
      <c r="F566" s="4">
        <v>13148533.1399999</v>
      </c>
      <c r="G566" s="4">
        <v>17276066.02</v>
      </c>
    </row>
    <row r="567" spans="1:7" outlineLevel="1" x14ac:dyDescent="0.2">
      <c r="A567" s="5" t="s">
        <v>791</v>
      </c>
    </row>
    <row r="568" spans="1:7" outlineLevel="1" x14ac:dyDescent="0.2">
      <c r="A568" s="5" t="s">
        <v>636</v>
      </c>
      <c r="E568" s="4">
        <v>26804666.219999999</v>
      </c>
      <c r="F568" s="4">
        <v>21572869.100000001</v>
      </c>
      <c r="G568" s="4">
        <v>20553496.0499999</v>
      </c>
    </row>
    <row r="569" spans="1:7" outlineLevel="1" x14ac:dyDescent="0.2">
      <c r="A569" s="5" t="s">
        <v>792</v>
      </c>
    </row>
    <row r="570" spans="1:7" outlineLevel="1" x14ac:dyDescent="0.2">
      <c r="A570" s="5" t="s">
        <v>636</v>
      </c>
      <c r="E570" s="4">
        <v>25265.519999999899</v>
      </c>
      <c r="F570" s="4">
        <v>25265.519999999899</v>
      </c>
      <c r="G570" s="4">
        <v>25265.519999999899</v>
      </c>
    </row>
    <row r="571" spans="1:7" outlineLevel="1" x14ac:dyDescent="0.2">
      <c r="A571" s="5" t="s">
        <v>793</v>
      </c>
    </row>
    <row r="572" spans="1:7" outlineLevel="1" x14ac:dyDescent="0.2">
      <c r="A572" s="5" t="s">
        <v>636</v>
      </c>
      <c r="E572" s="4">
        <v>-9769082</v>
      </c>
      <c r="F572" s="4">
        <v>-10428504</v>
      </c>
      <c r="G572" s="4">
        <v>-10428348</v>
      </c>
    </row>
    <row r="573" spans="1:7" outlineLevel="1" x14ac:dyDescent="0.2">
      <c r="A573" s="5" t="s">
        <v>794</v>
      </c>
    </row>
    <row r="574" spans="1:7" outlineLevel="1" x14ac:dyDescent="0.2">
      <c r="A574" s="5" t="s">
        <v>636</v>
      </c>
      <c r="E574" s="4">
        <v>-1229710.32</v>
      </c>
      <c r="F574" s="4">
        <v>-1229710.32</v>
      </c>
      <c r="G574" s="4">
        <v>-1229710.32</v>
      </c>
    </row>
    <row r="575" spans="1:7" outlineLevel="1" x14ac:dyDescent="0.2">
      <c r="A575" s="5" t="s">
        <v>795</v>
      </c>
    </row>
    <row r="576" spans="1:7" outlineLevel="1" x14ac:dyDescent="0.2">
      <c r="A576" s="5" t="s">
        <v>636</v>
      </c>
      <c r="E576" s="4">
        <v>59437671.93</v>
      </c>
      <c r="F576" s="4">
        <v>114715232.47239999</v>
      </c>
      <c r="G576" s="4">
        <v>153032295.0147</v>
      </c>
    </row>
    <row r="577" spans="1:7" outlineLevel="1" x14ac:dyDescent="0.2">
      <c r="A577" s="5" t="s">
        <v>796</v>
      </c>
    </row>
    <row r="578" spans="1:7" outlineLevel="1" x14ac:dyDescent="0.2">
      <c r="A578" s="5" t="s">
        <v>636</v>
      </c>
      <c r="E578" s="4">
        <v>6214.68</v>
      </c>
      <c r="F578" s="4">
        <v>6214.68</v>
      </c>
      <c r="G578" s="4">
        <v>6214.68</v>
      </c>
    </row>
    <row r="579" spans="1:7" outlineLevel="1" x14ac:dyDescent="0.2">
      <c r="A579" s="5" t="s">
        <v>797</v>
      </c>
    </row>
    <row r="580" spans="1:7" outlineLevel="1" x14ac:dyDescent="0.2">
      <c r="A580" s="5" t="s">
        <v>636</v>
      </c>
      <c r="E580" s="4">
        <v>214091358.03999999</v>
      </c>
      <c r="F580" s="4">
        <v>213292331.31999999</v>
      </c>
      <c r="G580" s="4">
        <v>217835734.56999999</v>
      </c>
    </row>
    <row r="581" spans="1:7" outlineLevel="1" x14ac:dyDescent="0.2">
      <c r="A581" s="5" t="s">
        <v>798</v>
      </c>
    </row>
    <row r="582" spans="1:7" outlineLevel="1" x14ac:dyDescent="0.2">
      <c r="A582" s="5" t="s">
        <v>636</v>
      </c>
      <c r="E582" s="4">
        <v>39374.449999999997</v>
      </c>
      <c r="F582" s="4">
        <v>39442.3299999999</v>
      </c>
      <c r="G582" s="4">
        <v>40721.620000000003</v>
      </c>
    </row>
    <row r="583" spans="1:7" outlineLevel="1" x14ac:dyDescent="0.2">
      <c r="A583" s="5" t="s">
        <v>799</v>
      </c>
    </row>
    <row r="584" spans="1:7" outlineLevel="1" x14ac:dyDescent="0.2">
      <c r="A584" s="5" t="s">
        <v>636</v>
      </c>
      <c r="E584" s="4">
        <v>46554123.799999997</v>
      </c>
      <c r="F584" s="4">
        <v>43643641</v>
      </c>
      <c r="G584" s="4">
        <v>44292090.759999998</v>
      </c>
    </row>
    <row r="585" spans="1:7" outlineLevel="1" x14ac:dyDescent="0.2">
      <c r="A585" s="5" t="s">
        <v>800</v>
      </c>
    </row>
    <row r="586" spans="1:7" outlineLevel="1" x14ac:dyDescent="0.2">
      <c r="A586" s="5" t="s">
        <v>636</v>
      </c>
      <c r="E586" s="4">
        <v>699.07</v>
      </c>
      <c r="F586" s="4">
        <v>266.51</v>
      </c>
      <c r="G586" s="4">
        <v>261.45999999999998</v>
      </c>
    </row>
    <row r="587" spans="1:7" outlineLevel="1" x14ac:dyDescent="0.2">
      <c r="A587" s="5" t="s">
        <v>801</v>
      </c>
    </row>
    <row r="588" spans="1:7" outlineLevel="1" x14ac:dyDescent="0.2">
      <c r="A588" s="5" t="s">
        <v>636</v>
      </c>
      <c r="E588" s="4">
        <v>1231246.42</v>
      </c>
      <c r="F588" s="4">
        <v>1248097.45999999</v>
      </c>
      <c r="G588" s="4">
        <v>1274799.77</v>
      </c>
    </row>
    <row r="589" spans="1:7" outlineLevel="1" x14ac:dyDescent="0.2">
      <c r="A589" s="5" t="s">
        <v>802</v>
      </c>
    </row>
    <row r="590" spans="1:7" outlineLevel="1" x14ac:dyDescent="0.2">
      <c r="A590" s="5" t="s">
        <v>636</v>
      </c>
      <c r="E590" s="4">
        <v>-100238858.86</v>
      </c>
      <c r="F590" s="4">
        <v>-99223786.849999994</v>
      </c>
      <c r="G590" s="4">
        <v>-103067989.56999999</v>
      </c>
    </row>
    <row r="591" spans="1:7" outlineLevel="1" x14ac:dyDescent="0.2">
      <c r="A591" s="5" t="s">
        <v>803</v>
      </c>
    </row>
    <row r="592" spans="1:7" outlineLevel="1" x14ac:dyDescent="0.2">
      <c r="A592" s="5" t="s">
        <v>636</v>
      </c>
      <c r="E592" s="4">
        <v>39708298.049999997</v>
      </c>
      <c r="F592" s="4">
        <v>39002008.719999999</v>
      </c>
      <c r="G592" s="4">
        <v>41673686.329999998</v>
      </c>
    </row>
    <row r="593" spans="1:7" outlineLevel="1" x14ac:dyDescent="0.2">
      <c r="A593" s="5" t="s">
        <v>804</v>
      </c>
    </row>
    <row r="594" spans="1:7" outlineLevel="1" x14ac:dyDescent="0.2">
      <c r="A594" s="5" t="s">
        <v>636</v>
      </c>
      <c r="E594" s="4">
        <v>1333140</v>
      </c>
      <c r="F594" s="4">
        <v>1411822.79999999</v>
      </c>
      <c r="G594" s="4">
        <v>1440059.2560000001</v>
      </c>
    </row>
    <row r="595" spans="1:7" outlineLevel="1" x14ac:dyDescent="0.2">
      <c r="A595" s="5" t="s">
        <v>805</v>
      </c>
    </row>
    <row r="596" spans="1:7" outlineLevel="1" x14ac:dyDescent="0.2">
      <c r="A596" s="5" t="s">
        <v>636</v>
      </c>
      <c r="E596" s="4">
        <v>12161587.07</v>
      </c>
      <c r="F596" s="4">
        <v>14539117.019999901</v>
      </c>
      <c r="G596" s="4">
        <v>15579693.509999899</v>
      </c>
    </row>
    <row r="597" spans="1:7" outlineLevel="1" x14ac:dyDescent="0.2">
      <c r="A597" s="5" t="s">
        <v>806</v>
      </c>
    </row>
    <row r="598" spans="1:7" outlineLevel="1" x14ac:dyDescent="0.2">
      <c r="A598" s="5" t="s">
        <v>636</v>
      </c>
      <c r="E598" s="4">
        <v>1036434.92</v>
      </c>
      <c r="F598" s="4">
        <v>1110030.92</v>
      </c>
      <c r="G598" s="4">
        <v>1176229.92</v>
      </c>
    </row>
    <row r="599" spans="1:7" outlineLevel="1" x14ac:dyDescent="0.2">
      <c r="A599" s="5" t="s">
        <v>807</v>
      </c>
    </row>
    <row r="600" spans="1:7" outlineLevel="1" x14ac:dyDescent="0.2">
      <c r="A600" s="5" t="s">
        <v>636</v>
      </c>
      <c r="E600" s="4">
        <v>451000.07999999903</v>
      </c>
      <c r="F600" s="4">
        <v>451000.07999999903</v>
      </c>
      <c r="G600" s="4">
        <v>451000.07999999903</v>
      </c>
    </row>
    <row r="601" spans="1:7" outlineLevel="1" x14ac:dyDescent="0.2">
      <c r="A601" s="5" t="s">
        <v>808</v>
      </c>
    </row>
    <row r="602" spans="1:7" outlineLevel="1" x14ac:dyDescent="0.2">
      <c r="A602" s="5" t="s">
        <v>636</v>
      </c>
      <c r="E602" s="4">
        <v>1</v>
      </c>
    </row>
    <row r="603" spans="1:7" outlineLevel="1" x14ac:dyDescent="0.2">
      <c r="A603" s="5" t="s">
        <v>809</v>
      </c>
    </row>
    <row r="604" spans="1:7" outlineLevel="1" x14ac:dyDescent="0.2">
      <c r="A604" s="5" t="s">
        <v>636</v>
      </c>
      <c r="E604" s="4">
        <v>23770353.760000002</v>
      </c>
      <c r="F604" s="4">
        <v>24682263.84</v>
      </c>
      <c r="G604" s="4">
        <v>25111639.039999999</v>
      </c>
    </row>
    <row r="605" spans="1:7" outlineLevel="1" x14ac:dyDescent="0.2">
      <c r="A605" s="5" t="s">
        <v>810</v>
      </c>
    </row>
    <row r="606" spans="1:7" outlineLevel="1" x14ac:dyDescent="0.2">
      <c r="A606" s="5" t="s">
        <v>636</v>
      </c>
      <c r="E606" s="4">
        <v>510464.1</v>
      </c>
      <c r="F606" s="4">
        <v>541927.85</v>
      </c>
      <c r="G606" s="4">
        <v>545543.40999999898</v>
      </c>
    </row>
    <row r="607" spans="1:7" outlineLevel="1" x14ac:dyDescent="0.2">
      <c r="A607" s="5" t="s">
        <v>811</v>
      </c>
    </row>
    <row r="608" spans="1:7" outlineLevel="1" x14ac:dyDescent="0.2">
      <c r="A608" s="5" t="s">
        <v>636</v>
      </c>
      <c r="E608" s="4">
        <v>2903206.3899999899</v>
      </c>
      <c r="F608" s="4">
        <v>2915215.1799999899</v>
      </c>
      <c r="G608" s="4">
        <v>2932324.9799999902</v>
      </c>
    </row>
    <row r="609" spans="1:7" outlineLevel="1" x14ac:dyDescent="0.2">
      <c r="A609" s="5" t="s">
        <v>812</v>
      </c>
    </row>
    <row r="610" spans="1:7" outlineLevel="1" x14ac:dyDescent="0.2">
      <c r="A610" s="5" t="s">
        <v>636</v>
      </c>
      <c r="E610" s="4">
        <v>681730.77</v>
      </c>
      <c r="F610" s="4">
        <v>719034.3</v>
      </c>
      <c r="G610" s="4">
        <v>757536.11</v>
      </c>
    </row>
    <row r="611" spans="1:7" outlineLevel="1" x14ac:dyDescent="0.2">
      <c r="A611" s="5" t="s">
        <v>813</v>
      </c>
    </row>
    <row r="612" spans="1:7" outlineLevel="1" x14ac:dyDescent="0.2">
      <c r="A612" s="5" t="s">
        <v>636</v>
      </c>
      <c r="E612" s="4">
        <v>105981.08</v>
      </c>
      <c r="F612" s="4">
        <v>108800.689999999</v>
      </c>
      <c r="G612" s="4">
        <v>106686.41</v>
      </c>
    </row>
    <row r="613" spans="1:7" outlineLevel="1" x14ac:dyDescent="0.2">
      <c r="A613" s="5" t="s">
        <v>814</v>
      </c>
    </row>
    <row r="614" spans="1:7" outlineLevel="1" x14ac:dyDescent="0.2">
      <c r="A614" s="5" t="s">
        <v>636</v>
      </c>
      <c r="E614" s="4">
        <v>183.89999999999901</v>
      </c>
      <c r="F614" s="4">
        <v>186.41</v>
      </c>
      <c r="G614" s="4">
        <v>180.38</v>
      </c>
    </row>
    <row r="615" spans="1:7" outlineLevel="1" x14ac:dyDescent="0.2">
      <c r="A615" s="5" t="s">
        <v>815</v>
      </c>
    </row>
    <row r="616" spans="1:7" outlineLevel="1" x14ac:dyDescent="0.2">
      <c r="A616" s="5" t="s">
        <v>636</v>
      </c>
      <c r="E616" s="4">
        <v>7215.9299999999903</v>
      </c>
      <c r="F616" s="4">
        <v>7085.85</v>
      </c>
      <c r="G616" s="4">
        <v>7211.61</v>
      </c>
    </row>
    <row r="617" spans="1:7" outlineLevel="1" x14ac:dyDescent="0.2">
      <c r="A617" s="5" t="s">
        <v>816</v>
      </c>
    </row>
    <row r="618" spans="1:7" outlineLevel="1" x14ac:dyDescent="0.2">
      <c r="A618" s="5" t="s">
        <v>636</v>
      </c>
      <c r="E618" s="4">
        <v>12564.379999999899</v>
      </c>
      <c r="F618" s="4">
        <v>13087.89</v>
      </c>
      <c r="G618" s="4">
        <v>13060.72</v>
      </c>
    </row>
    <row r="619" spans="1:7" outlineLevel="1" x14ac:dyDescent="0.2">
      <c r="A619" s="5" t="s">
        <v>817</v>
      </c>
    </row>
    <row r="620" spans="1:7" outlineLevel="1" x14ac:dyDescent="0.2">
      <c r="A620" s="5" t="s">
        <v>636</v>
      </c>
      <c r="E620" s="4">
        <v>57502788.149999902</v>
      </c>
      <c r="F620" s="4">
        <v>60156096.309999801</v>
      </c>
      <c r="G620" s="4">
        <v>61766103.489999898</v>
      </c>
    </row>
    <row r="621" spans="1:7" outlineLevel="1" x14ac:dyDescent="0.2">
      <c r="A621" s="5" t="s">
        <v>818</v>
      </c>
    </row>
    <row r="622" spans="1:7" outlineLevel="1" x14ac:dyDescent="0.2">
      <c r="A622" s="5" t="s">
        <v>636</v>
      </c>
      <c r="E622" s="4">
        <v>220469.87</v>
      </c>
      <c r="F622" s="4">
        <v>221500.18</v>
      </c>
      <c r="G622" s="4">
        <v>229590.92</v>
      </c>
    </row>
    <row r="623" spans="1:7" outlineLevel="1" x14ac:dyDescent="0.2">
      <c r="A623" s="5" t="s">
        <v>819</v>
      </c>
    </row>
    <row r="624" spans="1:7" outlineLevel="1" x14ac:dyDescent="0.2">
      <c r="A624" s="5" t="s">
        <v>636</v>
      </c>
      <c r="E624" s="4">
        <v>1607543.36</v>
      </c>
      <c r="F624" s="4">
        <v>1652953.01999999</v>
      </c>
      <c r="G624" s="4">
        <v>1647112.69</v>
      </c>
    </row>
    <row r="625" spans="1:7" outlineLevel="1" x14ac:dyDescent="0.2">
      <c r="A625" s="5" t="s">
        <v>820</v>
      </c>
    </row>
    <row r="626" spans="1:7" outlineLevel="1" x14ac:dyDescent="0.2">
      <c r="A626" s="5" t="s">
        <v>636</v>
      </c>
      <c r="E626" s="4">
        <v>235143.83</v>
      </c>
      <c r="F626" s="4">
        <v>237197.07</v>
      </c>
      <c r="G626" s="4">
        <v>233483.54</v>
      </c>
    </row>
    <row r="627" spans="1:7" outlineLevel="1" x14ac:dyDescent="0.2">
      <c r="A627" s="5" t="s">
        <v>821</v>
      </c>
    </row>
    <row r="628" spans="1:7" outlineLevel="1" x14ac:dyDescent="0.2">
      <c r="A628" s="5" t="s">
        <v>636</v>
      </c>
      <c r="E628" s="4">
        <v>29452.69</v>
      </c>
      <c r="F628" s="4">
        <v>30125.83</v>
      </c>
      <c r="G628" s="4">
        <v>30246.1</v>
      </c>
    </row>
    <row r="629" spans="1:7" outlineLevel="1" x14ac:dyDescent="0.2">
      <c r="A629" s="5" t="s">
        <v>822</v>
      </c>
    </row>
    <row r="630" spans="1:7" outlineLevel="1" x14ac:dyDescent="0.2">
      <c r="A630" s="5" t="s">
        <v>636</v>
      </c>
      <c r="E630" s="4">
        <v>1234134.9099999999</v>
      </c>
      <c r="F630" s="4">
        <v>751495.13999999897</v>
      </c>
      <c r="G630" s="4">
        <v>617551.16</v>
      </c>
    </row>
    <row r="631" spans="1:7" outlineLevel="1" x14ac:dyDescent="0.2">
      <c r="A631" s="5" t="s">
        <v>823</v>
      </c>
    </row>
    <row r="632" spans="1:7" outlineLevel="1" x14ac:dyDescent="0.2">
      <c r="A632" s="5" t="s">
        <v>636</v>
      </c>
      <c r="E632" s="4">
        <v>274480</v>
      </c>
      <c r="F632" s="4">
        <v>320760</v>
      </c>
      <c r="G632" s="4">
        <v>359790</v>
      </c>
    </row>
    <row r="633" spans="1:7" outlineLevel="1" x14ac:dyDescent="0.2">
      <c r="A633" s="5" t="s">
        <v>824</v>
      </c>
    </row>
    <row r="634" spans="1:7" outlineLevel="1" x14ac:dyDescent="0.2">
      <c r="A634" s="5" t="s">
        <v>636</v>
      </c>
      <c r="E634" s="4">
        <v>45324.729999999901</v>
      </c>
      <c r="F634" s="4">
        <v>44968</v>
      </c>
      <c r="G634" s="4">
        <v>1880.83</v>
      </c>
    </row>
    <row r="635" spans="1:7" outlineLevel="1" x14ac:dyDescent="0.2">
      <c r="A635" s="5" t="s">
        <v>825</v>
      </c>
    </row>
    <row r="636" spans="1:7" outlineLevel="1" x14ac:dyDescent="0.2">
      <c r="A636" s="5" t="s">
        <v>636</v>
      </c>
      <c r="E636" s="4">
        <v>13198106.59</v>
      </c>
      <c r="F636" s="4">
        <v>13422526.82</v>
      </c>
      <c r="G636" s="4">
        <v>13820880.18</v>
      </c>
    </row>
    <row r="637" spans="1:7" outlineLevel="1" x14ac:dyDescent="0.2">
      <c r="A637" s="5" t="s">
        <v>826</v>
      </c>
    </row>
    <row r="638" spans="1:7" outlineLevel="1" x14ac:dyDescent="0.2">
      <c r="A638" s="5" t="s">
        <v>636</v>
      </c>
      <c r="E638" s="4" t="s">
        <v>786</v>
      </c>
      <c r="F638" s="4" t="s">
        <v>786</v>
      </c>
      <c r="G638" s="4" t="s">
        <v>786</v>
      </c>
    </row>
    <row r="639" spans="1:7" outlineLevel="1" x14ac:dyDescent="0.2">
      <c r="A639" s="5" t="s">
        <v>827</v>
      </c>
    </row>
    <row r="640" spans="1:7" outlineLevel="1" x14ac:dyDescent="0.2">
      <c r="A640" s="5" t="s">
        <v>636</v>
      </c>
      <c r="E640" s="4">
        <v>9653266.6999999993</v>
      </c>
      <c r="F640" s="4">
        <v>10118683.4599999</v>
      </c>
      <c r="G640" s="4">
        <v>10270107.3799999</v>
      </c>
    </row>
    <row r="641" spans="1:7" outlineLevel="1" x14ac:dyDescent="0.2">
      <c r="A641" s="5" t="s">
        <v>828</v>
      </c>
    </row>
    <row r="642" spans="1:7" outlineLevel="1" x14ac:dyDescent="0.2">
      <c r="A642" s="5" t="s">
        <v>636</v>
      </c>
      <c r="E642" s="4">
        <v>6449201.8300000001</v>
      </c>
      <c r="F642" s="4">
        <v>6379931.71</v>
      </c>
      <c r="G642" s="4">
        <v>6524268.25</v>
      </c>
    </row>
    <row r="643" spans="1:7" outlineLevel="1" x14ac:dyDescent="0.2">
      <c r="A643" s="5" t="s">
        <v>829</v>
      </c>
    </row>
    <row r="644" spans="1:7" outlineLevel="1" x14ac:dyDescent="0.2">
      <c r="A644" s="5" t="s">
        <v>636</v>
      </c>
      <c r="E644" s="4">
        <v>11848578.24</v>
      </c>
      <c r="F644" s="4">
        <v>12031202.189999999</v>
      </c>
      <c r="G644" s="4">
        <v>12109453.75</v>
      </c>
    </row>
    <row r="645" spans="1:7" outlineLevel="1" x14ac:dyDescent="0.2">
      <c r="A645" s="5" t="s">
        <v>830</v>
      </c>
    </row>
    <row r="646" spans="1:7" outlineLevel="1" x14ac:dyDescent="0.2">
      <c r="A646" s="5" t="s">
        <v>636</v>
      </c>
      <c r="E646" s="4">
        <v>82573557.489999801</v>
      </c>
      <c r="F646" s="4">
        <v>83759406.650000006</v>
      </c>
      <c r="G646" s="4">
        <v>83906718.989999995</v>
      </c>
    </row>
    <row r="647" spans="1:7" outlineLevel="1" x14ac:dyDescent="0.2">
      <c r="A647" s="5" t="s">
        <v>831</v>
      </c>
    </row>
    <row r="648" spans="1:7" outlineLevel="1" x14ac:dyDescent="0.2">
      <c r="A648" s="5" t="s">
        <v>636</v>
      </c>
      <c r="E648" s="4">
        <v>6601652.9299999997</v>
      </c>
      <c r="F648" s="4">
        <v>6445711.3699999899</v>
      </c>
      <c r="G648" s="4">
        <v>7005084.5499999896</v>
      </c>
    </row>
    <row r="649" spans="1:7" outlineLevel="1" x14ac:dyDescent="0.2">
      <c r="A649" s="5" t="s">
        <v>832</v>
      </c>
    </row>
    <row r="650" spans="1:7" outlineLevel="1" x14ac:dyDescent="0.2">
      <c r="A650" s="5" t="s">
        <v>636</v>
      </c>
      <c r="E650" s="4">
        <v>36798.910000000003</v>
      </c>
      <c r="F650" s="4">
        <v>37899.07</v>
      </c>
      <c r="G650" s="4">
        <v>39121.85</v>
      </c>
    </row>
    <row r="651" spans="1:7" outlineLevel="1" x14ac:dyDescent="0.2">
      <c r="A651" s="5" t="s">
        <v>833</v>
      </c>
    </row>
    <row r="652" spans="1:7" outlineLevel="1" x14ac:dyDescent="0.2">
      <c r="A652" s="5" t="s">
        <v>636</v>
      </c>
      <c r="E652" s="4">
        <v>5133087.22</v>
      </c>
      <c r="F652" s="4">
        <v>5238827.1199999899</v>
      </c>
      <c r="G652" s="4">
        <v>5401976.2000000002</v>
      </c>
    </row>
    <row r="653" spans="1:7" outlineLevel="1" x14ac:dyDescent="0.2">
      <c r="A653" s="5" t="s">
        <v>834</v>
      </c>
    </row>
    <row r="654" spans="1:7" outlineLevel="1" x14ac:dyDescent="0.2">
      <c r="A654" s="5" t="s">
        <v>636</v>
      </c>
      <c r="E654" s="4">
        <v>2748298.82</v>
      </c>
      <c r="F654" s="4">
        <v>2836561.04</v>
      </c>
      <c r="G654" s="4">
        <v>2929518.84</v>
      </c>
    </row>
    <row r="655" spans="1:7" outlineLevel="1" x14ac:dyDescent="0.2">
      <c r="A655" s="5" t="s">
        <v>835</v>
      </c>
    </row>
    <row r="656" spans="1:7" outlineLevel="1" x14ac:dyDescent="0.2">
      <c r="A656" s="5" t="s">
        <v>636</v>
      </c>
      <c r="E656" s="4">
        <v>2983822.81</v>
      </c>
      <c r="F656" s="4">
        <v>2786728.26</v>
      </c>
      <c r="G656" s="4">
        <v>2474392.62</v>
      </c>
    </row>
    <row r="657" spans="1:7" outlineLevel="1" x14ac:dyDescent="0.2">
      <c r="A657" s="5" t="s">
        <v>836</v>
      </c>
    </row>
    <row r="658" spans="1:7" outlineLevel="1" x14ac:dyDescent="0.2">
      <c r="A658" s="5" t="s">
        <v>636</v>
      </c>
      <c r="E658" s="4">
        <v>34601085.060000002</v>
      </c>
      <c r="F658" s="4">
        <v>34884127.950000003</v>
      </c>
      <c r="G658" s="4">
        <v>34758159.009999901</v>
      </c>
    </row>
    <row r="659" spans="1:7" outlineLevel="1" x14ac:dyDescent="0.2">
      <c r="A659" s="5" t="s">
        <v>837</v>
      </c>
    </row>
    <row r="660" spans="1:7" outlineLevel="1" x14ac:dyDescent="0.2">
      <c r="A660" s="5" t="s">
        <v>636</v>
      </c>
      <c r="E660" s="4">
        <v>82829.72</v>
      </c>
      <c r="F660" s="4">
        <v>82829.72</v>
      </c>
      <c r="G660" s="4">
        <v>82829.72</v>
      </c>
    </row>
    <row r="661" spans="1:7" outlineLevel="1" x14ac:dyDescent="0.2">
      <c r="A661" s="5" t="s">
        <v>838</v>
      </c>
    </row>
    <row r="662" spans="1:7" outlineLevel="1" x14ac:dyDescent="0.2">
      <c r="A662" s="5" t="s">
        <v>636</v>
      </c>
      <c r="E662" s="4">
        <v>8357530.1299999999</v>
      </c>
      <c r="F662" s="4">
        <v>8566468.3300000001</v>
      </c>
      <c r="G662" s="4">
        <v>8789196.5500000007</v>
      </c>
    </row>
    <row r="663" spans="1:7" outlineLevel="1" x14ac:dyDescent="0.2">
      <c r="A663" s="5" t="s">
        <v>839</v>
      </c>
    </row>
    <row r="664" spans="1:7" outlineLevel="1" x14ac:dyDescent="0.2">
      <c r="A664" s="5" t="s">
        <v>636</v>
      </c>
      <c r="E664" s="4">
        <v>7986422.7199999997</v>
      </c>
      <c r="F664" s="4">
        <v>8193602.8599999901</v>
      </c>
      <c r="G664" s="4">
        <v>7939478.2999999998</v>
      </c>
    </row>
    <row r="665" spans="1:7" outlineLevel="1" x14ac:dyDescent="0.2">
      <c r="A665" s="5" t="s">
        <v>840</v>
      </c>
    </row>
    <row r="666" spans="1:7" outlineLevel="1" x14ac:dyDescent="0.2">
      <c r="A666" s="5" t="s">
        <v>636</v>
      </c>
      <c r="E666" s="4">
        <v>3257869.71</v>
      </c>
      <c r="F666" s="4">
        <v>3438251.35</v>
      </c>
      <c r="G666" s="4">
        <v>3191613.83</v>
      </c>
    </row>
    <row r="667" spans="1:7" outlineLevel="1" x14ac:dyDescent="0.2">
      <c r="A667" s="5" t="s">
        <v>841</v>
      </c>
    </row>
    <row r="668" spans="1:7" outlineLevel="1" x14ac:dyDescent="0.2">
      <c r="A668" s="5" t="s">
        <v>636</v>
      </c>
      <c r="E668" s="4">
        <v>22114789.75</v>
      </c>
      <c r="F668" s="4">
        <v>21701549.75</v>
      </c>
      <c r="G668" s="4">
        <v>22178624.260000002</v>
      </c>
    </row>
    <row r="669" spans="1:7" outlineLevel="1" x14ac:dyDescent="0.2">
      <c r="A669" s="5" t="s">
        <v>842</v>
      </c>
    </row>
    <row r="670" spans="1:7" outlineLevel="1" x14ac:dyDescent="0.2">
      <c r="A670" s="5" t="s">
        <v>636</v>
      </c>
      <c r="E670" s="4">
        <v>5107529.8</v>
      </c>
      <c r="F670" s="4">
        <v>5768134.9100000001</v>
      </c>
      <c r="G670" s="4">
        <v>5995483.25</v>
      </c>
    </row>
    <row r="671" spans="1:7" outlineLevel="1" x14ac:dyDescent="0.2">
      <c r="A671" s="5" t="s">
        <v>843</v>
      </c>
    </row>
    <row r="672" spans="1:7" outlineLevel="1" x14ac:dyDescent="0.2">
      <c r="A672" s="5" t="s">
        <v>636</v>
      </c>
      <c r="E672" s="4">
        <v>2776859.5599999898</v>
      </c>
      <c r="F672" s="4">
        <v>2696034.77</v>
      </c>
      <c r="G672" s="4">
        <v>2650228.1</v>
      </c>
    </row>
    <row r="673" spans="1:7" outlineLevel="1" x14ac:dyDescent="0.2">
      <c r="A673" s="5" t="s">
        <v>844</v>
      </c>
    </row>
    <row r="674" spans="1:7" outlineLevel="1" x14ac:dyDescent="0.2">
      <c r="A674" s="5" t="s">
        <v>636</v>
      </c>
      <c r="E674" s="4">
        <v>14891083.890000001</v>
      </c>
      <c r="F674" s="4">
        <v>15864900.99</v>
      </c>
      <c r="G674" s="4">
        <v>14872853.1</v>
      </c>
    </row>
    <row r="675" spans="1:7" outlineLevel="1" x14ac:dyDescent="0.2">
      <c r="A675" s="5" t="s">
        <v>845</v>
      </c>
    </row>
    <row r="676" spans="1:7" outlineLevel="1" x14ac:dyDescent="0.2">
      <c r="A676" s="5" t="s">
        <v>636</v>
      </c>
      <c r="E676" s="4">
        <v>5530044.0099999998</v>
      </c>
      <c r="F676" s="4">
        <v>5792958.2599999998</v>
      </c>
      <c r="G676" s="4">
        <v>6436904.2899999898</v>
      </c>
    </row>
    <row r="677" spans="1:7" outlineLevel="1" x14ac:dyDescent="0.2">
      <c r="A677" s="5" t="s">
        <v>846</v>
      </c>
    </row>
    <row r="678" spans="1:7" outlineLevel="1" x14ac:dyDescent="0.2">
      <c r="A678" s="5" t="s">
        <v>636</v>
      </c>
      <c r="E678" s="4">
        <v>261127.53999999899</v>
      </c>
      <c r="F678" s="4">
        <v>267528.5</v>
      </c>
      <c r="G678" s="4">
        <v>267111.11999999901</v>
      </c>
    </row>
    <row r="679" spans="1:7" outlineLevel="1" x14ac:dyDescent="0.2">
      <c r="A679" s="5" t="s">
        <v>847</v>
      </c>
    </row>
    <row r="680" spans="1:7" outlineLevel="1" x14ac:dyDescent="0.2">
      <c r="A680" s="5" t="s">
        <v>636</v>
      </c>
      <c r="E680" s="4">
        <v>5105137.1500000004</v>
      </c>
      <c r="F680" s="4">
        <v>3470409.92</v>
      </c>
      <c r="G680" s="4">
        <v>4059443.12</v>
      </c>
    </row>
    <row r="681" spans="1:7" outlineLevel="1" x14ac:dyDescent="0.2">
      <c r="A681" s="5" t="s">
        <v>848</v>
      </c>
    </row>
    <row r="682" spans="1:7" outlineLevel="1" x14ac:dyDescent="0.2">
      <c r="A682" s="5" t="s">
        <v>636</v>
      </c>
      <c r="E682" s="4">
        <v>2334640.19</v>
      </c>
      <c r="F682" s="4">
        <v>2442656.81</v>
      </c>
      <c r="G682" s="4">
        <v>2524805.9500000002</v>
      </c>
    </row>
    <row r="683" spans="1:7" outlineLevel="1" x14ac:dyDescent="0.2">
      <c r="A683" s="5" t="s">
        <v>849</v>
      </c>
    </row>
    <row r="684" spans="1:7" outlineLevel="1" x14ac:dyDescent="0.2">
      <c r="A684" s="5" t="s">
        <v>636</v>
      </c>
      <c r="E684" s="4">
        <v>1532841.65</v>
      </c>
      <c r="F684" s="4">
        <v>1535523.4</v>
      </c>
      <c r="G684" s="4">
        <v>1538519.36</v>
      </c>
    </row>
    <row r="685" spans="1:7" outlineLevel="1" x14ac:dyDescent="0.2">
      <c r="A685" s="5" t="s">
        <v>850</v>
      </c>
    </row>
    <row r="686" spans="1:7" outlineLevel="1" x14ac:dyDescent="0.2">
      <c r="A686" s="5" t="s">
        <v>636</v>
      </c>
      <c r="E686" s="4">
        <v>32276384.879999898</v>
      </c>
      <c r="F686" s="4">
        <v>37758020.009999901</v>
      </c>
      <c r="G686" s="4">
        <v>41633121.859999903</v>
      </c>
    </row>
    <row r="687" spans="1:7" outlineLevel="1" x14ac:dyDescent="0.2">
      <c r="A687" s="5" t="s">
        <v>851</v>
      </c>
    </row>
    <row r="688" spans="1:7" outlineLevel="1" x14ac:dyDescent="0.2">
      <c r="A688" s="5" t="s">
        <v>636</v>
      </c>
      <c r="E688" s="4">
        <v>10106000</v>
      </c>
      <c r="F688" s="4">
        <v>10358000</v>
      </c>
      <c r="G688" s="4">
        <v>10622000</v>
      </c>
    </row>
    <row r="689" spans="1:7" outlineLevel="1" x14ac:dyDescent="0.2">
      <c r="A689" s="5" t="s">
        <v>852</v>
      </c>
    </row>
    <row r="690" spans="1:7" outlineLevel="1" x14ac:dyDescent="0.2">
      <c r="A690" s="5" t="s">
        <v>636</v>
      </c>
      <c r="E690" s="4">
        <v>13159228.4599999</v>
      </c>
      <c r="F690" s="4">
        <v>14197526.2199999</v>
      </c>
      <c r="G690" s="4">
        <v>14605582.589999899</v>
      </c>
    </row>
    <row r="691" spans="1:7" outlineLevel="1" x14ac:dyDescent="0.2">
      <c r="A691" s="5" t="s">
        <v>853</v>
      </c>
    </row>
    <row r="692" spans="1:7" outlineLevel="1" x14ac:dyDescent="0.2">
      <c r="A692" s="5" t="s">
        <v>636</v>
      </c>
      <c r="E692" s="4">
        <v>15658665.59</v>
      </c>
      <c r="F692" s="4">
        <v>16097705.609999999</v>
      </c>
      <c r="G692" s="4">
        <v>16598421.67</v>
      </c>
    </row>
    <row r="693" spans="1:7" outlineLevel="1" x14ac:dyDescent="0.2">
      <c r="A693" s="5" t="s">
        <v>854</v>
      </c>
    </row>
    <row r="694" spans="1:7" outlineLevel="1" x14ac:dyDescent="0.2">
      <c r="A694" s="5" t="s">
        <v>636</v>
      </c>
      <c r="E694" s="4">
        <v>610457.03999999899</v>
      </c>
      <c r="F694" s="4">
        <v>572164.59</v>
      </c>
      <c r="G694" s="4">
        <v>572349.53999999899</v>
      </c>
    </row>
    <row r="695" spans="1:7" outlineLevel="1" x14ac:dyDescent="0.2">
      <c r="A695" s="5" t="s">
        <v>855</v>
      </c>
    </row>
    <row r="696" spans="1:7" outlineLevel="1" x14ac:dyDescent="0.2">
      <c r="A696" s="5" t="s">
        <v>636</v>
      </c>
      <c r="E696" s="4">
        <v>11171998.869999999</v>
      </c>
      <c r="F696" s="4">
        <v>11073958.109999999</v>
      </c>
      <c r="G696" s="4">
        <v>11037855.060000001</v>
      </c>
    </row>
    <row r="697" spans="1:7" outlineLevel="1" x14ac:dyDescent="0.2">
      <c r="A697" s="5" t="s">
        <v>856</v>
      </c>
    </row>
    <row r="698" spans="1:7" outlineLevel="1" x14ac:dyDescent="0.2">
      <c r="A698" s="5" t="s">
        <v>636</v>
      </c>
      <c r="E698" s="4">
        <v>2734611</v>
      </c>
      <c r="F698" s="4">
        <v>2755269.96</v>
      </c>
      <c r="G698" s="4">
        <v>2615269.92</v>
      </c>
    </row>
    <row r="699" spans="1:7" outlineLevel="1" x14ac:dyDescent="0.2">
      <c r="A699" s="5" t="s">
        <v>857</v>
      </c>
    </row>
    <row r="700" spans="1:7" outlineLevel="1" x14ac:dyDescent="0.2">
      <c r="A700" s="5" t="s">
        <v>636</v>
      </c>
      <c r="E700" s="4">
        <v>551529.39</v>
      </c>
      <c r="F700" s="4">
        <v>556990.79</v>
      </c>
      <c r="G700" s="4">
        <v>563564.6</v>
      </c>
    </row>
    <row r="701" spans="1:7" outlineLevel="1" x14ac:dyDescent="0.2">
      <c r="A701" s="5" t="s">
        <v>858</v>
      </c>
    </row>
    <row r="702" spans="1:7" outlineLevel="1" x14ac:dyDescent="0.2">
      <c r="A702" s="5" t="s">
        <v>636</v>
      </c>
      <c r="E702" s="4">
        <v>107478663.699999</v>
      </c>
      <c r="F702" s="4">
        <v>116526275.45</v>
      </c>
      <c r="G702" s="4">
        <v>119745723.739999</v>
      </c>
    </row>
    <row r="703" spans="1:7" outlineLevel="1" x14ac:dyDescent="0.2">
      <c r="A703" s="5" t="s">
        <v>859</v>
      </c>
    </row>
    <row r="704" spans="1:7" outlineLevel="1" x14ac:dyDescent="0.2">
      <c r="A704" s="5" t="s">
        <v>636</v>
      </c>
      <c r="E704" s="4">
        <v>23283899.029999901</v>
      </c>
      <c r="F704" s="4">
        <v>25142716.530000001</v>
      </c>
      <c r="G704" s="4">
        <v>27001696.710000001</v>
      </c>
    </row>
    <row r="705" spans="1:7" outlineLevel="1" x14ac:dyDescent="0.2">
      <c r="A705" s="5" t="s">
        <v>860</v>
      </c>
    </row>
    <row r="706" spans="1:7" outlineLevel="1" x14ac:dyDescent="0.2">
      <c r="A706" s="5" t="s">
        <v>636</v>
      </c>
      <c r="E706" s="4">
        <v>37968.849999999897</v>
      </c>
      <c r="F706" s="4">
        <v>39032.089999999997</v>
      </c>
      <c r="G706" s="4">
        <v>-0.91</v>
      </c>
    </row>
    <row r="707" spans="1:7" outlineLevel="1" x14ac:dyDescent="0.2">
      <c r="A707" s="5" t="s">
        <v>861</v>
      </c>
    </row>
    <row r="708" spans="1:7" outlineLevel="1" x14ac:dyDescent="0.2">
      <c r="A708" s="5" t="s">
        <v>636</v>
      </c>
      <c r="E708" s="4">
        <v>10667236.050000001</v>
      </c>
      <c r="F708" s="4">
        <v>11090632.199999999</v>
      </c>
      <c r="G708" s="4">
        <v>11802670.439999999</v>
      </c>
    </row>
    <row r="709" spans="1:7" outlineLevel="1" x14ac:dyDescent="0.2">
      <c r="A709" s="5" t="s">
        <v>862</v>
      </c>
    </row>
    <row r="710" spans="1:7" outlineLevel="1" x14ac:dyDescent="0.2">
      <c r="A710" s="5" t="s">
        <v>636</v>
      </c>
      <c r="E710" s="4">
        <v>3773261.23999999</v>
      </c>
      <c r="F710" s="4">
        <v>3998619.95</v>
      </c>
      <c r="G710" s="4">
        <v>4142111.7899999898</v>
      </c>
    </row>
    <row r="711" spans="1:7" outlineLevel="1" x14ac:dyDescent="0.2">
      <c r="A711" s="5" t="s">
        <v>863</v>
      </c>
    </row>
    <row r="712" spans="1:7" outlineLevel="1" x14ac:dyDescent="0.2">
      <c r="A712" s="5" t="s">
        <v>636</v>
      </c>
      <c r="E712" s="4">
        <v>5438578.04</v>
      </c>
      <c r="F712" s="4">
        <v>6170583.2000000002</v>
      </c>
      <c r="G712" s="4">
        <v>5635928.3099999996</v>
      </c>
    </row>
    <row r="713" spans="1:7" outlineLevel="1" x14ac:dyDescent="0.2">
      <c r="A713" s="5" t="s">
        <v>864</v>
      </c>
    </row>
    <row r="714" spans="1:7" outlineLevel="1" x14ac:dyDescent="0.2">
      <c r="A714" s="5" t="s">
        <v>636</v>
      </c>
      <c r="E714" s="4">
        <v>692909.71</v>
      </c>
      <c r="F714" s="4">
        <v>705191.63</v>
      </c>
      <c r="G714" s="4">
        <v>719662.61</v>
      </c>
    </row>
    <row r="715" spans="1:7" outlineLevel="1" x14ac:dyDescent="0.2">
      <c r="A715" s="5" t="s">
        <v>865</v>
      </c>
    </row>
    <row r="716" spans="1:7" outlineLevel="1" x14ac:dyDescent="0.2">
      <c r="A716" s="5" t="s">
        <v>636</v>
      </c>
      <c r="E716" s="4">
        <v>102904652.52</v>
      </c>
      <c r="F716" s="4">
        <v>84394213.799999997</v>
      </c>
      <c r="G716" s="4">
        <v>87452673.969999999</v>
      </c>
    </row>
    <row r="717" spans="1:7" outlineLevel="1" x14ac:dyDescent="0.2">
      <c r="A717" s="5" t="s">
        <v>866</v>
      </c>
    </row>
    <row r="718" spans="1:7" outlineLevel="1" x14ac:dyDescent="0.2">
      <c r="A718" s="5" t="s">
        <v>636</v>
      </c>
      <c r="E718" s="4">
        <v>10286032.2099999</v>
      </c>
      <c r="F718" s="4">
        <v>8282053.2199999997</v>
      </c>
      <c r="G718" s="4">
        <v>11082051.84</v>
      </c>
    </row>
    <row r="719" spans="1:7" outlineLevel="1" x14ac:dyDescent="0.2">
      <c r="A719" s="5" t="s">
        <v>867</v>
      </c>
    </row>
    <row r="720" spans="1:7" outlineLevel="1" x14ac:dyDescent="0.2">
      <c r="A720" s="5" t="s">
        <v>636</v>
      </c>
      <c r="E720" s="4">
        <v>28136800</v>
      </c>
      <c r="F720" s="4">
        <v>27161800</v>
      </c>
      <c r="G720" s="4">
        <v>610000</v>
      </c>
    </row>
    <row r="721" spans="1:7" outlineLevel="1" x14ac:dyDescent="0.2">
      <c r="A721" s="5" t="s">
        <v>868</v>
      </c>
    </row>
    <row r="722" spans="1:7" outlineLevel="1" x14ac:dyDescent="0.2">
      <c r="A722" s="5" t="s">
        <v>636</v>
      </c>
      <c r="E722" s="4">
        <v>9650309.8499999903</v>
      </c>
      <c r="F722" s="4">
        <v>20982857.239999998</v>
      </c>
      <c r="G722" s="4">
        <v>16246986.8199999</v>
      </c>
    </row>
    <row r="723" spans="1:7" outlineLevel="1" x14ac:dyDescent="0.2">
      <c r="A723" s="5" t="s">
        <v>869</v>
      </c>
    </row>
    <row r="724" spans="1:7" outlineLevel="1" x14ac:dyDescent="0.2">
      <c r="A724" s="5" t="s">
        <v>636</v>
      </c>
      <c r="E724" s="4">
        <v>8226755.4699999997</v>
      </c>
      <c r="F724" s="4">
        <v>7381795.2699999996</v>
      </c>
      <c r="G724" s="4">
        <v>12580892.83</v>
      </c>
    </row>
    <row r="725" spans="1:7" outlineLevel="1" x14ac:dyDescent="0.2">
      <c r="A725" s="5" t="s">
        <v>870</v>
      </c>
    </row>
    <row r="726" spans="1:7" outlineLevel="1" x14ac:dyDescent="0.2">
      <c r="A726" s="5" t="s">
        <v>636</v>
      </c>
      <c r="E726" s="4">
        <v>9867333.0199999996</v>
      </c>
      <c r="F726" s="4">
        <v>18014840.259999901</v>
      </c>
      <c r="G726" s="4">
        <v>19631209.09</v>
      </c>
    </row>
    <row r="727" spans="1:7" outlineLevel="1" x14ac:dyDescent="0.2">
      <c r="A727" s="5" t="s">
        <v>871</v>
      </c>
    </row>
    <row r="728" spans="1:7" outlineLevel="1" x14ac:dyDescent="0.2">
      <c r="A728" s="5" t="s">
        <v>636</v>
      </c>
      <c r="E728" s="4">
        <v>10032654.85</v>
      </c>
      <c r="F728" s="4">
        <v>10309490.539999999</v>
      </c>
      <c r="G728" s="4">
        <v>10700397.6</v>
      </c>
    </row>
    <row r="729" spans="1:7" outlineLevel="1" x14ac:dyDescent="0.2">
      <c r="A729" s="5" t="s">
        <v>872</v>
      </c>
    </row>
    <row r="730" spans="1:7" outlineLevel="1" x14ac:dyDescent="0.2">
      <c r="A730" s="5" t="s">
        <v>636</v>
      </c>
      <c r="E730" s="4">
        <v>225745.54</v>
      </c>
      <c r="F730" s="4">
        <v>228484</v>
      </c>
      <c r="G730" s="4">
        <v>272937.71999999997</v>
      </c>
    </row>
    <row r="731" spans="1:7" outlineLevel="1" x14ac:dyDescent="0.2">
      <c r="A731" s="5" t="s">
        <v>873</v>
      </c>
    </row>
    <row r="732" spans="1:7" outlineLevel="1" x14ac:dyDescent="0.2">
      <c r="A732" s="5" t="s">
        <v>636</v>
      </c>
      <c r="E732" s="4">
        <v>13537901.02</v>
      </c>
      <c r="F732" s="4">
        <v>15221841.099999901</v>
      </c>
      <c r="G732" s="4">
        <v>17941177.379999898</v>
      </c>
    </row>
    <row r="733" spans="1:7" outlineLevel="1" x14ac:dyDescent="0.2">
      <c r="A733" s="5" t="s">
        <v>874</v>
      </c>
    </row>
    <row r="734" spans="1:7" outlineLevel="1" x14ac:dyDescent="0.2">
      <c r="A734" s="5" t="s">
        <v>636</v>
      </c>
      <c r="E734" s="4">
        <v>320740.859999999</v>
      </c>
      <c r="F734" s="4">
        <v>323080.69999999902</v>
      </c>
      <c r="G734" s="4">
        <v>387171.15999999898</v>
      </c>
    </row>
    <row r="735" spans="1:7" outlineLevel="1" x14ac:dyDescent="0.2">
      <c r="A735" s="5" t="s">
        <v>875</v>
      </c>
    </row>
    <row r="736" spans="1:7" outlineLevel="1" x14ac:dyDescent="0.2">
      <c r="A736" s="5" t="s">
        <v>636</v>
      </c>
      <c r="E736" s="4">
        <v>47665736.719999999</v>
      </c>
      <c r="F736" s="4">
        <v>62856592.369999997</v>
      </c>
      <c r="G736" s="4">
        <v>51989554.210000001</v>
      </c>
    </row>
    <row r="737" spans="1:7" outlineLevel="1" x14ac:dyDescent="0.2">
      <c r="A737" s="5" t="s">
        <v>876</v>
      </c>
    </row>
    <row r="738" spans="1:7" outlineLevel="1" x14ac:dyDescent="0.2">
      <c r="A738" s="5" t="s">
        <v>636</v>
      </c>
      <c r="E738" s="4">
        <v>4062806.67</v>
      </c>
      <c r="F738" s="4">
        <v>3992122.48</v>
      </c>
      <c r="G738" s="4">
        <v>4176758.13</v>
      </c>
    </row>
    <row r="739" spans="1:7" outlineLevel="1" x14ac:dyDescent="0.2">
      <c r="A739" s="5" t="s">
        <v>877</v>
      </c>
    </row>
    <row r="740" spans="1:7" outlineLevel="1" x14ac:dyDescent="0.2">
      <c r="A740" s="5" t="s">
        <v>636</v>
      </c>
      <c r="E740" s="4">
        <v>6930241.3199999901</v>
      </c>
      <c r="F740" s="4">
        <v>7833205.8200000003</v>
      </c>
      <c r="G740" s="4">
        <v>6954362.4900000002</v>
      </c>
    </row>
    <row r="741" spans="1:7" outlineLevel="1" x14ac:dyDescent="0.2">
      <c r="A741" s="5" t="s">
        <v>878</v>
      </c>
    </row>
    <row r="742" spans="1:7" outlineLevel="1" x14ac:dyDescent="0.2">
      <c r="A742" s="5" t="s">
        <v>636</v>
      </c>
      <c r="E742" s="4">
        <v>29008.79</v>
      </c>
      <c r="F742" s="4">
        <v>29399.35</v>
      </c>
      <c r="G742" s="4">
        <v>35867.68</v>
      </c>
    </row>
    <row r="743" spans="1:7" outlineLevel="1" x14ac:dyDescent="0.2">
      <c r="A743" s="5" t="s">
        <v>879</v>
      </c>
    </row>
    <row r="744" spans="1:7" outlineLevel="1" x14ac:dyDescent="0.2">
      <c r="A744" s="5" t="s">
        <v>636</v>
      </c>
      <c r="E744" s="4">
        <v>5366938.4000000004</v>
      </c>
      <c r="F744" s="4">
        <v>7552020.73999999</v>
      </c>
      <c r="G744" s="4">
        <v>5763027.9099999899</v>
      </c>
    </row>
    <row r="745" spans="1:7" outlineLevel="1" x14ac:dyDescent="0.2">
      <c r="A745" s="5" t="s">
        <v>880</v>
      </c>
    </row>
    <row r="746" spans="1:7" outlineLevel="1" x14ac:dyDescent="0.2">
      <c r="A746" s="5" t="s">
        <v>636</v>
      </c>
      <c r="E746" s="4">
        <v>6541150.8300000001</v>
      </c>
      <c r="F746" s="4">
        <v>5607801.9199999999</v>
      </c>
      <c r="G746" s="4">
        <v>7981035.8499999996</v>
      </c>
    </row>
    <row r="747" spans="1:7" outlineLevel="1" x14ac:dyDescent="0.2">
      <c r="A747" s="5" t="s">
        <v>881</v>
      </c>
    </row>
    <row r="748" spans="1:7" outlineLevel="1" x14ac:dyDescent="0.2">
      <c r="A748" s="5" t="s">
        <v>636</v>
      </c>
      <c r="E748" s="4">
        <v>685215.86</v>
      </c>
      <c r="F748" s="4">
        <v>2318811.9199999901</v>
      </c>
      <c r="G748" s="4">
        <v>1613457.96</v>
      </c>
    </row>
    <row r="749" spans="1:7" outlineLevel="1" x14ac:dyDescent="0.2">
      <c r="A749" s="5" t="s">
        <v>882</v>
      </c>
    </row>
    <row r="750" spans="1:7" outlineLevel="1" x14ac:dyDescent="0.2">
      <c r="A750" s="5" t="s">
        <v>636</v>
      </c>
      <c r="E750" s="4">
        <v>28145045.52</v>
      </c>
      <c r="F750" s="4">
        <v>17293958.350000001</v>
      </c>
      <c r="G750" s="4">
        <v>32594455.989999998</v>
      </c>
    </row>
    <row r="751" spans="1:7" outlineLevel="1" x14ac:dyDescent="0.2">
      <c r="A751" s="5" t="s">
        <v>883</v>
      </c>
    </row>
    <row r="752" spans="1:7" outlineLevel="1" x14ac:dyDescent="0.2">
      <c r="A752" s="5" t="s">
        <v>636</v>
      </c>
      <c r="E752" s="4">
        <v>7391617.6199999899</v>
      </c>
      <c r="F752" s="4">
        <v>6471227.5700000003</v>
      </c>
      <c r="G752" s="4">
        <v>8904201.0600000005</v>
      </c>
    </row>
    <row r="753" spans="1:7" outlineLevel="1" x14ac:dyDescent="0.2">
      <c r="A753" s="5" t="s">
        <v>884</v>
      </c>
    </row>
    <row r="754" spans="1:7" outlineLevel="1" x14ac:dyDescent="0.2">
      <c r="A754" s="5" t="s">
        <v>636</v>
      </c>
      <c r="E754" s="4">
        <v>7153487.0800000001</v>
      </c>
      <c r="F754" s="4">
        <v>4694835.34</v>
      </c>
      <c r="G754" s="4">
        <v>6246708.29</v>
      </c>
    </row>
    <row r="755" spans="1:7" outlineLevel="1" x14ac:dyDescent="0.2">
      <c r="A755" s="5" t="s">
        <v>885</v>
      </c>
    </row>
    <row r="756" spans="1:7" outlineLevel="1" x14ac:dyDescent="0.2">
      <c r="A756" s="5" t="s">
        <v>636</v>
      </c>
      <c r="E756" s="4">
        <v>1682820</v>
      </c>
      <c r="F756" s="4">
        <v>5000</v>
      </c>
      <c r="G756" s="4">
        <v>5000</v>
      </c>
    </row>
    <row r="757" spans="1:7" outlineLevel="1" x14ac:dyDescent="0.2">
      <c r="A757" s="5" t="s">
        <v>886</v>
      </c>
    </row>
    <row r="758" spans="1:7" outlineLevel="1" x14ac:dyDescent="0.2">
      <c r="A758" s="5" t="s">
        <v>636</v>
      </c>
      <c r="E758" s="4">
        <v>2156784.52</v>
      </c>
      <c r="F758" s="4">
        <v>1729758.6</v>
      </c>
      <c r="G758" s="4">
        <v>1890603.97</v>
      </c>
    </row>
    <row r="759" spans="1:7" outlineLevel="1" x14ac:dyDescent="0.2">
      <c r="A759" s="5" t="s">
        <v>887</v>
      </c>
    </row>
    <row r="760" spans="1:7" outlineLevel="1" x14ac:dyDescent="0.2">
      <c r="A760" s="5" t="s">
        <v>636</v>
      </c>
      <c r="E760" s="4">
        <v>83282.84</v>
      </c>
      <c r="F760" s="4">
        <v>152280.60999999999</v>
      </c>
      <c r="G760" s="4">
        <v>70831.4399999999</v>
      </c>
    </row>
    <row r="761" spans="1:7" outlineLevel="1" x14ac:dyDescent="0.2">
      <c r="A761" s="5" t="s">
        <v>888</v>
      </c>
    </row>
    <row r="762" spans="1:7" outlineLevel="1" x14ac:dyDescent="0.2">
      <c r="A762" s="5" t="s">
        <v>636</v>
      </c>
      <c r="E762" s="4">
        <v>624298.93000000005</v>
      </c>
      <c r="F762" s="4">
        <v>609360.48</v>
      </c>
      <c r="G762" s="4">
        <v>605678.98</v>
      </c>
    </row>
    <row r="763" spans="1:7" outlineLevel="1" x14ac:dyDescent="0.2">
      <c r="A763" s="5" t="s">
        <v>889</v>
      </c>
    </row>
    <row r="764" spans="1:7" outlineLevel="1" x14ac:dyDescent="0.2">
      <c r="A764" s="5" t="s">
        <v>636</v>
      </c>
      <c r="E764" s="4">
        <v>314257.23</v>
      </c>
      <c r="F764" s="4">
        <v>314715.17</v>
      </c>
      <c r="G764" s="4">
        <v>319326.18999999901</v>
      </c>
    </row>
    <row r="765" spans="1:7" outlineLevel="1" x14ac:dyDescent="0.2">
      <c r="A765" s="5" t="s">
        <v>890</v>
      </c>
    </row>
    <row r="766" spans="1:7" outlineLevel="1" x14ac:dyDescent="0.2">
      <c r="A766" s="5" t="s">
        <v>636</v>
      </c>
      <c r="E766" s="4">
        <v>168618</v>
      </c>
      <c r="F766" s="4">
        <v>159000</v>
      </c>
      <c r="G766" s="4">
        <v>159000</v>
      </c>
    </row>
    <row r="767" spans="1:7" outlineLevel="1" x14ac:dyDescent="0.2">
      <c r="A767" s="5" t="s">
        <v>891</v>
      </c>
    </row>
    <row r="768" spans="1:7" outlineLevel="1" x14ac:dyDescent="0.2">
      <c r="A768" s="5" t="s">
        <v>636</v>
      </c>
      <c r="E768" s="4">
        <v>601626.25</v>
      </c>
      <c r="F768" s="4">
        <v>634564.93000000005</v>
      </c>
      <c r="G768" s="4">
        <v>639040.64</v>
      </c>
    </row>
    <row r="769" spans="1:7" outlineLevel="1" x14ac:dyDescent="0.2">
      <c r="A769" s="5" t="s">
        <v>892</v>
      </c>
    </row>
    <row r="770" spans="1:7" outlineLevel="1" x14ac:dyDescent="0.2">
      <c r="A770" s="5" t="s">
        <v>636</v>
      </c>
      <c r="E770" s="4">
        <v>1857368.88</v>
      </c>
      <c r="F770" s="4">
        <v>2047571.5899999901</v>
      </c>
      <c r="G770" s="4">
        <v>2079775.9</v>
      </c>
    </row>
    <row r="771" spans="1:7" outlineLevel="1" x14ac:dyDescent="0.2">
      <c r="A771" s="5" t="s">
        <v>893</v>
      </c>
    </row>
    <row r="772" spans="1:7" outlineLevel="1" x14ac:dyDescent="0.2">
      <c r="A772" s="5" t="s">
        <v>636</v>
      </c>
      <c r="E772" s="4">
        <v>1052345.9099999999</v>
      </c>
      <c r="F772" s="4">
        <v>1128662.29</v>
      </c>
      <c r="G772" s="4">
        <v>1158533.68</v>
      </c>
    </row>
    <row r="773" spans="1:7" outlineLevel="1" x14ac:dyDescent="0.2">
      <c r="A773" s="5" t="s">
        <v>894</v>
      </c>
    </row>
    <row r="774" spans="1:7" outlineLevel="1" x14ac:dyDescent="0.2">
      <c r="A774" s="5" t="s">
        <v>636</v>
      </c>
      <c r="E774" s="4">
        <v>4019386.55</v>
      </c>
      <c r="F774" s="4">
        <v>4695042.5099999905</v>
      </c>
      <c r="G774" s="4">
        <v>4425863.9800000004</v>
      </c>
    </row>
    <row r="775" spans="1:7" outlineLevel="1" x14ac:dyDescent="0.2">
      <c r="A775" s="5" t="s">
        <v>895</v>
      </c>
    </row>
    <row r="776" spans="1:7" outlineLevel="1" x14ac:dyDescent="0.2">
      <c r="A776" s="5" t="s">
        <v>636</v>
      </c>
      <c r="E776" s="4">
        <v>1006105.01</v>
      </c>
      <c r="F776" s="4">
        <v>1025440.01</v>
      </c>
      <c r="G776" s="4">
        <v>967939.97</v>
      </c>
    </row>
    <row r="777" spans="1:7" outlineLevel="1" x14ac:dyDescent="0.2">
      <c r="A777" s="5" t="s">
        <v>896</v>
      </c>
    </row>
    <row r="778" spans="1:7" outlineLevel="1" x14ac:dyDescent="0.2">
      <c r="A778" s="5" t="s">
        <v>636</v>
      </c>
      <c r="E778" s="4">
        <v>9762654.0499999896</v>
      </c>
      <c r="F778" s="4">
        <v>11419948.07</v>
      </c>
      <c r="G778" s="4">
        <v>11739224.52</v>
      </c>
    </row>
    <row r="779" spans="1:7" outlineLevel="1" x14ac:dyDescent="0.2">
      <c r="A779" s="5" t="s">
        <v>897</v>
      </c>
    </row>
    <row r="780" spans="1:7" outlineLevel="1" x14ac:dyDescent="0.2">
      <c r="A780" s="5" t="s">
        <v>636</v>
      </c>
      <c r="E780" s="4">
        <v>1254000</v>
      </c>
      <c r="F780" s="4">
        <v>1254000</v>
      </c>
      <c r="G780" s="4">
        <v>1254000</v>
      </c>
    </row>
    <row r="781" spans="1:7" outlineLevel="1" x14ac:dyDescent="0.2">
      <c r="A781" s="5" t="s">
        <v>898</v>
      </c>
    </row>
    <row r="782" spans="1:7" outlineLevel="1" x14ac:dyDescent="0.2">
      <c r="A782" s="5" t="s">
        <v>636</v>
      </c>
      <c r="E782" s="4">
        <v>589932.99999999895</v>
      </c>
      <c r="F782" s="4">
        <v>643783.55000000005</v>
      </c>
      <c r="G782" s="4">
        <v>667497.80000000005</v>
      </c>
    </row>
    <row r="783" spans="1:7" outlineLevel="1" x14ac:dyDescent="0.2">
      <c r="A783" s="5" t="s">
        <v>899</v>
      </c>
    </row>
    <row r="784" spans="1:7" outlineLevel="1" x14ac:dyDescent="0.2">
      <c r="A784" s="5" t="s">
        <v>636</v>
      </c>
      <c r="E784" s="4">
        <v>14927527.73</v>
      </c>
      <c r="F784" s="4">
        <v>16234535.16</v>
      </c>
      <c r="G784" s="4">
        <v>16670758.2199999</v>
      </c>
    </row>
    <row r="785" spans="1:7" outlineLevel="1" x14ac:dyDescent="0.2">
      <c r="A785" s="5" t="s">
        <v>900</v>
      </c>
    </row>
    <row r="786" spans="1:7" outlineLevel="1" x14ac:dyDescent="0.2">
      <c r="A786" s="5" t="s">
        <v>636</v>
      </c>
      <c r="E786" s="4">
        <v>237023.53</v>
      </c>
      <c r="F786" s="4">
        <v>239753.82</v>
      </c>
      <c r="G786" s="4">
        <v>284036.03000000003</v>
      </c>
    </row>
    <row r="787" spans="1:7" outlineLevel="1" x14ac:dyDescent="0.2">
      <c r="A787" s="5" t="s">
        <v>901</v>
      </c>
    </row>
    <row r="788" spans="1:7" outlineLevel="1" x14ac:dyDescent="0.2">
      <c r="A788" s="5" t="s">
        <v>636</v>
      </c>
      <c r="E788" s="4">
        <v>19498245.530000001</v>
      </c>
      <c r="F788" s="4">
        <v>19700794.379999999</v>
      </c>
      <c r="G788" s="4">
        <v>19641032.739999998</v>
      </c>
    </row>
    <row r="789" spans="1:7" outlineLevel="1" x14ac:dyDescent="0.2">
      <c r="A789" s="5" t="s">
        <v>902</v>
      </c>
    </row>
    <row r="790" spans="1:7" outlineLevel="1" x14ac:dyDescent="0.2">
      <c r="A790" s="5" t="s">
        <v>636</v>
      </c>
      <c r="E790" s="4">
        <v>28010022.849999901</v>
      </c>
      <c r="F790" s="4">
        <v>29499921.949999999</v>
      </c>
      <c r="G790" s="4">
        <v>30513940.469999898</v>
      </c>
    </row>
    <row r="791" spans="1:7" outlineLevel="1" x14ac:dyDescent="0.2">
      <c r="A791" s="5" t="s">
        <v>903</v>
      </c>
    </row>
    <row r="792" spans="1:7" outlineLevel="1" x14ac:dyDescent="0.2">
      <c r="A792" s="5" t="s">
        <v>636</v>
      </c>
      <c r="E792" s="4">
        <v>2158825.0499999998</v>
      </c>
      <c r="F792" s="4">
        <v>1851119.8399999901</v>
      </c>
      <c r="G792" s="4">
        <v>2036554.04</v>
      </c>
    </row>
    <row r="793" spans="1:7" outlineLevel="1" x14ac:dyDescent="0.2">
      <c r="A793" s="5" t="s">
        <v>904</v>
      </c>
    </row>
    <row r="794" spans="1:7" outlineLevel="1" x14ac:dyDescent="0.2">
      <c r="A794" s="5" t="s">
        <v>636</v>
      </c>
      <c r="E794" s="4">
        <v>3043822.54</v>
      </c>
      <c r="F794" s="4">
        <v>1270337.5999999901</v>
      </c>
      <c r="G794" s="4">
        <v>1354250.89</v>
      </c>
    </row>
    <row r="795" spans="1:7" outlineLevel="1" x14ac:dyDescent="0.2">
      <c r="A795" s="5" t="s">
        <v>905</v>
      </c>
    </row>
    <row r="796" spans="1:7" outlineLevel="1" x14ac:dyDescent="0.2">
      <c r="A796" s="5" t="s">
        <v>636</v>
      </c>
      <c r="E796" s="4">
        <v>74552735.859999999</v>
      </c>
      <c r="F796" s="4">
        <v>77979736.430000007</v>
      </c>
      <c r="G796" s="4">
        <v>80967988.3699999</v>
      </c>
    </row>
    <row r="797" spans="1:7" outlineLevel="1" x14ac:dyDescent="0.2">
      <c r="A797" s="5" t="s">
        <v>906</v>
      </c>
    </row>
    <row r="798" spans="1:7" outlineLevel="1" x14ac:dyDescent="0.2">
      <c r="A798" s="5" t="s">
        <v>636</v>
      </c>
      <c r="E798" s="4">
        <v>9863582.5999999996</v>
      </c>
      <c r="F798" s="4">
        <v>9741268.0999999996</v>
      </c>
      <c r="G798" s="4">
        <v>10678965.18</v>
      </c>
    </row>
    <row r="799" spans="1:7" outlineLevel="1" x14ac:dyDescent="0.2">
      <c r="A799" s="5" t="s">
        <v>907</v>
      </c>
    </row>
    <row r="800" spans="1:7" outlineLevel="1" x14ac:dyDescent="0.2">
      <c r="A800" s="5" t="s">
        <v>636</v>
      </c>
      <c r="E800" s="4">
        <v>47657191.130000003</v>
      </c>
      <c r="F800" s="4">
        <v>49339303.560000002</v>
      </c>
      <c r="G800" s="4">
        <v>49802962.18</v>
      </c>
    </row>
    <row r="801" spans="1:7" outlineLevel="1" x14ac:dyDescent="0.2">
      <c r="A801" s="5" t="s">
        <v>908</v>
      </c>
    </row>
    <row r="802" spans="1:7" outlineLevel="1" x14ac:dyDescent="0.2">
      <c r="A802" s="5" t="s">
        <v>636</v>
      </c>
      <c r="E802" s="4">
        <v>383476.52</v>
      </c>
      <c r="F802" s="4">
        <v>104021.72</v>
      </c>
      <c r="G802" s="4">
        <v>243864.37</v>
      </c>
    </row>
    <row r="803" spans="1:7" outlineLevel="1" x14ac:dyDescent="0.2">
      <c r="A803" s="5" t="s">
        <v>909</v>
      </c>
    </row>
    <row r="804" spans="1:7" outlineLevel="1" x14ac:dyDescent="0.2">
      <c r="A804" s="5" t="s">
        <v>636</v>
      </c>
      <c r="E804" s="4">
        <v>80686059.140000001</v>
      </c>
      <c r="F804" s="4">
        <v>87668029.569999993</v>
      </c>
      <c r="G804" s="4">
        <v>83646833.150000006</v>
      </c>
    </row>
    <row r="805" spans="1:7" outlineLevel="1" x14ac:dyDescent="0.2">
      <c r="A805" s="5" t="s">
        <v>910</v>
      </c>
    </row>
    <row r="806" spans="1:7" outlineLevel="1" x14ac:dyDescent="0.2">
      <c r="A806" s="5" t="s">
        <v>636</v>
      </c>
      <c r="E806" s="4">
        <v>29490.98</v>
      </c>
      <c r="F806" s="4">
        <v>17837.52</v>
      </c>
      <c r="G806" s="4">
        <v>72873.72</v>
      </c>
    </row>
    <row r="807" spans="1:7" outlineLevel="1" x14ac:dyDescent="0.2">
      <c r="A807" s="5" t="s">
        <v>911</v>
      </c>
    </row>
    <row r="808" spans="1:7" outlineLevel="1" x14ac:dyDescent="0.2">
      <c r="A808" s="5" t="s">
        <v>636</v>
      </c>
      <c r="E808" s="4">
        <v>38299824.829999998</v>
      </c>
      <c r="F808" s="4">
        <v>34946054.170000002</v>
      </c>
      <c r="G808" s="4">
        <v>31901819.809999999</v>
      </c>
    </row>
    <row r="809" spans="1:7" outlineLevel="1" x14ac:dyDescent="0.2">
      <c r="A809" s="5" t="s">
        <v>912</v>
      </c>
    </row>
    <row r="810" spans="1:7" outlineLevel="1" x14ac:dyDescent="0.2">
      <c r="A810" s="5" t="s">
        <v>636</v>
      </c>
      <c r="E810" s="4">
        <v>3050450.4199999901</v>
      </c>
      <c r="F810" s="4">
        <v>453560.19</v>
      </c>
      <c r="G810" s="4">
        <v>456932.33999999898</v>
      </c>
    </row>
    <row r="811" spans="1:7" outlineLevel="1" x14ac:dyDescent="0.2">
      <c r="A811" s="5" t="s">
        <v>913</v>
      </c>
    </row>
    <row r="812" spans="1:7" outlineLevel="1" x14ac:dyDescent="0.2">
      <c r="A812" s="5" t="s">
        <v>636</v>
      </c>
      <c r="E812" s="4">
        <v>3566530.21999999</v>
      </c>
      <c r="F812" s="4">
        <v>3954104.3199999901</v>
      </c>
      <c r="G812" s="4">
        <v>4089182.32</v>
      </c>
    </row>
    <row r="813" spans="1:7" outlineLevel="1" x14ac:dyDescent="0.2">
      <c r="A813" s="5" t="s">
        <v>914</v>
      </c>
    </row>
    <row r="814" spans="1:7" outlineLevel="1" x14ac:dyDescent="0.2">
      <c r="A814" s="5" t="s">
        <v>636</v>
      </c>
      <c r="E814" s="4">
        <v>2489191.52</v>
      </c>
      <c r="F814" s="4">
        <v>2569341.4</v>
      </c>
      <c r="G814" s="4">
        <v>2645055.09</v>
      </c>
    </row>
    <row r="815" spans="1:7" outlineLevel="1" x14ac:dyDescent="0.2">
      <c r="A815" s="5" t="s">
        <v>915</v>
      </c>
    </row>
    <row r="816" spans="1:7" outlineLevel="1" x14ac:dyDescent="0.2">
      <c r="A816" s="5" t="s">
        <v>636</v>
      </c>
      <c r="E816" s="4">
        <v>18084320.769999899</v>
      </c>
      <c r="F816" s="4">
        <v>14241782.4799999</v>
      </c>
      <c r="G816" s="4">
        <v>15746958.65</v>
      </c>
    </row>
    <row r="817" spans="1:7" outlineLevel="1" x14ac:dyDescent="0.2">
      <c r="A817" s="5" t="s">
        <v>916</v>
      </c>
    </row>
    <row r="818" spans="1:7" outlineLevel="1" x14ac:dyDescent="0.2">
      <c r="A818" s="5" t="s">
        <v>636</v>
      </c>
      <c r="E818" s="4">
        <v>4848247.9699999904</v>
      </c>
      <c r="F818" s="4">
        <v>7007718.7999999896</v>
      </c>
      <c r="G818" s="4">
        <v>5164888.2999999896</v>
      </c>
    </row>
    <row r="819" spans="1:7" outlineLevel="1" x14ac:dyDescent="0.2">
      <c r="A819" s="5" t="s">
        <v>917</v>
      </c>
    </row>
    <row r="820" spans="1:7" outlineLevel="1" x14ac:dyDescent="0.2">
      <c r="A820" s="5" t="s">
        <v>636</v>
      </c>
      <c r="E820" s="4">
        <v>8660956.1099999994</v>
      </c>
      <c r="F820" s="4">
        <v>5883308.1500000004</v>
      </c>
      <c r="G820" s="4">
        <v>4947119.6399999997</v>
      </c>
    </row>
    <row r="821" spans="1:7" outlineLevel="1" x14ac:dyDescent="0.2">
      <c r="A821" s="5" t="s">
        <v>918</v>
      </c>
    </row>
    <row r="822" spans="1:7" outlineLevel="1" x14ac:dyDescent="0.2">
      <c r="A822" s="5" t="s">
        <v>636</v>
      </c>
      <c r="E822" s="4">
        <v>1687219.75999999</v>
      </c>
      <c r="F822" s="4">
        <v>1268517.04</v>
      </c>
      <c r="G822" s="4">
        <v>1372797.07</v>
      </c>
    </row>
    <row r="823" spans="1:7" outlineLevel="1" x14ac:dyDescent="0.2">
      <c r="A823" s="5" t="s">
        <v>919</v>
      </c>
    </row>
    <row r="824" spans="1:7" outlineLevel="1" x14ac:dyDescent="0.2">
      <c r="A824" s="5" t="s">
        <v>636</v>
      </c>
      <c r="E824" s="4">
        <v>1904777.35</v>
      </c>
      <c r="F824" s="4">
        <v>1708562.39</v>
      </c>
      <c r="G824" s="4">
        <v>1734289.4399999899</v>
      </c>
    </row>
    <row r="825" spans="1:7" outlineLevel="1" x14ac:dyDescent="0.2">
      <c r="A825" s="5" t="s">
        <v>920</v>
      </c>
    </row>
    <row r="826" spans="1:7" outlineLevel="1" x14ac:dyDescent="0.2">
      <c r="A826" s="5" t="s">
        <v>636</v>
      </c>
      <c r="E826" s="4">
        <v>29933994.099999901</v>
      </c>
      <c r="F826" s="4">
        <v>17665386.249999899</v>
      </c>
      <c r="G826" s="4">
        <v>16308069.189999999</v>
      </c>
    </row>
    <row r="827" spans="1:7" outlineLevel="1" x14ac:dyDescent="0.2">
      <c r="A827" s="5" t="s">
        <v>921</v>
      </c>
    </row>
    <row r="828" spans="1:7" outlineLevel="1" x14ac:dyDescent="0.2">
      <c r="A828" s="5" t="s">
        <v>636</v>
      </c>
      <c r="E828" s="4">
        <v>3109373.12</v>
      </c>
      <c r="F828" s="4">
        <v>3014292.59</v>
      </c>
      <c r="G828" s="4">
        <v>2985933.4</v>
      </c>
    </row>
    <row r="829" spans="1:7" outlineLevel="1" x14ac:dyDescent="0.2">
      <c r="A829" s="5" t="s">
        <v>922</v>
      </c>
    </row>
    <row r="830" spans="1:7" outlineLevel="1" x14ac:dyDescent="0.2">
      <c r="A830" s="5" t="s">
        <v>636</v>
      </c>
      <c r="E830" s="4">
        <v>1648232.92</v>
      </c>
      <c r="F830" s="4">
        <v>464106.33</v>
      </c>
      <c r="G830" s="4">
        <v>477955.69999999902</v>
      </c>
    </row>
    <row r="831" spans="1:7" outlineLevel="1" x14ac:dyDescent="0.2">
      <c r="A831" s="5" t="s">
        <v>923</v>
      </c>
    </row>
    <row r="832" spans="1:7" outlineLevel="1" x14ac:dyDescent="0.2">
      <c r="A832" s="5" t="s">
        <v>636</v>
      </c>
      <c r="E832" s="4">
        <v>65416.56</v>
      </c>
      <c r="F832" s="4">
        <v>66098.959999999905</v>
      </c>
      <c r="G832" s="4">
        <v>66795.909999999902</v>
      </c>
    </row>
    <row r="833" spans="1:7" outlineLevel="1" x14ac:dyDescent="0.2">
      <c r="A833" s="5" t="s">
        <v>924</v>
      </c>
    </row>
    <row r="834" spans="1:7" outlineLevel="1" x14ac:dyDescent="0.2">
      <c r="A834" s="5" t="s">
        <v>636</v>
      </c>
      <c r="E834" s="4">
        <v>6664042.9199999897</v>
      </c>
      <c r="F834" s="4">
        <v>6917557.5099999998</v>
      </c>
      <c r="G834" s="4">
        <v>7370787.2199999997</v>
      </c>
    </row>
    <row r="835" spans="1:7" outlineLevel="1" x14ac:dyDescent="0.2">
      <c r="A835" s="5" t="s">
        <v>925</v>
      </c>
    </row>
    <row r="836" spans="1:7" outlineLevel="1" x14ac:dyDescent="0.2">
      <c r="A836" s="5" t="s">
        <v>636</v>
      </c>
      <c r="E836" s="4">
        <v>18329.8</v>
      </c>
      <c r="F836" s="4">
        <v>18894.009999999998</v>
      </c>
      <c r="G836" s="4">
        <v>19539.990000000002</v>
      </c>
    </row>
    <row r="837" spans="1:7" outlineLevel="1" x14ac:dyDescent="0.2">
      <c r="A837" s="5" t="s">
        <v>926</v>
      </c>
    </row>
    <row r="838" spans="1:7" outlineLevel="1" x14ac:dyDescent="0.2">
      <c r="A838" s="5" t="s">
        <v>636</v>
      </c>
      <c r="E838" s="4">
        <v>898587.72</v>
      </c>
      <c r="F838" s="4">
        <v>887212.73</v>
      </c>
      <c r="G838" s="4">
        <v>907589.56</v>
      </c>
    </row>
    <row r="839" spans="1:7" outlineLevel="1" x14ac:dyDescent="0.2">
      <c r="A839" s="5" t="s">
        <v>927</v>
      </c>
    </row>
    <row r="840" spans="1:7" outlineLevel="1" x14ac:dyDescent="0.2">
      <c r="A840" s="5" t="s">
        <v>636</v>
      </c>
      <c r="E840" s="4">
        <v>143232.84</v>
      </c>
      <c r="F840" s="4">
        <v>141419.79999999999</v>
      </c>
      <c r="G840" s="4">
        <v>144667.64000000001</v>
      </c>
    </row>
    <row r="841" spans="1:7" outlineLevel="1" x14ac:dyDescent="0.2">
      <c r="A841" s="5" t="s">
        <v>928</v>
      </c>
    </row>
    <row r="842" spans="1:7" outlineLevel="1" x14ac:dyDescent="0.2">
      <c r="A842" s="5" t="s">
        <v>636</v>
      </c>
      <c r="E842" s="4">
        <v>222817.22999999899</v>
      </c>
      <c r="F842" s="4">
        <v>222489.09</v>
      </c>
      <c r="G842" s="4">
        <v>227545.53999999899</v>
      </c>
    </row>
    <row r="843" spans="1:7" outlineLevel="1" x14ac:dyDescent="0.2">
      <c r="A843" s="5" t="s">
        <v>929</v>
      </c>
    </row>
    <row r="844" spans="1:7" outlineLevel="1" x14ac:dyDescent="0.2">
      <c r="A844" s="5" t="s">
        <v>636</v>
      </c>
      <c r="E844" s="4">
        <v>1107672.1200000001</v>
      </c>
      <c r="F844" s="4">
        <v>1142112.1499999999</v>
      </c>
      <c r="G844" s="4">
        <v>1180362.0900000001</v>
      </c>
    </row>
    <row r="845" spans="1:7" outlineLevel="1" x14ac:dyDescent="0.2">
      <c r="A845" s="5" t="s">
        <v>930</v>
      </c>
    </row>
    <row r="846" spans="1:7" outlineLevel="1" x14ac:dyDescent="0.2">
      <c r="A846" s="5" t="s">
        <v>636</v>
      </c>
      <c r="E846" s="4">
        <v>8056853.8200000003</v>
      </c>
      <c r="F846" s="4">
        <v>8175970.1999999899</v>
      </c>
      <c r="G846" s="4">
        <v>8388545.4000000004</v>
      </c>
    </row>
    <row r="847" spans="1:7" outlineLevel="1" x14ac:dyDescent="0.2">
      <c r="A847" s="5" t="s">
        <v>931</v>
      </c>
    </row>
    <row r="848" spans="1:7" outlineLevel="1" x14ac:dyDescent="0.2">
      <c r="A848" s="5" t="s">
        <v>636</v>
      </c>
      <c r="E848" s="4">
        <v>228148.16999999899</v>
      </c>
      <c r="F848" s="4">
        <v>235117.39</v>
      </c>
      <c r="G848" s="4">
        <v>243428.28</v>
      </c>
    </row>
    <row r="849" spans="1:7" outlineLevel="1" x14ac:dyDescent="0.2">
      <c r="A849" s="5" t="s">
        <v>932</v>
      </c>
    </row>
    <row r="850" spans="1:7" outlineLevel="1" x14ac:dyDescent="0.2">
      <c r="A850" s="5" t="s">
        <v>636</v>
      </c>
      <c r="E850" s="4">
        <v>2132589.88</v>
      </c>
      <c r="F850" s="4">
        <v>3325046.82</v>
      </c>
      <c r="G850" s="4">
        <v>3252431.73</v>
      </c>
    </row>
    <row r="851" spans="1:7" outlineLevel="1" x14ac:dyDescent="0.2">
      <c r="A851" s="5" t="s">
        <v>933</v>
      </c>
    </row>
    <row r="852" spans="1:7" outlineLevel="1" x14ac:dyDescent="0.2">
      <c r="A852" s="5" t="s">
        <v>636</v>
      </c>
      <c r="E852" s="4">
        <v>375000</v>
      </c>
      <c r="F852" s="4">
        <v>375000</v>
      </c>
      <c r="G852" s="4">
        <v>375000</v>
      </c>
    </row>
    <row r="853" spans="1:7" outlineLevel="1" x14ac:dyDescent="0.2">
      <c r="A853" s="5" t="s">
        <v>934</v>
      </c>
    </row>
    <row r="854" spans="1:7" outlineLevel="1" x14ac:dyDescent="0.2">
      <c r="A854" s="5" t="s">
        <v>636</v>
      </c>
      <c r="E854" s="4">
        <v>22937595.509999901</v>
      </c>
      <c r="F854" s="4">
        <v>18491427.079999998</v>
      </c>
      <c r="G854" s="4">
        <v>18911182.469999999</v>
      </c>
    </row>
    <row r="855" spans="1:7" outlineLevel="1" x14ac:dyDescent="0.2">
      <c r="A855" s="5" t="s">
        <v>935</v>
      </c>
    </row>
    <row r="856" spans="1:7" outlineLevel="1" x14ac:dyDescent="0.2">
      <c r="A856" s="5" t="s">
        <v>636</v>
      </c>
      <c r="E856" s="4">
        <v>3185314.04</v>
      </c>
      <c r="F856" s="4">
        <v>1874690.99</v>
      </c>
      <c r="G856" s="4">
        <v>1940017.19</v>
      </c>
    </row>
    <row r="857" spans="1:7" outlineLevel="1" x14ac:dyDescent="0.2">
      <c r="A857" s="5" t="s">
        <v>936</v>
      </c>
    </row>
    <row r="858" spans="1:7" outlineLevel="1" x14ac:dyDescent="0.2">
      <c r="A858" s="5" t="s">
        <v>636</v>
      </c>
      <c r="E858" s="4">
        <v>2420008.8099999898</v>
      </c>
      <c r="F858" s="4">
        <v>2128606.9199999901</v>
      </c>
      <c r="G858" s="4">
        <v>1885191.16</v>
      </c>
    </row>
    <row r="859" spans="1:7" outlineLevel="1" x14ac:dyDescent="0.2">
      <c r="A859" s="5" t="s">
        <v>937</v>
      </c>
    </row>
    <row r="860" spans="1:7" outlineLevel="1" x14ac:dyDescent="0.2">
      <c r="A860" s="5" t="s">
        <v>636</v>
      </c>
      <c r="E860" s="4">
        <v>4015086.3499999898</v>
      </c>
      <c r="F860" s="4">
        <v>4108463.7899999898</v>
      </c>
      <c r="G860" s="4">
        <v>4210198.2300000004</v>
      </c>
    </row>
    <row r="861" spans="1:7" outlineLevel="1" x14ac:dyDescent="0.2">
      <c r="A861" s="5" t="s">
        <v>938</v>
      </c>
    </row>
    <row r="862" spans="1:7" outlineLevel="1" x14ac:dyDescent="0.2">
      <c r="A862" s="5" t="s">
        <v>636</v>
      </c>
      <c r="E862" s="4">
        <v>12000</v>
      </c>
      <c r="F862" s="4">
        <v>12000</v>
      </c>
      <c r="G862" s="4">
        <v>-12000</v>
      </c>
    </row>
    <row r="863" spans="1:7" outlineLevel="1" x14ac:dyDescent="0.2">
      <c r="A863" s="5" t="s">
        <v>939</v>
      </c>
    </row>
    <row r="864" spans="1:7" outlineLevel="1" x14ac:dyDescent="0.2">
      <c r="A864" s="5" t="s">
        <v>636</v>
      </c>
      <c r="E864" s="4">
        <v>1</v>
      </c>
    </row>
    <row r="865" spans="1:7" outlineLevel="1" x14ac:dyDescent="0.2">
      <c r="A865" s="5" t="s">
        <v>940</v>
      </c>
    </row>
    <row r="866" spans="1:7" outlineLevel="1" x14ac:dyDescent="0.2">
      <c r="A866" s="5" t="s">
        <v>636</v>
      </c>
      <c r="E866" s="4">
        <v>1</v>
      </c>
    </row>
    <row r="867" spans="1:7" outlineLevel="1" x14ac:dyDescent="0.2">
      <c r="A867" s="5" t="s">
        <v>941</v>
      </c>
    </row>
    <row r="868" spans="1:7" outlineLevel="1" x14ac:dyDescent="0.2">
      <c r="A868" s="5" t="s">
        <v>636</v>
      </c>
      <c r="E868" s="4">
        <v>3463571.5547000002</v>
      </c>
      <c r="F868" s="4">
        <v>2678713.11199999</v>
      </c>
      <c r="G868" s="4">
        <v>2234073.2127999999</v>
      </c>
    </row>
    <row r="869" spans="1:7" outlineLevel="1" x14ac:dyDescent="0.2">
      <c r="A869" s="5" t="s">
        <v>942</v>
      </c>
    </row>
    <row r="870" spans="1:7" outlineLevel="1" x14ac:dyDescent="0.2">
      <c r="A870" s="5" t="s">
        <v>636</v>
      </c>
      <c r="E870" s="4">
        <v>1</v>
      </c>
    </row>
    <row r="871" spans="1:7" outlineLevel="1" x14ac:dyDescent="0.2">
      <c r="A871" s="5" t="s">
        <v>943</v>
      </c>
    </row>
    <row r="872" spans="1:7" outlineLevel="1" x14ac:dyDescent="0.2">
      <c r="A872" s="5" t="s">
        <v>636</v>
      </c>
      <c r="E872" s="4">
        <v>1</v>
      </c>
    </row>
    <row r="873" spans="1:7" outlineLevel="1" x14ac:dyDescent="0.2">
      <c r="A873" s="5" t="s">
        <v>944</v>
      </c>
    </row>
    <row r="874" spans="1:7" outlineLevel="1" x14ac:dyDescent="0.2">
      <c r="A874" s="5" t="s">
        <v>636</v>
      </c>
      <c r="E874" s="4">
        <v>37971889.269499898</v>
      </c>
      <c r="F874" s="4">
        <v>57711945.965799898</v>
      </c>
      <c r="G874" s="4">
        <v>69528512.291899994</v>
      </c>
    </row>
    <row r="875" spans="1:7" outlineLevel="1" x14ac:dyDescent="0.2">
      <c r="A875" s="5" t="s">
        <v>945</v>
      </c>
    </row>
    <row r="876" spans="1:7" outlineLevel="1" x14ac:dyDescent="0.2">
      <c r="A876" s="5" t="s">
        <v>636</v>
      </c>
      <c r="E876" s="4">
        <v>1</v>
      </c>
    </row>
    <row r="877" spans="1:7" outlineLevel="1" x14ac:dyDescent="0.2">
      <c r="A877" s="5" t="s">
        <v>946</v>
      </c>
    </row>
    <row r="878" spans="1:7" outlineLevel="1" x14ac:dyDescent="0.2">
      <c r="A878" s="5" t="s">
        <v>636</v>
      </c>
      <c r="E878" s="4">
        <v>1</v>
      </c>
    </row>
    <row r="879" spans="1:7" outlineLevel="1" x14ac:dyDescent="0.2">
      <c r="A879" s="5" t="s">
        <v>947</v>
      </c>
    </row>
    <row r="880" spans="1:7" outlineLevel="1" x14ac:dyDescent="0.2">
      <c r="A880" s="5" t="s">
        <v>636</v>
      </c>
      <c r="E880" s="4">
        <v>1</v>
      </c>
    </row>
    <row r="881" spans="1:7" outlineLevel="1" x14ac:dyDescent="0.2">
      <c r="A881" s="5" t="s">
        <v>948</v>
      </c>
    </row>
    <row r="882" spans="1:7" outlineLevel="1" x14ac:dyDescent="0.2">
      <c r="A882" s="5" t="s">
        <v>636</v>
      </c>
      <c r="E882" s="4">
        <v>1</v>
      </c>
    </row>
    <row r="883" spans="1:7" outlineLevel="1" x14ac:dyDescent="0.2">
      <c r="A883" s="5" t="s">
        <v>949</v>
      </c>
    </row>
    <row r="884" spans="1:7" outlineLevel="1" x14ac:dyDescent="0.2">
      <c r="A884" s="5" t="s">
        <v>636</v>
      </c>
      <c r="E884" s="4">
        <v>1</v>
      </c>
    </row>
    <row r="885" spans="1:7" outlineLevel="1" x14ac:dyDescent="0.2">
      <c r="A885" s="5" t="s">
        <v>950</v>
      </c>
    </row>
    <row r="886" spans="1:7" outlineLevel="1" x14ac:dyDescent="0.2">
      <c r="A886" s="5" t="s">
        <v>636</v>
      </c>
      <c r="E886" s="4">
        <v>1</v>
      </c>
    </row>
    <row r="887" spans="1:7" outlineLevel="1" x14ac:dyDescent="0.2">
      <c r="A887" s="5" t="s">
        <v>951</v>
      </c>
    </row>
    <row r="888" spans="1:7" outlineLevel="1" x14ac:dyDescent="0.2">
      <c r="A888" s="5" t="s">
        <v>636</v>
      </c>
      <c r="E888" s="4">
        <v>1</v>
      </c>
    </row>
    <row r="889" spans="1:7" outlineLevel="1" x14ac:dyDescent="0.2">
      <c r="A889" s="5" t="s">
        <v>952</v>
      </c>
    </row>
    <row r="890" spans="1:7" outlineLevel="1" x14ac:dyDescent="0.2">
      <c r="A890" s="5" t="s">
        <v>636</v>
      </c>
      <c r="E890" s="4">
        <v>1</v>
      </c>
    </row>
    <row r="891" spans="1:7" outlineLevel="1" x14ac:dyDescent="0.2">
      <c r="A891" s="5" t="s">
        <v>953</v>
      </c>
    </row>
    <row r="892" spans="1:7" outlineLevel="1" x14ac:dyDescent="0.2">
      <c r="A892" s="5" t="s">
        <v>636</v>
      </c>
      <c r="E892" s="4">
        <v>9502043.4099999908</v>
      </c>
      <c r="F892" s="4">
        <v>9641141.5099999998</v>
      </c>
      <c r="G892" s="4">
        <v>9338423.9599999897</v>
      </c>
    </row>
    <row r="893" spans="1:7" outlineLevel="1" x14ac:dyDescent="0.2">
      <c r="A893" s="5" t="s">
        <v>954</v>
      </c>
    </row>
    <row r="894" spans="1:7" outlineLevel="1" x14ac:dyDescent="0.2">
      <c r="A894" s="5" t="s">
        <v>636</v>
      </c>
      <c r="E894" s="4">
        <v>11753694.84</v>
      </c>
      <c r="F894" s="4">
        <v>11753694.84</v>
      </c>
      <c r="G894" s="4">
        <v>11753694.84</v>
      </c>
    </row>
    <row r="895" spans="1:7" outlineLevel="1" x14ac:dyDescent="0.2">
      <c r="A895" s="5" t="s">
        <v>955</v>
      </c>
    </row>
    <row r="896" spans="1:7" outlineLevel="1" x14ac:dyDescent="0.2">
      <c r="A896" s="5" t="s">
        <v>636</v>
      </c>
      <c r="E896" s="4">
        <v>4351715.21</v>
      </c>
      <c r="F896" s="4">
        <v>4397354.0099999905</v>
      </c>
      <c r="G896" s="4">
        <v>4482704.1100000003</v>
      </c>
    </row>
    <row r="897" spans="1:7" outlineLevel="1" x14ac:dyDescent="0.2">
      <c r="A897" s="5" t="s">
        <v>956</v>
      </c>
    </row>
    <row r="898" spans="1:7" outlineLevel="1" x14ac:dyDescent="0.2">
      <c r="A898" s="5" t="s">
        <v>636</v>
      </c>
      <c r="E898" s="4">
        <v>515499.99999999901</v>
      </c>
      <c r="F898" s="4">
        <v>515499.99999999901</v>
      </c>
      <c r="G898" s="4">
        <v>515499.99999999901</v>
      </c>
    </row>
    <row r="899" spans="1:7" outlineLevel="1" x14ac:dyDescent="0.2">
      <c r="A899" s="5" t="s">
        <v>957</v>
      </c>
    </row>
    <row r="900" spans="1:7" outlineLevel="1" x14ac:dyDescent="0.2">
      <c r="A900" s="5" t="s">
        <v>636</v>
      </c>
      <c r="E900" s="4">
        <v>239998.15999999901</v>
      </c>
      <c r="F900" s="4">
        <v>239998.15999999901</v>
      </c>
      <c r="G900" s="4">
        <v>239998.15999999901</v>
      </c>
    </row>
    <row r="901" spans="1:7" outlineLevel="1" x14ac:dyDescent="0.2">
      <c r="A901" s="5" t="s">
        <v>958</v>
      </c>
    </row>
    <row r="902" spans="1:7" outlineLevel="1" x14ac:dyDescent="0.2">
      <c r="A902" s="5" t="s">
        <v>636</v>
      </c>
      <c r="E902" s="4">
        <v>48581.91</v>
      </c>
      <c r="F902" s="4">
        <v>48581.91</v>
      </c>
      <c r="G902" s="4">
        <v>48581.91</v>
      </c>
    </row>
    <row r="903" spans="1:7" outlineLevel="1" x14ac:dyDescent="0.2">
      <c r="A903" s="5" t="s">
        <v>959</v>
      </c>
    </row>
    <row r="904" spans="1:7" outlineLevel="1" x14ac:dyDescent="0.2">
      <c r="A904" s="5" t="s">
        <v>636</v>
      </c>
      <c r="E904" s="4">
        <v>1133143.57</v>
      </c>
      <c r="F904" s="4">
        <v>1177095.01</v>
      </c>
      <c r="G904" s="4">
        <v>1169308.95</v>
      </c>
    </row>
    <row r="905" spans="1:7" outlineLevel="1" x14ac:dyDescent="0.2">
      <c r="A905" s="5" t="s">
        <v>960</v>
      </c>
    </row>
    <row r="906" spans="1:7" outlineLevel="1" x14ac:dyDescent="0.2">
      <c r="A906" s="5" t="s">
        <v>636</v>
      </c>
      <c r="E906" s="4">
        <v>21449.72</v>
      </c>
      <c r="F906" s="4">
        <v>22190.6499999999</v>
      </c>
      <c r="G906" s="4">
        <v>22249.09</v>
      </c>
    </row>
    <row r="907" spans="1:7" outlineLevel="1" x14ac:dyDescent="0.2">
      <c r="A907" s="5" t="s">
        <v>961</v>
      </c>
    </row>
    <row r="908" spans="1:7" outlineLevel="1" x14ac:dyDescent="0.2">
      <c r="A908" s="5" t="s">
        <v>636</v>
      </c>
      <c r="E908" s="4">
        <v>162747.19</v>
      </c>
      <c r="F908" s="4">
        <v>165352.19999999899</v>
      </c>
      <c r="G908" s="4">
        <v>171133.22</v>
      </c>
    </row>
    <row r="909" spans="1:7" outlineLevel="1" x14ac:dyDescent="0.2">
      <c r="A909" s="5" t="s">
        <v>962</v>
      </c>
    </row>
    <row r="910" spans="1:7" outlineLevel="1" x14ac:dyDescent="0.2">
      <c r="A910" s="5" t="s">
        <v>636</v>
      </c>
      <c r="E910" s="4">
        <v>164749.04</v>
      </c>
      <c r="F910" s="4">
        <v>167427.269999999</v>
      </c>
      <c r="G910" s="4">
        <v>163847.51999999999</v>
      </c>
    </row>
    <row r="911" spans="1:7" outlineLevel="1" x14ac:dyDescent="0.2">
      <c r="A911" s="5" t="s">
        <v>963</v>
      </c>
    </row>
    <row r="912" spans="1:7" outlineLevel="1" x14ac:dyDescent="0.2">
      <c r="A912" s="5" t="s">
        <v>636</v>
      </c>
      <c r="E912" s="4">
        <v>2289069.3607000001</v>
      </c>
      <c r="F912" s="4">
        <v>4155022.1683399999</v>
      </c>
      <c r="G912" s="4">
        <v>8827408.5665399991</v>
      </c>
    </row>
    <row r="913" spans="1:7" outlineLevel="1" x14ac:dyDescent="0.2">
      <c r="A913" s="5" t="s">
        <v>964</v>
      </c>
    </row>
    <row r="914" spans="1:7" outlineLevel="1" x14ac:dyDescent="0.2">
      <c r="A914" s="5" t="s">
        <v>636</v>
      </c>
      <c r="E914" s="4">
        <v>-5826101</v>
      </c>
      <c r="F914" s="4">
        <v>-5795613</v>
      </c>
      <c r="G914" s="4">
        <v>-10794893</v>
      </c>
    </row>
    <row r="915" spans="1:7" outlineLevel="1" x14ac:dyDescent="0.2">
      <c r="A915" s="5" t="s">
        <v>965</v>
      </c>
    </row>
    <row r="916" spans="1:7" outlineLevel="1" x14ac:dyDescent="0.2">
      <c r="A916" s="5" t="s">
        <v>636</v>
      </c>
      <c r="E916" s="4">
        <v>2512552.2799999998</v>
      </c>
      <c r="F916" s="4">
        <v>-12246.719999999899</v>
      </c>
      <c r="G916" s="4">
        <v>-12246.719999999899</v>
      </c>
    </row>
    <row r="917" spans="1:7" outlineLevel="1" x14ac:dyDescent="0.2">
      <c r="A917" s="5" t="s">
        <v>966</v>
      </c>
    </row>
    <row r="918" spans="1:7" outlineLevel="1" x14ac:dyDescent="0.2">
      <c r="A918" s="5" t="s">
        <v>967</v>
      </c>
    </row>
    <row r="919" spans="1:7" outlineLevel="1" x14ac:dyDescent="0.2">
      <c r="A919" s="5" t="s">
        <v>636</v>
      </c>
      <c r="B919" s="4">
        <v>592381</v>
      </c>
      <c r="C919" s="4">
        <v>1561184.76</v>
      </c>
      <c r="D919" s="4">
        <v>800622</v>
      </c>
      <c r="E919" s="4">
        <v>119428490.88722999</v>
      </c>
      <c r="F919" s="4">
        <v>256493.22953251199</v>
      </c>
      <c r="G919" s="4">
        <v>45267.105508886503</v>
      </c>
    </row>
    <row r="920" spans="1:7" outlineLevel="1" x14ac:dyDescent="0.2">
      <c r="A920" s="5" t="s">
        <v>968</v>
      </c>
    </row>
    <row r="921" spans="1:7" outlineLevel="1" x14ac:dyDescent="0.2">
      <c r="A921" s="5" t="s">
        <v>636</v>
      </c>
      <c r="B921" s="4">
        <v>-2033549</v>
      </c>
      <c r="C921" s="4">
        <v>-1698029</v>
      </c>
      <c r="D921" s="4">
        <v>-1779315</v>
      </c>
      <c r="E921" s="4">
        <v>-2215541.3576751598</v>
      </c>
      <c r="F921" s="4">
        <v>-2213433.9741766201</v>
      </c>
      <c r="G921" s="4">
        <v>-2211627.64546357</v>
      </c>
    </row>
    <row r="922" spans="1:7" outlineLevel="1" x14ac:dyDescent="0.2">
      <c r="A922" s="5" t="s">
        <v>969</v>
      </c>
    </row>
    <row r="923" spans="1:7" outlineLevel="1" x14ac:dyDescent="0.2">
      <c r="A923" s="5" t="s">
        <v>636</v>
      </c>
      <c r="B923" s="4">
        <v>34983.199999999997</v>
      </c>
      <c r="C923" s="4">
        <v>29591.1</v>
      </c>
      <c r="D923" s="4">
        <v>32449.9</v>
      </c>
      <c r="E923" s="4">
        <v>35222.642518706998</v>
      </c>
      <c r="F923" s="4">
        <v>35189.139368173601</v>
      </c>
      <c r="G923" s="4">
        <v>35160.4223820021</v>
      </c>
    </row>
    <row r="924" spans="1:7" outlineLevel="1" x14ac:dyDescent="0.2">
      <c r="A924" s="5" t="s">
        <v>970</v>
      </c>
    </row>
    <row r="925" spans="1:7" outlineLevel="1" x14ac:dyDescent="0.2">
      <c r="A925" s="5" t="s">
        <v>636</v>
      </c>
      <c r="B925" s="4">
        <v>-99952</v>
      </c>
      <c r="C925" s="4">
        <v>-84546</v>
      </c>
      <c r="D925" s="4">
        <v>-92714</v>
      </c>
      <c r="E925" s="4">
        <v>-100636.12148202</v>
      </c>
      <c r="F925" s="4">
        <v>-100540.398194781</v>
      </c>
      <c r="G925" s="4">
        <v>-100458.34966286299</v>
      </c>
    </row>
    <row r="926" spans="1:7" outlineLevel="1" x14ac:dyDescent="0.2">
      <c r="A926" s="5" t="s">
        <v>971</v>
      </c>
    </row>
    <row r="927" spans="1:7" outlineLevel="1" x14ac:dyDescent="0.2">
      <c r="A927" s="5" t="s">
        <v>972</v>
      </c>
    </row>
    <row r="928" spans="1:7" outlineLevel="1" x14ac:dyDescent="0.2">
      <c r="A928" s="5" t="s">
        <v>636</v>
      </c>
      <c r="B928" s="4">
        <v>241105555.19553199</v>
      </c>
      <c r="C928" s="4">
        <v>217487957.355492</v>
      </c>
      <c r="D928" s="4">
        <v>423999830.57847703</v>
      </c>
      <c r="E928" s="4">
        <v>-1816559.3838323799</v>
      </c>
      <c r="F928" s="4">
        <v>635855592.80954194</v>
      </c>
      <c r="G928" s="4">
        <v>776514527.10721695</v>
      </c>
    </row>
    <row r="929" spans="1:7" outlineLevel="1" x14ac:dyDescent="0.2">
      <c r="A929" s="5" t="s">
        <v>973</v>
      </c>
    </row>
    <row r="930" spans="1:7" outlineLevel="1" x14ac:dyDescent="0.2">
      <c r="A930" s="5" t="s">
        <v>636</v>
      </c>
      <c r="B930" s="4">
        <v>-81457176</v>
      </c>
      <c r="C930" s="4">
        <v>21639469</v>
      </c>
      <c r="D930" s="4">
        <v>10492733</v>
      </c>
    </row>
    <row r="931" spans="1:7" outlineLevel="1" x14ac:dyDescent="0.2">
      <c r="A931" s="5" t="s">
        <v>974</v>
      </c>
    </row>
    <row r="932" spans="1:7" outlineLevel="1" x14ac:dyDescent="0.2">
      <c r="A932" s="5" t="s">
        <v>636</v>
      </c>
      <c r="B932" s="4">
        <v>-1.1955325268208901</v>
      </c>
      <c r="C932" s="4">
        <v>-1.3554927073419001</v>
      </c>
      <c r="D932" s="4">
        <v>-1694.57847742736</v>
      </c>
    </row>
    <row r="933" spans="1:7" outlineLevel="1" x14ac:dyDescent="0.2">
      <c r="A933" s="5" t="s">
        <v>975</v>
      </c>
    </row>
    <row r="934" spans="1:7" outlineLevel="1" x14ac:dyDescent="0.2">
      <c r="A934" s="5" t="s">
        <v>636</v>
      </c>
      <c r="B934" s="4">
        <v>25580463.746599998</v>
      </c>
      <c r="C934" s="4">
        <v>6533274.7147674998</v>
      </c>
      <c r="D934" s="4">
        <v>3526733.3870999999</v>
      </c>
      <c r="E934" s="4">
        <v>5343931.7708551101</v>
      </c>
      <c r="F934" s="4">
        <v>-452654.309796552</v>
      </c>
      <c r="G934" s="4">
        <v>-810987.26206512703</v>
      </c>
    </row>
    <row r="935" spans="1:7" outlineLevel="1" x14ac:dyDescent="0.2">
      <c r="A935" s="5" t="s">
        <v>976</v>
      </c>
    </row>
    <row r="936" spans="1:7" outlineLevel="1" x14ac:dyDescent="0.2">
      <c r="A936" s="5" t="s">
        <v>636</v>
      </c>
      <c r="B936" s="4">
        <v>9122</v>
      </c>
      <c r="C936" s="4">
        <v>-844184</v>
      </c>
      <c r="D936" s="4">
        <v>-2046644</v>
      </c>
    </row>
    <row r="937" spans="1:7" outlineLevel="1" x14ac:dyDescent="0.2">
      <c r="A937" s="5" t="s">
        <v>977</v>
      </c>
    </row>
    <row r="938" spans="1:7" outlineLevel="1" x14ac:dyDescent="0.2">
      <c r="A938" s="5" t="s">
        <v>636</v>
      </c>
      <c r="B938" s="4">
        <v>-5.4365999968031202</v>
      </c>
      <c r="C938" s="4">
        <v>0.66523249800957196</v>
      </c>
      <c r="D938" s="4">
        <v>1693.74289999953</v>
      </c>
    </row>
    <row r="939" spans="1:7" outlineLevel="1" x14ac:dyDescent="0.2">
      <c r="A939" s="5" t="s">
        <v>978</v>
      </c>
    </row>
    <row r="940" spans="1:7" outlineLevel="1" x14ac:dyDescent="0.2">
      <c r="A940" s="5" t="s">
        <v>979</v>
      </c>
    </row>
    <row r="941" spans="1:7" outlineLevel="1" x14ac:dyDescent="0.2">
      <c r="A941" s="5" t="s">
        <v>636</v>
      </c>
      <c r="B941" s="4">
        <v>6458461.9785000002</v>
      </c>
      <c r="C941" s="4">
        <v>3873060.3397499998</v>
      </c>
      <c r="D941" s="4">
        <v>6812844.3967500003</v>
      </c>
      <c r="E941" s="4">
        <v>6240696.9933357202</v>
      </c>
      <c r="F941" s="4">
        <v>3453052.5491866502</v>
      </c>
      <c r="G941" s="4">
        <v>5448696.9264780004</v>
      </c>
    </row>
    <row r="942" spans="1:7" outlineLevel="1" x14ac:dyDescent="0.2">
      <c r="A942" s="5" t="s">
        <v>980</v>
      </c>
    </row>
    <row r="943" spans="1:7" outlineLevel="1" x14ac:dyDescent="0.2">
      <c r="A943" s="5" t="s">
        <v>636</v>
      </c>
      <c r="B943" s="4">
        <v>1135952.2755</v>
      </c>
      <c r="C943" s="4">
        <v>1349090.8829999999</v>
      </c>
      <c r="D943" s="4">
        <v>1349090.8829999999</v>
      </c>
      <c r="E943" s="4">
        <v>585072.93599999999</v>
      </c>
      <c r="F943" s="4">
        <v>39348.665999999997</v>
      </c>
      <c r="G943" s="4">
        <v>16395.2775</v>
      </c>
    </row>
    <row r="944" spans="1:7" outlineLevel="1" x14ac:dyDescent="0.2">
      <c r="A944" s="5" t="s">
        <v>981</v>
      </c>
    </row>
    <row r="945" spans="1:7" outlineLevel="1" x14ac:dyDescent="0.2">
      <c r="A945" s="5" t="s">
        <v>636</v>
      </c>
      <c r="B945" s="4">
        <v>89370.6345</v>
      </c>
      <c r="C945" s="4">
        <v>32378.10975</v>
      </c>
      <c r="D945" s="4">
        <v>97675.436249999999</v>
      </c>
    </row>
    <row r="946" spans="1:7" outlineLevel="1" x14ac:dyDescent="0.2">
      <c r="A946" s="5" t="s">
        <v>982</v>
      </c>
    </row>
    <row r="947" spans="1:7" outlineLevel="1" x14ac:dyDescent="0.2">
      <c r="A947" s="5" t="s">
        <v>636</v>
      </c>
      <c r="B947" s="4">
        <v>-10514748.226500001</v>
      </c>
      <c r="C947" s="4">
        <v>-11222151.034499999</v>
      </c>
      <c r="D947" s="4">
        <v>-10454180.624999899</v>
      </c>
      <c r="E947" s="4">
        <v>-8827566.7944491506</v>
      </c>
      <c r="F947" s="4">
        <v>-9070938.7355350405</v>
      </c>
      <c r="G947" s="4">
        <v>-9321020.3286787402</v>
      </c>
    </row>
    <row r="948" spans="1:7" outlineLevel="1" x14ac:dyDescent="0.2">
      <c r="A948" s="5" t="s">
        <v>983</v>
      </c>
    </row>
    <row r="949" spans="1:7" outlineLevel="1" x14ac:dyDescent="0.2">
      <c r="A949" s="5" t="s">
        <v>636</v>
      </c>
      <c r="B949" s="4">
        <v>-357525.5355</v>
      </c>
      <c r="C949" s="4">
        <v>-381326.30550000002</v>
      </c>
      <c r="D949" s="4">
        <v>-327876.44400000002</v>
      </c>
      <c r="E949" s="4">
        <v>-341830.58571364498</v>
      </c>
      <c r="F949" s="4">
        <v>-344781.77169635298</v>
      </c>
      <c r="G949" s="4">
        <v>-347758.43667090201</v>
      </c>
    </row>
    <row r="950" spans="1:7" outlineLevel="1" x14ac:dyDescent="0.2">
      <c r="A950" s="5" t="s">
        <v>984</v>
      </c>
    </row>
    <row r="951" spans="1:7" outlineLevel="1" x14ac:dyDescent="0.2">
      <c r="A951" s="5" t="s">
        <v>636</v>
      </c>
      <c r="B951" s="4">
        <v>-98636632.132499993</v>
      </c>
      <c r="C951" s="4">
        <v>-8807854.6395000108</v>
      </c>
      <c r="D951" s="4">
        <v>28305391.842</v>
      </c>
      <c r="E951" s="4">
        <v>15012018.412105899</v>
      </c>
      <c r="F951" s="4">
        <v>9957057.5844922699</v>
      </c>
      <c r="G951" s="4">
        <v>7209390.4576831199</v>
      </c>
    </row>
    <row r="952" spans="1:7" outlineLevel="1" x14ac:dyDescent="0.2">
      <c r="A952" s="5" t="s">
        <v>985</v>
      </c>
    </row>
    <row r="953" spans="1:7" outlineLevel="1" x14ac:dyDescent="0.2">
      <c r="A953" s="5" t="s">
        <v>636</v>
      </c>
      <c r="B953" s="4">
        <v>557753088.53250003</v>
      </c>
      <c r="C953" s="4">
        <v>472281117.39899999</v>
      </c>
      <c r="D953" s="4">
        <v>442805146.07174999</v>
      </c>
      <c r="E953" s="4">
        <v>771258066.82859695</v>
      </c>
      <c r="F953" s="4">
        <v>342306355.974374</v>
      </c>
      <c r="G953" s="4">
        <v>236960290.99857301</v>
      </c>
    </row>
    <row r="954" spans="1:7" outlineLevel="1" x14ac:dyDescent="0.2">
      <c r="A954" s="5" t="s">
        <v>986</v>
      </c>
    </row>
    <row r="955" spans="1:7" outlineLevel="1" x14ac:dyDescent="0.2">
      <c r="A955" s="5" t="s">
        <v>636</v>
      </c>
      <c r="B955" s="4">
        <v>71158232.045249999</v>
      </c>
      <c r="C955" s="4">
        <v>-7006739.6385000199</v>
      </c>
      <c r="D955" s="4">
        <v>-62034123.8474999</v>
      </c>
      <c r="E955" s="4">
        <v>5582440.8906581299</v>
      </c>
      <c r="F955" s="4">
        <v>-51967551.5398902</v>
      </c>
      <c r="G955" s="4">
        <v>-53102593.521012902</v>
      </c>
    </row>
    <row r="956" spans="1:7" outlineLevel="1" x14ac:dyDescent="0.2">
      <c r="A956" s="5" t="s">
        <v>987</v>
      </c>
    </row>
    <row r="957" spans="1:7" outlineLevel="1" x14ac:dyDescent="0.2">
      <c r="A957" s="5" t="s">
        <v>636</v>
      </c>
      <c r="B957" s="4">
        <v>-80589152</v>
      </c>
      <c r="C957" s="4">
        <v>116671234.05</v>
      </c>
    </row>
    <row r="958" spans="1:7" outlineLevel="1" x14ac:dyDescent="0.2">
      <c r="A958" s="5" t="s">
        <v>988</v>
      </c>
    </row>
    <row r="959" spans="1:7" outlineLevel="1" x14ac:dyDescent="0.2">
      <c r="A959" s="5" t="s">
        <v>636</v>
      </c>
      <c r="B959" s="4">
        <v>7865226.1572499899</v>
      </c>
      <c r="C959" s="4">
        <v>2761886.05</v>
      </c>
      <c r="D959" s="4">
        <v>-5444972.0132499998</v>
      </c>
      <c r="E959" s="4">
        <v>15984004.982803401</v>
      </c>
      <c r="F959" s="4">
        <v>-5803455.8673805604</v>
      </c>
      <c r="G959" s="4">
        <v>-8988868.2740203198</v>
      </c>
    </row>
    <row r="960" spans="1:7" outlineLevel="1" x14ac:dyDescent="0.2">
      <c r="A960" s="5" t="s">
        <v>989</v>
      </c>
    </row>
    <row r="961" spans="1:7" outlineLevel="1" x14ac:dyDescent="0.2">
      <c r="A961" s="5" t="s">
        <v>636</v>
      </c>
      <c r="B961" s="4">
        <v>24968.978999999999</v>
      </c>
      <c r="C961" s="4">
        <v>24968.978999999999</v>
      </c>
      <c r="D961" s="4">
        <v>24968.317500000001</v>
      </c>
      <c r="E961" s="4">
        <v>17308.809000000001</v>
      </c>
      <c r="F961" s="4">
        <v>5044.5989999999902</v>
      </c>
      <c r="G961" s="4">
        <v>218.29499999999999</v>
      </c>
    </row>
    <row r="962" spans="1:7" outlineLevel="1" x14ac:dyDescent="0.2">
      <c r="A962" s="5" t="s">
        <v>990</v>
      </c>
    </row>
    <row r="963" spans="1:7" outlineLevel="1" x14ac:dyDescent="0.2">
      <c r="A963" s="5" t="s">
        <v>979</v>
      </c>
    </row>
    <row r="964" spans="1:7" outlineLevel="1" x14ac:dyDescent="0.2">
      <c r="A964" s="5" t="s">
        <v>991</v>
      </c>
      <c r="B964" s="4">
        <v>1073969.49</v>
      </c>
      <c r="C964" s="4">
        <v>644046.31499999994</v>
      </c>
      <c r="D964" s="4">
        <v>1132899.2949999999</v>
      </c>
      <c r="E964" s="4">
        <v>1037757.625498</v>
      </c>
      <c r="F964" s="4">
        <v>574203.74967578496</v>
      </c>
      <c r="G964" s="4">
        <v>906056.93410820898</v>
      </c>
    </row>
    <row r="965" spans="1:7" outlineLevel="1" x14ac:dyDescent="0.2">
      <c r="A965" s="5" t="s">
        <v>980</v>
      </c>
    </row>
    <row r="966" spans="1:7" outlineLevel="1" x14ac:dyDescent="0.2">
      <c r="A966" s="5" t="s">
        <v>991</v>
      </c>
      <c r="B966" s="4">
        <v>188896.07</v>
      </c>
      <c r="C966" s="4">
        <v>224338.62</v>
      </c>
      <c r="D966" s="4">
        <v>224338.62</v>
      </c>
      <c r="E966" s="4">
        <v>97291.04</v>
      </c>
      <c r="F966" s="4">
        <v>6543.24</v>
      </c>
      <c r="G966" s="4">
        <v>2726.35</v>
      </c>
    </row>
    <row r="967" spans="1:7" outlineLevel="1" x14ac:dyDescent="0.2">
      <c r="A967" s="5" t="s">
        <v>981</v>
      </c>
    </row>
    <row r="968" spans="1:7" outlineLevel="1" x14ac:dyDescent="0.2">
      <c r="A968" s="5" t="s">
        <v>991</v>
      </c>
      <c r="B968" s="4">
        <v>14861.33</v>
      </c>
      <c r="C968" s="4">
        <v>5384.1149999999998</v>
      </c>
      <c r="D968" s="4">
        <v>16242.324999999901</v>
      </c>
    </row>
    <row r="969" spans="1:7" outlineLevel="1" x14ac:dyDescent="0.2">
      <c r="A969" s="5" t="s">
        <v>982</v>
      </c>
    </row>
    <row r="970" spans="1:7" outlineLevel="1" x14ac:dyDescent="0.2">
      <c r="A970" s="5" t="s">
        <v>991</v>
      </c>
      <c r="B970" s="4">
        <v>-1748484.20999999</v>
      </c>
      <c r="C970" s="4">
        <v>-1866117.3299999901</v>
      </c>
      <c r="D970" s="4">
        <v>-1738412.5</v>
      </c>
      <c r="E970" s="4">
        <v>-1467924.93936418</v>
      </c>
      <c r="F970" s="4">
        <v>-1508394.95224316</v>
      </c>
      <c r="G970" s="4">
        <v>-1549980.70469336</v>
      </c>
    </row>
    <row r="971" spans="1:7" outlineLevel="1" x14ac:dyDescent="0.2">
      <c r="A971" s="5" t="s">
        <v>983</v>
      </c>
    </row>
    <row r="972" spans="1:7" outlineLevel="1" x14ac:dyDescent="0.2">
      <c r="A972" s="5" t="s">
        <v>991</v>
      </c>
      <c r="B972" s="4">
        <v>-59452.47</v>
      </c>
      <c r="C972" s="4">
        <v>-63410.269999999902</v>
      </c>
      <c r="D972" s="4">
        <v>-54522.16</v>
      </c>
      <c r="E972" s="4">
        <v>-56842.576611490498</v>
      </c>
      <c r="F972" s="4">
        <v>-57333.325603324098</v>
      </c>
      <c r="G972" s="4">
        <v>-57828.311464549202</v>
      </c>
    </row>
    <row r="973" spans="1:7" outlineLevel="1" x14ac:dyDescent="0.2">
      <c r="A973" s="5" t="s">
        <v>992</v>
      </c>
    </row>
    <row r="974" spans="1:7" outlineLevel="1" x14ac:dyDescent="0.2">
      <c r="A974" s="5" t="s">
        <v>991</v>
      </c>
      <c r="B974" s="4">
        <v>-16402161.0499999</v>
      </c>
      <c r="C974" s="4">
        <v>-1464647.02999999</v>
      </c>
      <c r="D974" s="4">
        <v>4706867.88</v>
      </c>
      <c r="E974" s="4">
        <v>2496329.5923381099</v>
      </c>
      <c r="F974" s="4">
        <v>1655746.5371037801</v>
      </c>
      <c r="G974" s="4">
        <v>1198840.43891934</v>
      </c>
    </row>
    <row r="975" spans="1:7" outlineLevel="1" x14ac:dyDescent="0.2">
      <c r="A975" s="5" t="s">
        <v>993</v>
      </c>
    </row>
    <row r="976" spans="1:7" outlineLevel="1" x14ac:dyDescent="0.2">
      <c r="A976" s="5" t="s">
        <v>991</v>
      </c>
      <c r="B976" s="4">
        <v>92748057.049999893</v>
      </c>
      <c r="C976" s="4">
        <v>78535030.859999895</v>
      </c>
      <c r="D976" s="4">
        <v>73633508.795000002</v>
      </c>
      <c r="E976" s="4">
        <v>128251530.387219</v>
      </c>
      <c r="F976" s="4">
        <v>56921691.847590499</v>
      </c>
      <c r="G976" s="4">
        <v>39403827.679278903</v>
      </c>
    </row>
    <row r="977" spans="1:7" outlineLevel="1" x14ac:dyDescent="0.2">
      <c r="A977" s="5" t="s">
        <v>994</v>
      </c>
    </row>
    <row r="978" spans="1:7" outlineLevel="1" x14ac:dyDescent="0.2">
      <c r="A978" s="5" t="s">
        <v>991</v>
      </c>
      <c r="B978" s="4">
        <v>11832812.585000001</v>
      </c>
      <c r="C978" s="4">
        <v>-1165141.8899999899</v>
      </c>
      <c r="D978" s="4">
        <v>-10315576.15</v>
      </c>
      <c r="E978" s="4">
        <v>928297.04908903397</v>
      </c>
      <c r="F978" s="4">
        <v>-8641618.5478275493</v>
      </c>
      <c r="G978" s="4">
        <v>-8830363.2461245898</v>
      </c>
    </row>
    <row r="979" spans="1:7" outlineLevel="1" x14ac:dyDescent="0.2">
      <c r="A979" s="5" t="s">
        <v>995</v>
      </c>
    </row>
    <row r="980" spans="1:7" outlineLevel="1" x14ac:dyDescent="0.2">
      <c r="A980" s="5" t="s">
        <v>991</v>
      </c>
      <c r="B980" s="4">
        <v>-22472074.734999999</v>
      </c>
      <c r="C980" s="4">
        <v>-7891103</v>
      </c>
      <c r="D980" s="4">
        <v>15557062.895</v>
      </c>
      <c r="E980" s="4">
        <v>-45668585.665152602</v>
      </c>
      <c r="F980" s="4">
        <v>16581302.4782301</v>
      </c>
      <c r="G980" s="4">
        <v>25682480.7829151</v>
      </c>
    </row>
    <row r="981" spans="1:7" outlineLevel="1" x14ac:dyDescent="0.2">
      <c r="A981" s="5" t="s">
        <v>996</v>
      </c>
    </row>
    <row r="982" spans="1:7" outlineLevel="1" x14ac:dyDescent="0.2">
      <c r="A982" s="5" t="s">
        <v>991</v>
      </c>
      <c r="B982" s="4">
        <v>4152.0600000000004</v>
      </c>
      <c r="C982" s="4">
        <v>4152.0600000000004</v>
      </c>
      <c r="D982" s="4">
        <v>4151.95</v>
      </c>
      <c r="E982" s="4">
        <v>2878.2599999999902</v>
      </c>
      <c r="F982" s="4">
        <v>838.85999999999899</v>
      </c>
      <c r="G982" s="4">
        <v>36.299999999999898</v>
      </c>
    </row>
    <row r="983" spans="1:7" outlineLevel="1" x14ac:dyDescent="0.2">
      <c r="A983" s="5" t="s">
        <v>997</v>
      </c>
    </row>
    <row r="984" spans="1:7" outlineLevel="1" x14ac:dyDescent="0.2">
      <c r="A984" s="5" t="s">
        <v>998</v>
      </c>
    </row>
    <row r="985" spans="1:7" outlineLevel="1" x14ac:dyDescent="0.2">
      <c r="A985" s="5" t="s">
        <v>636</v>
      </c>
      <c r="B985" s="4">
        <v>10066573</v>
      </c>
      <c r="C985" s="4">
        <v>9189574.0399999991</v>
      </c>
      <c r="D985" s="4">
        <v>9472494.6199999992</v>
      </c>
      <c r="E985" s="4">
        <v>9468241.0964889992</v>
      </c>
      <c r="F985" s="4">
        <v>9084256.2821999993</v>
      </c>
      <c r="G985" s="4">
        <v>8770115.5602000002</v>
      </c>
    </row>
    <row r="986" spans="1:7" outlineLevel="1" x14ac:dyDescent="0.2">
      <c r="A986" s="5" t="s">
        <v>999</v>
      </c>
    </row>
    <row r="987" spans="1:7" outlineLevel="1" x14ac:dyDescent="0.2">
      <c r="A987" s="5" t="s">
        <v>1000</v>
      </c>
    </row>
    <row r="988" spans="1:7" outlineLevel="1" x14ac:dyDescent="0.2">
      <c r="A988" s="5" t="s">
        <v>1001</v>
      </c>
      <c r="D988" s="4">
        <v>11806416</v>
      </c>
      <c r="E988" s="4">
        <v>23303114</v>
      </c>
      <c r="F988" s="4">
        <v>15000000</v>
      </c>
      <c r="G988" s="4">
        <v>15000000</v>
      </c>
    </row>
    <row r="989" spans="1:7" outlineLevel="1" x14ac:dyDescent="0.2">
      <c r="A989" s="5" t="s">
        <v>1002</v>
      </c>
    </row>
    <row r="990" spans="1:7" outlineLevel="1" x14ac:dyDescent="0.2">
      <c r="A990" s="5" t="s">
        <v>1001</v>
      </c>
      <c r="E990" s="4">
        <v>12976120</v>
      </c>
      <c r="F990" s="4">
        <v>530000</v>
      </c>
    </row>
    <row r="991" spans="1:7" outlineLevel="1" x14ac:dyDescent="0.2">
      <c r="A991" s="5" t="s">
        <v>1003</v>
      </c>
    </row>
    <row r="992" spans="1:7" outlineLevel="1" x14ac:dyDescent="0.2">
      <c r="A992" s="5" t="s">
        <v>1004</v>
      </c>
    </row>
    <row r="993" spans="1:7" outlineLevel="1" x14ac:dyDescent="0.2">
      <c r="A993" s="5" t="s">
        <v>636</v>
      </c>
      <c r="B993" s="4">
        <v>-552491.24</v>
      </c>
      <c r="C993" s="4">
        <v>-388333.44</v>
      </c>
      <c r="D993" s="4">
        <v>-241303.32</v>
      </c>
      <c r="E993" s="4">
        <v>-13355.73</v>
      </c>
      <c r="F993" s="4">
        <v>-4160.74</v>
      </c>
      <c r="G993" s="4">
        <v>-339.29999999999899</v>
      </c>
    </row>
    <row r="994" spans="1:7" outlineLevel="1" x14ac:dyDescent="0.2">
      <c r="A994" s="5" t="s">
        <v>1005</v>
      </c>
    </row>
    <row r="995" spans="1:7" outlineLevel="1" x14ac:dyDescent="0.2">
      <c r="A995" s="5" t="s">
        <v>636</v>
      </c>
      <c r="C995" s="4">
        <v>114987</v>
      </c>
      <c r="D995" s="4">
        <v>459948</v>
      </c>
      <c r="E995" s="4">
        <v>459948</v>
      </c>
      <c r="F995" s="4">
        <v>459948</v>
      </c>
      <c r="G995" s="4">
        <v>459948</v>
      </c>
    </row>
    <row r="996" spans="1:7" outlineLevel="1" x14ac:dyDescent="0.2">
      <c r="A996" s="5" t="s">
        <v>1006</v>
      </c>
    </row>
    <row r="997" spans="1:7" outlineLevel="1" x14ac:dyDescent="0.2">
      <c r="A997" s="5" t="s">
        <v>636</v>
      </c>
      <c r="C997" s="4">
        <v>-366198</v>
      </c>
      <c r="D997" s="4">
        <v>-1464792</v>
      </c>
      <c r="E997" s="4">
        <v>-1464792</v>
      </c>
      <c r="F997" s="4">
        <v>-1464792</v>
      </c>
      <c r="G997" s="4">
        <v>-1464792</v>
      </c>
    </row>
    <row r="998" spans="1:7" outlineLevel="1" x14ac:dyDescent="0.2">
      <c r="A998" s="5" t="s">
        <v>1007</v>
      </c>
    </row>
    <row r="999" spans="1:7" outlineLevel="1" x14ac:dyDescent="0.2">
      <c r="A999" s="5" t="s">
        <v>636</v>
      </c>
      <c r="C999" s="4">
        <v>-229974</v>
      </c>
      <c r="D999" s="4">
        <v>-919896</v>
      </c>
      <c r="E999" s="4">
        <v>-919896</v>
      </c>
      <c r="F999" s="4">
        <v>-919896</v>
      </c>
      <c r="G999" s="4">
        <v>-919896</v>
      </c>
    </row>
    <row r="1000" spans="1:7" outlineLevel="1" x14ac:dyDescent="0.2">
      <c r="A1000" s="5" t="s">
        <v>1008</v>
      </c>
    </row>
    <row r="1001" spans="1:7" outlineLevel="1" x14ac:dyDescent="0.2">
      <c r="A1001" s="5" t="s">
        <v>636</v>
      </c>
      <c r="C1001" s="4">
        <v>48219</v>
      </c>
      <c r="D1001" s="4">
        <v>192876</v>
      </c>
      <c r="E1001" s="4">
        <v>192876</v>
      </c>
      <c r="F1001" s="4">
        <v>192876</v>
      </c>
      <c r="G1001" s="4">
        <v>192876</v>
      </c>
    </row>
    <row r="1002" spans="1:7" outlineLevel="1" x14ac:dyDescent="0.2">
      <c r="A1002" s="5" t="s">
        <v>1009</v>
      </c>
    </row>
    <row r="1003" spans="1:7" outlineLevel="1" x14ac:dyDescent="0.2">
      <c r="A1003" s="5" t="s">
        <v>636</v>
      </c>
      <c r="C1003" s="4">
        <v>-153567</v>
      </c>
      <c r="D1003" s="4">
        <v>-614268</v>
      </c>
      <c r="E1003" s="4">
        <v>-614268</v>
      </c>
      <c r="F1003" s="4">
        <v>-614268</v>
      </c>
      <c r="G1003" s="4">
        <v>-614268</v>
      </c>
    </row>
    <row r="1004" spans="1:7" outlineLevel="1" x14ac:dyDescent="0.2">
      <c r="A1004" s="5" t="s">
        <v>1010</v>
      </c>
    </row>
    <row r="1005" spans="1:7" outlineLevel="1" x14ac:dyDescent="0.2">
      <c r="A1005" s="5" t="s">
        <v>636</v>
      </c>
      <c r="C1005" s="4">
        <v>-96441</v>
      </c>
      <c r="D1005" s="4">
        <v>-385764</v>
      </c>
      <c r="E1005" s="4">
        <v>-385764</v>
      </c>
      <c r="F1005" s="4">
        <v>-385764</v>
      </c>
      <c r="G1005" s="4">
        <v>-385764</v>
      </c>
    </row>
    <row r="1006" spans="1:7" outlineLevel="1" x14ac:dyDescent="0.2">
      <c r="A1006" s="5" t="s">
        <v>1011</v>
      </c>
    </row>
    <row r="1007" spans="1:7" outlineLevel="1" x14ac:dyDescent="0.2">
      <c r="A1007" s="5" t="s">
        <v>636</v>
      </c>
      <c r="C1007" s="4">
        <v>323859</v>
      </c>
      <c r="D1007" s="4">
        <v>1295436</v>
      </c>
      <c r="E1007" s="4">
        <v>1295436</v>
      </c>
      <c r="F1007" s="4">
        <v>1295436</v>
      </c>
      <c r="G1007" s="4">
        <v>1295436</v>
      </c>
    </row>
    <row r="1008" spans="1:7" outlineLevel="1" x14ac:dyDescent="0.2">
      <c r="A1008" s="5" t="s">
        <v>1012</v>
      </c>
    </row>
    <row r="1009" spans="1:7" outlineLevel="1" x14ac:dyDescent="0.2">
      <c r="A1009" s="5" t="s">
        <v>636</v>
      </c>
      <c r="C1009" s="4">
        <v>-1031394</v>
      </c>
      <c r="D1009" s="4">
        <v>-4125576</v>
      </c>
      <c r="E1009" s="4">
        <v>-4125576</v>
      </c>
      <c r="F1009" s="4">
        <v>-4125576</v>
      </c>
      <c r="G1009" s="4">
        <v>-4125576</v>
      </c>
    </row>
    <row r="1010" spans="1:7" outlineLevel="1" x14ac:dyDescent="0.2">
      <c r="A1010" s="5" t="s">
        <v>1013</v>
      </c>
    </row>
    <row r="1011" spans="1:7" outlineLevel="1" x14ac:dyDescent="0.2">
      <c r="A1011" s="5" t="s">
        <v>636</v>
      </c>
      <c r="C1011" s="4">
        <v>-647718</v>
      </c>
      <c r="D1011" s="4">
        <v>-2590872</v>
      </c>
      <c r="E1011" s="4">
        <v>-2590872</v>
      </c>
      <c r="F1011" s="4">
        <v>-2590872</v>
      </c>
      <c r="G1011" s="4">
        <v>-2590872</v>
      </c>
    </row>
    <row r="1012" spans="1:7" outlineLevel="1" x14ac:dyDescent="0.2">
      <c r="A1012" s="5" t="s">
        <v>1014</v>
      </c>
    </row>
    <row r="1013" spans="1:7" outlineLevel="1" x14ac:dyDescent="0.2">
      <c r="A1013" s="5" t="s">
        <v>636</v>
      </c>
      <c r="C1013" s="4">
        <v>1704480</v>
      </c>
    </row>
    <row r="1014" spans="1:7" outlineLevel="1" x14ac:dyDescent="0.2">
      <c r="A1014" s="5" t="s">
        <v>1015</v>
      </c>
    </row>
    <row r="1015" spans="1:7" outlineLevel="1" x14ac:dyDescent="0.2">
      <c r="A1015" s="5" t="s">
        <v>636</v>
      </c>
      <c r="B1015" s="4">
        <v>-6955404</v>
      </c>
      <c r="C1015" s="4">
        <v>-6955404</v>
      </c>
      <c r="D1015" s="4">
        <v>-6955404</v>
      </c>
      <c r="E1015" s="4">
        <v>-4347063</v>
      </c>
    </row>
    <row r="1016" spans="1:7" outlineLevel="1" x14ac:dyDescent="0.2">
      <c r="A1016" s="5" t="s">
        <v>1016</v>
      </c>
    </row>
    <row r="1017" spans="1:7" outlineLevel="1" x14ac:dyDescent="0.2">
      <c r="A1017" s="5" t="s">
        <v>636</v>
      </c>
      <c r="C1017" s="4">
        <v>398606000</v>
      </c>
      <c r="D1017" s="4">
        <v>440288211</v>
      </c>
      <c r="E1017" s="4">
        <v>470199999.99999899</v>
      </c>
      <c r="F1017" s="4">
        <v>549500000</v>
      </c>
      <c r="G1017" s="4">
        <v>580800000</v>
      </c>
    </row>
    <row r="1018" spans="1:7" outlineLevel="1" x14ac:dyDescent="0.2">
      <c r="A1018" s="5" t="s">
        <v>1017</v>
      </c>
    </row>
    <row r="1019" spans="1:7" outlineLevel="1" x14ac:dyDescent="0.2">
      <c r="A1019" s="5" t="s">
        <v>636</v>
      </c>
      <c r="C1019" s="4">
        <v>-486705</v>
      </c>
      <c r="D1019" s="4">
        <v>-1946820</v>
      </c>
      <c r="E1019" s="4">
        <v>-1946820</v>
      </c>
      <c r="F1019" s="4">
        <v>-1946820</v>
      </c>
      <c r="G1019" s="4">
        <v>-1946820</v>
      </c>
    </row>
    <row r="1020" spans="1:7" outlineLevel="1" x14ac:dyDescent="0.2">
      <c r="A1020" s="5" t="s">
        <v>1018</v>
      </c>
    </row>
    <row r="1021" spans="1:7" outlineLevel="1" x14ac:dyDescent="0.2">
      <c r="A1021" s="5" t="s">
        <v>636</v>
      </c>
      <c r="E1021" s="4">
        <v>11983053.2199999</v>
      </c>
      <c r="F1021" s="4">
        <v>6060363.7599999905</v>
      </c>
    </row>
    <row r="1022" spans="1:7" outlineLevel="1" x14ac:dyDescent="0.2">
      <c r="A1022" s="5" t="s">
        <v>1019</v>
      </c>
    </row>
    <row r="1023" spans="1:7" outlineLevel="1" x14ac:dyDescent="0.2">
      <c r="A1023" s="5" t="s">
        <v>636</v>
      </c>
      <c r="E1023" s="4">
        <v>-23606023.606023598</v>
      </c>
    </row>
    <row r="1024" spans="1:7" outlineLevel="1" x14ac:dyDescent="0.2">
      <c r="A1024" s="5" t="s">
        <v>1020</v>
      </c>
    </row>
    <row r="1025" spans="1:7" outlineLevel="1" x14ac:dyDescent="0.2">
      <c r="A1025" s="5" t="s">
        <v>636</v>
      </c>
      <c r="E1025" s="4">
        <v>94848</v>
      </c>
      <c r="F1025" s="4">
        <v>94848</v>
      </c>
      <c r="G1025" s="4">
        <v>94848</v>
      </c>
    </row>
    <row r="1026" spans="1:7" outlineLevel="1" x14ac:dyDescent="0.2">
      <c r="A1026" s="5" t="s">
        <v>1021</v>
      </c>
    </row>
    <row r="1027" spans="1:7" outlineLevel="1" x14ac:dyDescent="0.2">
      <c r="A1027" s="5" t="s">
        <v>636</v>
      </c>
      <c r="E1027" s="4">
        <v>9107142.8571428508</v>
      </c>
    </row>
    <row r="1028" spans="1:7" outlineLevel="1" x14ac:dyDescent="0.2">
      <c r="A1028" s="5" t="s">
        <v>1022</v>
      </c>
    </row>
    <row r="1029" spans="1:7" outlineLevel="1" x14ac:dyDescent="0.2">
      <c r="A1029" s="5" t="s">
        <v>636</v>
      </c>
      <c r="E1029" s="4">
        <v>5719300.5</v>
      </c>
    </row>
    <row r="1030" spans="1:7" outlineLevel="1" x14ac:dyDescent="0.2">
      <c r="A1030" s="5" t="s">
        <v>1023</v>
      </c>
    </row>
    <row r="1031" spans="1:7" outlineLevel="1" x14ac:dyDescent="0.2">
      <c r="A1031" s="5" t="s">
        <v>636</v>
      </c>
      <c r="E1031" s="4">
        <v>46660714.285714298</v>
      </c>
      <c r="F1031" s="4">
        <v>55767857.142857097</v>
      </c>
      <c r="G1031" s="4">
        <v>55767857.142857097</v>
      </c>
    </row>
    <row r="1032" spans="1:7" outlineLevel="1" x14ac:dyDescent="0.2">
      <c r="A1032" s="5" t="s">
        <v>1024</v>
      </c>
    </row>
    <row r="1033" spans="1:7" outlineLevel="1" x14ac:dyDescent="0.2">
      <c r="A1033" s="5" t="s">
        <v>636</v>
      </c>
      <c r="E1033" s="4">
        <v>29303004.642857101</v>
      </c>
      <c r="F1033" s="4">
        <v>35022305.142857097</v>
      </c>
      <c r="G1033" s="4">
        <v>35022305.142857097</v>
      </c>
    </row>
    <row r="1034" spans="1:7" outlineLevel="1" x14ac:dyDescent="0.2">
      <c r="A1034" s="5" t="s">
        <v>1025</v>
      </c>
    </row>
    <row r="1035" spans="1:7" outlineLevel="1" x14ac:dyDescent="0.2">
      <c r="A1035" s="5" t="s">
        <v>636</v>
      </c>
      <c r="E1035" s="4">
        <v>-758192.67857142806</v>
      </c>
      <c r="F1035" s="4">
        <v>-758192.67857142806</v>
      </c>
      <c r="G1035" s="4">
        <v>-758192.67857142806</v>
      </c>
    </row>
    <row r="1036" spans="1:7" outlineLevel="1" x14ac:dyDescent="0.2">
      <c r="A1036" s="5" t="s">
        <v>1026</v>
      </c>
    </row>
    <row r="1037" spans="1:7" outlineLevel="1" x14ac:dyDescent="0.2">
      <c r="A1037" s="5" t="s">
        <v>636</v>
      </c>
      <c r="B1037" s="4">
        <v>467644056.58999997</v>
      </c>
      <c r="C1037" s="4">
        <v>463420001.49999899</v>
      </c>
      <c r="D1037" s="4">
        <v>454182993.76999998</v>
      </c>
      <c r="E1037" s="4">
        <v>171526417.69</v>
      </c>
      <c r="F1037" s="4">
        <v>158376166.109999</v>
      </c>
      <c r="G1037" s="4">
        <v>147897004.549999</v>
      </c>
    </row>
    <row r="1038" spans="1:7" outlineLevel="1" x14ac:dyDescent="0.2">
      <c r="A1038" s="5" t="s">
        <v>1027</v>
      </c>
    </row>
    <row r="1039" spans="1:7" outlineLevel="1" x14ac:dyDescent="0.2">
      <c r="A1039" s="5" t="s">
        <v>636</v>
      </c>
      <c r="B1039" s="4">
        <v>264907836.22999999</v>
      </c>
      <c r="C1039" s="4">
        <v>313024785.63999999</v>
      </c>
      <c r="D1039" s="4">
        <v>307236175.64999998</v>
      </c>
      <c r="E1039" s="4">
        <v>210109688.56999999</v>
      </c>
      <c r="F1039" s="4">
        <v>201253012.49000001</v>
      </c>
      <c r="G1039" s="4">
        <v>206926379.56</v>
      </c>
    </row>
    <row r="1040" spans="1:7" outlineLevel="1" x14ac:dyDescent="0.2">
      <c r="A1040" s="5" t="s">
        <v>1028</v>
      </c>
    </row>
    <row r="1041" spans="1:7" outlineLevel="1" x14ac:dyDescent="0.2">
      <c r="A1041" s="5" t="s">
        <v>636</v>
      </c>
      <c r="C1041" s="4">
        <v>14160985.5</v>
      </c>
    </row>
    <row r="1042" spans="1:7" outlineLevel="1" x14ac:dyDescent="0.2">
      <c r="A1042" s="5" t="s">
        <v>1029</v>
      </c>
    </row>
    <row r="1043" spans="1:7" outlineLevel="1" x14ac:dyDescent="0.2">
      <c r="A1043" s="5" t="s">
        <v>636</v>
      </c>
      <c r="C1043" s="4">
        <v>14160985.5</v>
      </c>
    </row>
    <row r="1044" spans="1:7" outlineLevel="1" x14ac:dyDescent="0.2">
      <c r="A1044" s="5" t="s">
        <v>1030</v>
      </c>
    </row>
    <row r="1045" spans="1:7" outlineLevel="1" x14ac:dyDescent="0.2">
      <c r="A1045" s="5" t="s">
        <v>636</v>
      </c>
      <c r="D1045" s="4">
        <v>1490628</v>
      </c>
      <c r="E1045" s="4">
        <v>2981256</v>
      </c>
      <c r="F1045" s="4">
        <v>2981256</v>
      </c>
      <c r="G1045" s="4">
        <v>2981256</v>
      </c>
    </row>
    <row r="1046" spans="1:7" outlineLevel="1" x14ac:dyDescent="0.2">
      <c r="A1046" s="5" t="s">
        <v>1031</v>
      </c>
    </row>
    <row r="1047" spans="1:7" outlineLevel="1" x14ac:dyDescent="0.2">
      <c r="A1047" s="5" t="s">
        <v>636</v>
      </c>
      <c r="D1047" s="4">
        <v>901129.79611666</v>
      </c>
      <c r="E1047" s="4">
        <v>2953389.3883499699</v>
      </c>
      <c r="F1047" s="4">
        <v>1939750.09782314</v>
      </c>
      <c r="G1047" s="4">
        <v>1942689.6344166601</v>
      </c>
    </row>
    <row r="1048" spans="1:7" outlineLevel="1" x14ac:dyDescent="0.2">
      <c r="A1048" s="5" t="s">
        <v>1032</v>
      </c>
    </row>
    <row r="1049" spans="1:7" outlineLevel="1" x14ac:dyDescent="0.2">
      <c r="A1049" s="5" t="s">
        <v>636</v>
      </c>
      <c r="C1049" s="4">
        <v>45148.84</v>
      </c>
      <c r="D1049" s="4">
        <v>270893.03999999899</v>
      </c>
      <c r="E1049" s="4">
        <v>270893.03999999899</v>
      </c>
      <c r="F1049" s="4">
        <v>270893.03999999899</v>
      </c>
      <c r="G1049" s="4">
        <v>270893.03999999899</v>
      </c>
    </row>
    <row r="1050" spans="1:7" outlineLevel="1" x14ac:dyDescent="0.2">
      <c r="A1050" s="5" t="s">
        <v>1033</v>
      </c>
    </row>
    <row r="1051" spans="1:7" outlineLevel="1" x14ac:dyDescent="0.2">
      <c r="A1051" s="5" t="s">
        <v>636</v>
      </c>
      <c r="D1051" s="4">
        <v>438230.52479797998</v>
      </c>
      <c r="E1051" s="4">
        <v>2629383.1487878701</v>
      </c>
      <c r="F1051" s="4">
        <v>2629383.1487878701</v>
      </c>
      <c r="G1051" s="4">
        <v>2629383.1487878701</v>
      </c>
    </row>
    <row r="1052" spans="1:7" outlineLevel="1" x14ac:dyDescent="0.2">
      <c r="A1052" s="5" t="s">
        <v>1034</v>
      </c>
    </row>
    <row r="1053" spans="1:7" outlineLevel="1" x14ac:dyDescent="0.2">
      <c r="A1053" s="5" t="s">
        <v>636</v>
      </c>
      <c r="E1053" s="4">
        <v>4244958.1249999898</v>
      </c>
      <c r="F1053" s="4">
        <v>4243153.125</v>
      </c>
      <c r="G1053" s="4">
        <v>4246490</v>
      </c>
    </row>
    <row r="1054" spans="1:7" outlineLevel="1" x14ac:dyDescent="0.2">
      <c r="A1054" s="5" t="s">
        <v>1035</v>
      </c>
    </row>
    <row r="1055" spans="1:7" outlineLevel="1" x14ac:dyDescent="0.2">
      <c r="A1055" s="5" t="s">
        <v>636</v>
      </c>
      <c r="B1055" s="4">
        <v>34818606.849999897</v>
      </c>
      <c r="D1055" s="4">
        <v>42131497.739455603</v>
      </c>
      <c r="E1055" s="4">
        <v>47055822.983977199</v>
      </c>
      <c r="F1055" s="4">
        <v>48372135.821453601</v>
      </c>
      <c r="G1055" s="4">
        <v>49707768.676510803</v>
      </c>
    </row>
    <row r="1056" spans="1:7" outlineLevel="1" x14ac:dyDescent="0.2">
      <c r="A1056" s="5" t="s">
        <v>1036</v>
      </c>
    </row>
    <row r="1057" spans="1:7" outlineLevel="1" x14ac:dyDescent="0.2">
      <c r="A1057" s="5" t="s">
        <v>1037</v>
      </c>
    </row>
    <row r="1058" spans="1:7" outlineLevel="1" x14ac:dyDescent="0.2">
      <c r="A1058" s="5" t="s">
        <v>636</v>
      </c>
      <c r="B1058" s="4">
        <v>-147865148.36000001</v>
      </c>
      <c r="C1058" s="4">
        <v>-108706702.78</v>
      </c>
      <c r="D1058" s="4">
        <v>219520858.25</v>
      </c>
      <c r="E1058" s="4">
        <v>36819486.916058101</v>
      </c>
      <c r="F1058" s="4">
        <v>-287312.42605825397</v>
      </c>
      <c r="G1058" s="4">
        <v>518818.40000009898</v>
      </c>
    </row>
    <row r="1059" spans="1:7" outlineLevel="1" x14ac:dyDescent="0.2">
      <c r="A1059" s="5" t="s">
        <v>1038</v>
      </c>
    </row>
    <row r="1060" spans="1:7" outlineLevel="1" x14ac:dyDescent="0.2">
      <c r="A1060" s="5" t="s">
        <v>636</v>
      </c>
      <c r="B1060" s="4">
        <v>49283.16</v>
      </c>
      <c r="C1060" s="4">
        <v>-363725.989999999</v>
      </c>
      <c r="D1060" s="4">
        <v>384768.22</v>
      </c>
      <c r="E1060" s="4">
        <v>-1.32422428578138E-9</v>
      </c>
    </row>
    <row r="1061" spans="1:7" outlineLevel="1" x14ac:dyDescent="0.2">
      <c r="A1061" s="5" t="s">
        <v>1039</v>
      </c>
    </row>
    <row r="1062" spans="1:7" outlineLevel="1" x14ac:dyDescent="0.2">
      <c r="A1062" s="5" t="s">
        <v>636</v>
      </c>
      <c r="B1062" s="4">
        <v>-13895174.59</v>
      </c>
      <c r="C1062" s="4">
        <v>10689790.1399999</v>
      </c>
      <c r="D1062" s="4">
        <v>-2913099.3999999901</v>
      </c>
      <c r="E1062" s="4">
        <v>6118483.8499999996</v>
      </c>
    </row>
    <row r="1063" spans="1:7" outlineLevel="1" x14ac:dyDescent="0.2">
      <c r="A1063" s="5" t="s">
        <v>1040</v>
      </c>
    </row>
    <row r="1064" spans="1:7" outlineLevel="1" x14ac:dyDescent="0.2">
      <c r="A1064" s="5" t="s">
        <v>636</v>
      </c>
      <c r="B1064" s="4">
        <v>2.3283064365386901E-9</v>
      </c>
      <c r="C1064" s="4">
        <v>4.65661287307739E-10</v>
      </c>
      <c r="D1064" s="4">
        <v>-22967109.029999901</v>
      </c>
      <c r="E1064" s="4">
        <v>22967109.030000001</v>
      </c>
      <c r="G1064" s="4">
        <v>-1.8393620848655701E-8</v>
      </c>
    </row>
    <row r="1065" spans="1:7" outlineLevel="1" x14ac:dyDescent="0.2">
      <c r="A1065" s="5" t="s">
        <v>1041</v>
      </c>
    </row>
    <row r="1066" spans="1:7" outlineLevel="1" x14ac:dyDescent="0.2">
      <c r="A1066" s="5" t="s">
        <v>636</v>
      </c>
      <c r="B1066" s="4">
        <v>46279800.920000002</v>
      </c>
      <c r="C1066" s="4">
        <v>22216718</v>
      </c>
      <c r="D1066" s="4">
        <v>-4.65661287307739E-10</v>
      </c>
    </row>
    <row r="1067" spans="1:7" outlineLevel="1" x14ac:dyDescent="0.2">
      <c r="A1067" s="5" t="s">
        <v>1042</v>
      </c>
    </row>
    <row r="1068" spans="1:7" outlineLevel="1" x14ac:dyDescent="0.2">
      <c r="A1068" s="5" t="s">
        <v>1043</v>
      </c>
    </row>
    <row r="1069" spans="1:7" outlineLevel="1" x14ac:dyDescent="0.2">
      <c r="A1069" s="5" t="s">
        <v>636</v>
      </c>
      <c r="B1069" s="4">
        <v>2382126547.0999999</v>
      </c>
      <c r="C1069" s="4">
        <v>2976807695.9400001</v>
      </c>
      <c r="D1069" s="4">
        <v>2696776934.0799999</v>
      </c>
      <c r="E1069" s="4">
        <v>2229809919.2706699</v>
      </c>
      <c r="F1069" s="4">
        <v>2334772736.1681499</v>
      </c>
      <c r="G1069" s="4">
        <v>2483616656.3813901</v>
      </c>
    </row>
    <row r="1070" spans="1:7" outlineLevel="1" x14ac:dyDescent="0.2">
      <c r="A1070" s="5" t="s">
        <v>1044</v>
      </c>
    </row>
    <row r="1071" spans="1:7" outlineLevel="1" x14ac:dyDescent="0.2">
      <c r="A1071" s="5" t="s">
        <v>636</v>
      </c>
      <c r="B1071" s="4">
        <v>518333707.87</v>
      </c>
      <c r="C1071" s="4">
        <v>311382567.63</v>
      </c>
      <c r="D1071" s="4">
        <v>362419978.88999897</v>
      </c>
      <c r="E1071" s="4">
        <v>343239100.42640001</v>
      </c>
      <c r="F1071" s="4">
        <v>354836982.35617</v>
      </c>
      <c r="G1071" s="4">
        <v>365823075.33617902</v>
      </c>
    </row>
    <row r="1072" spans="1:7" outlineLevel="1" x14ac:dyDescent="0.2">
      <c r="A1072" s="5" t="s">
        <v>1045</v>
      </c>
    </row>
    <row r="1073" spans="1:7" outlineLevel="1" x14ac:dyDescent="0.2">
      <c r="A1073" s="5" t="s">
        <v>1046</v>
      </c>
    </row>
    <row r="1074" spans="1:7" outlineLevel="1" x14ac:dyDescent="0.2">
      <c r="A1074" s="5" t="s">
        <v>636</v>
      </c>
      <c r="D1074" s="4">
        <v>54882</v>
      </c>
      <c r="E1074" s="4">
        <v>446850</v>
      </c>
      <c r="F1074" s="4">
        <v>790290</v>
      </c>
      <c r="G1074" s="4">
        <v>1133730</v>
      </c>
    </row>
    <row r="1075" spans="1:7" outlineLevel="1" x14ac:dyDescent="0.2">
      <c r="A1075" s="5" t="s">
        <v>1047</v>
      </c>
    </row>
    <row r="1076" spans="1:7" outlineLevel="1" x14ac:dyDescent="0.2">
      <c r="A1076" s="5" t="s">
        <v>1048</v>
      </c>
    </row>
    <row r="1077" spans="1:7" outlineLevel="1" x14ac:dyDescent="0.2">
      <c r="A1077" s="5" t="s">
        <v>636</v>
      </c>
      <c r="D1077" s="4">
        <v>-45479991.822341204</v>
      </c>
      <c r="E1077" s="4">
        <v>528077.02331257903</v>
      </c>
      <c r="F1077" s="4">
        <v>-10928804.3118877</v>
      </c>
      <c r="G1077" s="4">
        <v>-12832602.827240201</v>
      </c>
    </row>
    <row r="1078" spans="1:7" outlineLevel="1" x14ac:dyDescent="0.2">
      <c r="A1078" s="5" t="s">
        <v>1049</v>
      </c>
    </row>
    <row r="1079" spans="1:7" outlineLevel="1" x14ac:dyDescent="0.2">
      <c r="A1079" s="5" t="s">
        <v>1050</v>
      </c>
    </row>
    <row r="1080" spans="1:7" outlineLevel="1" x14ac:dyDescent="0.2">
      <c r="A1080" s="5" t="s">
        <v>636</v>
      </c>
      <c r="B1080" s="4">
        <v>12002.64</v>
      </c>
      <c r="C1080" s="4">
        <v>59419.059999999903</v>
      </c>
      <c r="D1080" s="4">
        <v>111445.31</v>
      </c>
      <c r="E1080" s="4">
        <v>102394.06</v>
      </c>
      <c r="F1080" s="4">
        <v>102394.06</v>
      </c>
      <c r="G1080" s="4">
        <v>102394.06</v>
      </c>
    </row>
    <row r="1081" spans="1:7" outlineLevel="1" x14ac:dyDescent="0.2">
      <c r="A1081" s="5" t="s">
        <v>1051</v>
      </c>
    </row>
    <row r="1082" spans="1:7" outlineLevel="1" x14ac:dyDescent="0.2">
      <c r="A1082" s="5" t="s">
        <v>636</v>
      </c>
      <c r="B1082" s="4">
        <v>-37583.339999999997</v>
      </c>
      <c r="C1082" s="4">
        <v>-450999.99999999901</v>
      </c>
      <c r="D1082" s="4">
        <v>-450999.99999999901</v>
      </c>
      <c r="E1082" s="4">
        <v>-450999.99999999901</v>
      </c>
      <c r="F1082" s="4">
        <v>-450999.99999999901</v>
      </c>
      <c r="G1082" s="4">
        <v>-450999.99999999901</v>
      </c>
    </row>
    <row r="1083" spans="1:7" outlineLevel="1" x14ac:dyDescent="0.2">
      <c r="A1083" s="5" t="s">
        <v>1052</v>
      </c>
    </row>
    <row r="1084" spans="1:7" outlineLevel="1" x14ac:dyDescent="0.2">
      <c r="A1084" s="5" t="s">
        <v>636</v>
      </c>
      <c r="B1084" s="4">
        <v>9416.86</v>
      </c>
      <c r="C1084" s="4">
        <v>130151.499999999</v>
      </c>
      <c r="D1084" s="4">
        <v>143831.57</v>
      </c>
      <c r="E1084" s="4">
        <v>11105.6</v>
      </c>
      <c r="F1084" s="4">
        <v>11105.6</v>
      </c>
      <c r="G1084" s="4">
        <v>11105.6</v>
      </c>
    </row>
    <row r="1085" spans="1:7" outlineLevel="1" x14ac:dyDescent="0.2">
      <c r="A1085" s="5" t="s">
        <v>1053</v>
      </c>
    </row>
    <row r="1086" spans="1:7" outlineLevel="1" x14ac:dyDescent="0.2">
      <c r="A1086" s="5" t="s">
        <v>636</v>
      </c>
      <c r="B1086" s="4">
        <v>46064770.952726901</v>
      </c>
      <c r="C1086" s="4">
        <v>34197421.230492398</v>
      </c>
      <c r="D1086" s="4">
        <v>36484522.367264897</v>
      </c>
      <c r="E1086" s="4">
        <v>38997744.2445421</v>
      </c>
      <c r="F1086" s="4">
        <v>41312381.148897</v>
      </c>
      <c r="G1086" s="4">
        <v>43817276.170468003</v>
      </c>
    </row>
    <row r="1087" spans="1:7" outlineLevel="1" x14ac:dyDescent="0.2">
      <c r="A1087" s="5" t="s">
        <v>1054</v>
      </c>
    </row>
    <row r="1088" spans="1:7" outlineLevel="1" x14ac:dyDescent="0.2">
      <c r="A1088" s="5" t="s">
        <v>636</v>
      </c>
      <c r="B1088" s="4">
        <v>73931310</v>
      </c>
      <c r="C1088" s="4">
        <v>54878692</v>
      </c>
      <c r="D1088" s="4">
        <v>58460416</v>
      </c>
      <c r="E1088" s="4">
        <v>81850010.580272198</v>
      </c>
      <c r="F1088" s="4">
        <v>83629146.2518612</v>
      </c>
      <c r="G1088" s="4">
        <v>86542216.594213903</v>
      </c>
    </row>
    <row r="1089" spans="1:7" outlineLevel="1" x14ac:dyDescent="0.2">
      <c r="A1089" s="5" t="s">
        <v>1055</v>
      </c>
    </row>
    <row r="1090" spans="1:7" outlineLevel="1" x14ac:dyDescent="0.2">
      <c r="A1090" s="5" t="s">
        <v>1056</v>
      </c>
    </row>
    <row r="1091" spans="1:7" outlineLevel="1" x14ac:dyDescent="0.2">
      <c r="A1091" s="5" t="s">
        <v>636</v>
      </c>
      <c r="B1091" s="4">
        <v>2273559.3699999899</v>
      </c>
      <c r="C1091" s="4">
        <v>1122808.72</v>
      </c>
      <c r="D1091" s="4">
        <v>3340288.75</v>
      </c>
      <c r="E1091" s="4">
        <v>27685234.552691001</v>
      </c>
      <c r="F1091" s="4">
        <v>27685234.552691001</v>
      </c>
      <c r="G1091" s="4">
        <v>27639274.967691001</v>
      </c>
    </row>
    <row r="1092" spans="1:7" outlineLevel="1" x14ac:dyDescent="0.2">
      <c r="A1092" s="5" t="s">
        <v>1057</v>
      </c>
    </row>
    <row r="1093" spans="1:7" outlineLevel="1" x14ac:dyDescent="0.2">
      <c r="A1093" s="5" t="s">
        <v>636</v>
      </c>
      <c r="B1093" s="4">
        <v>-1991376</v>
      </c>
      <c r="C1093" s="4">
        <v>-1991376</v>
      </c>
      <c r="D1093" s="4">
        <v>-1991376</v>
      </c>
      <c r="E1093" s="4">
        <v>-1991376</v>
      </c>
      <c r="F1093" s="4">
        <v>-1991376</v>
      </c>
      <c r="G1093" s="4">
        <v>-1991376</v>
      </c>
    </row>
    <row r="1094" spans="1:7" outlineLevel="1" x14ac:dyDescent="0.2">
      <c r="A1094" s="5" t="s">
        <v>1058</v>
      </c>
    </row>
    <row r="1095" spans="1:7" outlineLevel="1" x14ac:dyDescent="0.2">
      <c r="A1095" s="5" t="s">
        <v>636</v>
      </c>
      <c r="B1095" s="4">
        <v>64029280.219999902</v>
      </c>
      <c r="C1095" s="4">
        <v>70105338.709999993</v>
      </c>
      <c r="D1095" s="4">
        <v>74158158.389999896</v>
      </c>
      <c r="E1095" s="4">
        <v>78266934.310000002</v>
      </c>
      <c r="F1095" s="4">
        <v>82553065.839999899</v>
      </c>
      <c r="G1095" s="4">
        <v>87073918.799999997</v>
      </c>
    </row>
    <row r="1096" spans="1:7" outlineLevel="1" x14ac:dyDescent="0.2">
      <c r="A1096" s="5" t="s">
        <v>1059</v>
      </c>
    </row>
    <row r="1097" spans="1:7" outlineLevel="1" x14ac:dyDescent="0.2">
      <c r="A1097" s="5" t="s">
        <v>636</v>
      </c>
      <c r="B1097" s="4">
        <v>-64311681.649999999</v>
      </c>
      <c r="C1097" s="4">
        <v>-69236541.459999993</v>
      </c>
      <c r="D1097" s="4">
        <v>-73293894.450000003</v>
      </c>
      <c r="E1097" s="4">
        <v>-77402670.069999993</v>
      </c>
      <c r="F1097" s="4">
        <v>-81688801.599999994</v>
      </c>
      <c r="G1097" s="4">
        <v>-86209654.560000002</v>
      </c>
    </row>
    <row r="1098" spans="1:7" outlineLevel="1" x14ac:dyDescent="0.2">
      <c r="A1098" s="5" t="s">
        <v>1060</v>
      </c>
    </row>
    <row r="1099" spans="1:7" outlineLevel="1" x14ac:dyDescent="0.2">
      <c r="A1099" s="5" t="s">
        <v>1061</v>
      </c>
    </row>
    <row r="1100" spans="1:7" outlineLevel="1" x14ac:dyDescent="0.2">
      <c r="A1100" s="5" t="s">
        <v>991</v>
      </c>
      <c r="B1100" s="4">
        <v>50659871.037050001</v>
      </c>
      <c r="C1100" s="4">
        <v>64249995.631449997</v>
      </c>
      <c r="D1100" s="4">
        <v>54635818.374349996</v>
      </c>
      <c r="E1100" s="4">
        <v>67885850.046833798</v>
      </c>
      <c r="F1100" s="4">
        <v>88233688.744576097</v>
      </c>
      <c r="G1100" s="4">
        <v>101957684.339167</v>
      </c>
    </row>
    <row r="1101" spans="1:7" outlineLevel="1" x14ac:dyDescent="0.2">
      <c r="A1101" s="5" t="s">
        <v>1062</v>
      </c>
    </row>
    <row r="1102" spans="1:7" outlineLevel="1" x14ac:dyDescent="0.2">
      <c r="A1102" s="5" t="s">
        <v>991</v>
      </c>
      <c r="B1102" s="4">
        <v>-8705602</v>
      </c>
      <c r="C1102" s="4">
        <v>2876711</v>
      </c>
      <c r="D1102" s="4">
        <v>-1676159</v>
      </c>
    </row>
    <row r="1103" spans="1:7" outlineLevel="1" x14ac:dyDescent="0.2">
      <c r="A1103" s="5" t="s">
        <v>1063</v>
      </c>
    </row>
    <row r="1104" spans="1:7" outlineLevel="1" x14ac:dyDescent="0.2">
      <c r="A1104" s="5" t="s">
        <v>991</v>
      </c>
      <c r="B1104" s="4">
        <v>-3.7050005281344001E-2</v>
      </c>
      <c r="C1104" s="4">
        <v>-0.63145002815872397</v>
      </c>
      <c r="D1104" s="4">
        <v>-281.37434998270999</v>
      </c>
    </row>
    <row r="1105" spans="1:7" outlineLevel="1" x14ac:dyDescent="0.2">
      <c r="A1105" s="5" t="s">
        <v>1064</v>
      </c>
    </row>
    <row r="1106" spans="1:7" outlineLevel="1" x14ac:dyDescent="0.2">
      <c r="A1106" s="5" t="s">
        <v>991</v>
      </c>
      <c r="B1106" s="4">
        <v>4257397.52399999</v>
      </c>
      <c r="C1106" s="4">
        <v>1135880.9049500001</v>
      </c>
      <c r="D1106" s="4">
        <v>605849.69399999897</v>
      </c>
      <c r="E1106" s="4">
        <v>888635.66862292099</v>
      </c>
      <c r="F1106" s="4">
        <v>-75271.313798368399</v>
      </c>
      <c r="G1106" s="4">
        <v>-134858.04811362599</v>
      </c>
    </row>
    <row r="1107" spans="1:7" outlineLevel="1" x14ac:dyDescent="0.2">
      <c r="A1107" s="5" t="s">
        <v>1065</v>
      </c>
    </row>
    <row r="1108" spans="1:7" outlineLevel="1" x14ac:dyDescent="0.2">
      <c r="A1108" s="5" t="s">
        <v>991</v>
      </c>
      <c r="B1108" s="4">
        <v>-212824</v>
      </c>
      <c r="C1108" s="4">
        <v>-286852</v>
      </c>
      <c r="D1108" s="4">
        <v>-123138</v>
      </c>
    </row>
    <row r="1109" spans="1:7" outlineLevel="1" x14ac:dyDescent="0.2">
      <c r="A1109" s="5" t="s">
        <v>1066</v>
      </c>
    </row>
    <row r="1110" spans="1:7" outlineLevel="1" x14ac:dyDescent="0.2">
      <c r="A1110" s="5" t="s">
        <v>991</v>
      </c>
      <c r="B1110" s="4">
        <v>15.8660000005183</v>
      </c>
      <c r="C1110" s="4">
        <v>-1.1749500003279501</v>
      </c>
      <c r="D1110" s="4">
        <v>281.58600000001002</v>
      </c>
    </row>
    <row r="1111" spans="1:7" outlineLevel="1" x14ac:dyDescent="0.2">
      <c r="A1111" s="5" t="s">
        <v>1067</v>
      </c>
    </row>
    <row r="1112" spans="1:7" outlineLevel="1" x14ac:dyDescent="0.2">
      <c r="A1112" s="5" t="s">
        <v>1068</v>
      </c>
    </row>
    <row r="1113" spans="1:7" outlineLevel="1" x14ac:dyDescent="0.2">
      <c r="A1113" s="5" t="s">
        <v>1069</v>
      </c>
      <c r="D1113" s="4">
        <v>6758892.4199999999</v>
      </c>
      <c r="E1113" s="4">
        <v>-629119.36124499503</v>
      </c>
      <c r="F1113" s="4">
        <v>-681211.47777577897</v>
      </c>
      <c r="G1113" s="4">
        <v>-521024.07615497301</v>
      </c>
    </row>
    <row r="1114" spans="1:7" outlineLevel="1" x14ac:dyDescent="0.2">
      <c r="A1114" s="5" t="s">
        <v>1070</v>
      </c>
      <c r="E1114" s="4">
        <v>24101522.388652001</v>
      </c>
      <c r="F1114" s="4">
        <v>21673747.416289601</v>
      </c>
      <c r="G1114" s="4">
        <v>19180871.310855102</v>
      </c>
    </row>
    <row r="1115" spans="1:7" outlineLevel="1" x14ac:dyDescent="0.2">
      <c r="A1115" s="5" t="s">
        <v>1071</v>
      </c>
    </row>
    <row r="1116" spans="1:7" outlineLevel="1" x14ac:dyDescent="0.2">
      <c r="A1116" s="5" t="s">
        <v>1069</v>
      </c>
      <c r="D1116" s="4">
        <v>-6287004.3563999999</v>
      </c>
      <c r="E1116" s="4">
        <v>1203396.167325</v>
      </c>
      <c r="F1116" s="4">
        <v>1187486.23674729</v>
      </c>
      <c r="G1116" s="4">
        <v>968349.63031507598</v>
      </c>
    </row>
    <row r="1117" spans="1:7" outlineLevel="1" x14ac:dyDescent="0.2">
      <c r="A1117" s="5" t="s">
        <v>1070</v>
      </c>
      <c r="E1117" s="4">
        <v>-22917713.816452</v>
      </c>
      <c r="F1117" s="4">
        <v>-18433821.993289601</v>
      </c>
      <c r="G1117" s="4">
        <v>-14288908.038255099</v>
      </c>
    </row>
    <row r="1118" spans="1:7" outlineLevel="1" x14ac:dyDescent="0.2">
      <c r="A1118" s="5" t="s">
        <v>1072</v>
      </c>
    </row>
    <row r="1119" spans="1:7" outlineLevel="1" x14ac:dyDescent="0.2">
      <c r="A1119" s="5" t="s">
        <v>1069</v>
      </c>
      <c r="D1119" s="4">
        <v>-36674192</v>
      </c>
      <c r="E1119" s="4">
        <v>7019810.9760625102</v>
      </c>
      <c r="F1119" s="4">
        <v>6927003.0476925503</v>
      </c>
      <c r="G1119" s="4">
        <v>5648706.1768379398</v>
      </c>
    </row>
    <row r="1120" spans="1:7" outlineLevel="1" x14ac:dyDescent="0.2">
      <c r="A1120" s="5" t="s">
        <v>1070</v>
      </c>
      <c r="E1120" s="4">
        <v>-128263849.419357</v>
      </c>
      <c r="F1120" s="4">
        <v>-101214279.188188</v>
      </c>
      <c r="G1120" s="4">
        <v>-78455869.217180103</v>
      </c>
    </row>
    <row r="1121" spans="1:7" outlineLevel="1" x14ac:dyDescent="0.2">
      <c r="A1121" s="5" t="s">
        <v>1073</v>
      </c>
    </row>
    <row r="1122" spans="1:7" outlineLevel="1" x14ac:dyDescent="0.2">
      <c r="A1122" s="5" t="s">
        <v>1069</v>
      </c>
      <c r="D1122" s="4">
        <v>39261711.627740003</v>
      </c>
      <c r="E1122" s="4">
        <v>-3870859.8227237999</v>
      </c>
      <c r="F1122" s="4">
        <v>-4150929.7859987398</v>
      </c>
      <c r="G1122" s="4">
        <v>-3195871.0548600499</v>
      </c>
    </row>
    <row r="1123" spans="1:7" outlineLevel="1" x14ac:dyDescent="0.2">
      <c r="A1123" s="5" t="s">
        <v>1070</v>
      </c>
      <c r="E1123" s="4">
        <v>140177880.93353301</v>
      </c>
      <c r="F1123" s="4">
        <v>125296219.363639</v>
      </c>
      <c r="G1123" s="4">
        <v>110176228.83457799</v>
      </c>
    </row>
    <row r="1124" spans="1:7" outlineLevel="1" x14ac:dyDescent="0.2">
      <c r="A1124" s="5" t="s">
        <v>1074</v>
      </c>
    </row>
    <row r="1125" spans="1:7" outlineLevel="1" x14ac:dyDescent="0.2">
      <c r="A1125" s="5" t="s">
        <v>546</v>
      </c>
    </row>
    <row r="1126" spans="1:7" outlineLevel="1" x14ac:dyDescent="0.2">
      <c r="A1126" s="5" t="s">
        <v>1075</v>
      </c>
    </row>
    <row r="1127" spans="1:7" outlineLevel="1" x14ac:dyDescent="0.2">
      <c r="A1127" s="5" t="s">
        <v>548</v>
      </c>
      <c r="B1127" s="4">
        <v>-15250.8</v>
      </c>
      <c r="C1127" s="4">
        <v>-215595.07</v>
      </c>
      <c r="D1127" s="4">
        <v>-296760.92</v>
      </c>
      <c r="E1127" s="4">
        <v>-1100498.3873057601</v>
      </c>
    </row>
    <row r="1128" spans="1:7" outlineLevel="1" x14ac:dyDescent="0.2">
      <c r="A1128" s="5" t="s">
        <v>552</v>
      </c>
      <c r="B1128" s="4">
        <v>-16360080.859999999</v>
      </c>
      <c r="C1128" s="4">
        <v>-5218959.0199999996</v>
      </c>
      <c r="D1128" s="4">
        <v>-318309.74</v>
      </c>
    </row>
    <row r="1129" spans="1:7" outlineLevel="1" x14ac:dyDescent="0.2">
      <c r="A1129" s="5" t="s">
        <v>555</v>
      </c>
      <c r="D1129" s="4">
        <v>-1175544.55</v>
      </c>
      <c r="E1129" s="4">
        <v>-1443440.5312991</v>
      </c>
      <c r="F1129" s="4">
        <v>-585537.674346379</v>
      </c>
    </row>
    <row r="1130" spans="1:7" outlineLevel="1" x14ac:dyDescent="0.2">
      <c r="A1130" s="5" t="s">
        <v>557</v>
      </c>
      <c r="D1130" s="4">
        <v>-1303955.27</v>
      </c>
      <c r="E1130" s="4">
        <v>-3926030.9095759098</v>
      </c>
    </row>
    <row r="1131" spans="1:7" outlineLevel="1" x14ac:dyDescent="0.2">
      <c r="A1131" s="5" t="s">
        <v>558</v>
      </c>
      <c r="D1131" s="4">
        <v>-533.84</v>
      </c>
      <c r="E1131" s="4">
        <v>-81190.539510269606</v>
      </c>
    </row>
    <row r="1132" spans="1:7" outlineLevel="1" x14ac:dyDescent="0.2">
      <c r="A1132" s="5" t="s">
        <v>559</v>
      </c>
      <c r="D1132" s="4">
        <v>-680441.46</v>
      </c>
      <c r="E1132" s="4">
        <v>-18003.7076481603</v>
      </c>
    </row>
    <row r="1133" spans="1:7" outlineLevel="1" x14ac:dyDescent="0.2">
      <c r="A1133" s="5" t="s">
        <v>560</v>
      </c>
      <c r="D1133" s="4">
        <v>-783299.43</v>
      </c>
      <c r="E1133" s="4">
        <v>-1964051.75578413</v>
      </c>
    </row>
    <row r="1134" spans="1:7" outlineLevel="1" x14ac:dyDescent="0.2">
      <c r="A1134" s="5" t="s">
        <v>564</v>
      </c>
      <c r="B1134" s="4">
        <v>-2589298.04</v>
      </c>
      <c r="C1134" s="4">
        <v>-8904472.5</v>
      </c>
      <c r="D1134" s="4">
        <v>-13064210.57</v>
      </c>
      <c r="E1134" s="4">
        <v>-3896662.73339007</v>
      </c>
    </row>
    <row r="1135" spans="1:7" outlineLevel="1" x14ac:dyDescent="0.2">
      <c r="A1135" s="5" t="s">
        <v>567</v>
      </c>
      <c r="B1135" s="4">
        <v>-5331347.22</v>
      </c>
    </row>
    <row r="1136" spans="1:7" outlineLevel="1" x14ac:dyDescent="0.2">
      <c r="A1136" s="5" t="s">
        <v>568</v>
      </c>
      <c r="B1136" s="4">
        <v>-299894.15000000002</v>
      </c>
      <c r="C1136" s="4">
        <v>-143228.46</v>
      </c>
      <c r="D1136" s="4">
        <v>-120200.99</v>
      </c>
      <c r="E1136" s="4">
        <v>-23643.032757380199</v>
      </c>
    </row>
    <row r="1137" spans="1:7" outlineLevel="1" x14ac:dyDescent="0.2">
      <c r="A1137" s="5" t="s">
        <v>569</v>
      </c>
      <c r="D1137" s="4">
        <v>-587796.96</v>
      </c>
      <c r="E1137" s="4">
        <v>-846330.44330941699</v>
      </c>
      <c r="F1137" s="4">
        <v>-561027.04179478704</v>
      </c>
    </row>
    <row r="1138" spans="1:7" outlineLevel="1" x14ac:dyDescent="0.2">
      <c r="A1138" s="5" t="s">
        <v>571</v>
      </c>
      <c r="B1138" s="4">
        <v>15006.6</v>
      </c>
      <c r="D1138" s="4">
        <v>-223453.08</v>
      </c>
      <c r="E1138" s="4">
        <v>-453697.20431067498</v>
      </c>
      <c r="F1138" s="4">
        <v>-882371.85982856399</v>
      </c>
      <c r="G1138" s="4">
        <v>-1048226.3860704401</v>
      </c>
    </row>
    <row r="1139" spans="1:7" outlineLevel="1" x14ac:dyDescent="0.2">
      <c r="A1139" s="5" t="s">
        <v>573</v>
      </c>
      <c r="B1139" s="4">
        <v>-3613676.03</v>
      </c>
      <c r="C1139" s="4">
        <v>40.74</v>
      </c>
      <c r="D1139" s="4">
        <v>-223522.27</v>
      </c>
      <c r="E1139" s="4">
        <v>-529641.64905021805</v>
      </c>
      <c r="F1139" s="4">
        <v>-961597.35621849098</v>
      </c>
      <c r="G1139" s="4">
        <v>-1427561.42029676</v>
      </c>
    </row>
    <row r="1140" spans="1:7" outlineLevel="1" x14ac:dyDescent="0.2">
      <c r="A1140" s="5" t="s">
        <v>1076</v>
      </c>
      <c r="B1140" s="4">
        <v>-120397.64</v>
      </c>
      <c r="C1140" s="4">
        <v>-279209.78000000003</v>
      </c>
      <c r="D1140" s="4">
        <v>-273858.67</v>
      </c>
      <c r="E1140" s="4">
        <v>-3.7205893685245901E-19</v>
      </c>
      <c r="F1140" s="4">
        <v>-4.0198886237156502E-19</v>
      </c>
      <c r="G1140" s="4">
        <v>-4.1750847830423002E-19</v>
      </c>
    </row>
    <row r="1141" spans="1:7" outlineLevel="1" x14ac:dyDescent="0.2">
      <c r="A1141" s="5" t="s">
        <v>574</v>
      </c>
      <c r="B1141" s="4">
        <v>-3461.67</v>
      </c>
    </row>
    <row r="1142" spans="1:7" outlineLevel="1" x14ac:dyDescent="0.2">
      <c r="A1142" s="5" t="s">
        <v>576</v>
      </c>
      <c r="B1142" s="4">
        <v>-341998.17</v>
      </c>
      <c r="C1142" s="4">
        <v>-203443.88</v>
      </c>
      <c r="D1142" s="4">
        <v>-136934.93</v>
      </c>
      <c r="E1142" s="4">
        <v>-113096.643530976</v>
      </c>
      <c r="F1142" s="4">
        <v>-21886.348706756999</v>
      </c>
      <c r="G1142" s="4">
        <v>-16566.575087469198</v>
      </c>
    </row>
    <row r="1143" spans="1:7" outlineLevel="1" x14ac:dyDescent="0.2">
      <c r="A1143" s="5" t="s">
        <v>578</v>
      </c>
      <c r="B1143" s="4">
        <v>-174117.33</v>
      </c>
      <c r="C1143" s="4">
        <v>-153642.5</v>
      </c>
      <c r="D1143" s="4">
        <v>-99159.66</v>
      </c>
      <c r="E1143" s="4">
        <v>-40706.163404794497</v>
      </c>
      <c r="F1143" s="4">
        <v>-107.698440585038</v>
      </c>
      <c r="G1143" s="4">
        <v>-113.826277612433</v>
      </c>
    </row>
    <row r="1144" spans="1:7" outlineLevel="1" x14ac:dyDescent="0.2">
      <c r="A1144" s="5" t="s">
        <v>580</v>
      </c>
      <c r="D1144" s="4">
        <v>-587796.96</v>
      </c>
      <c r="E1144" s="4">
        <v>-846236.47595919401</v>
      </c>
      <c r="F1144" s="4">
        <v>-193376.20834120701</v>
      </c>
    </row>
    <row r="1145" spans="1:7" outlineLevel="1" x14ac:dyDescent="0.2">
      <c r="A1145" s="5" t="s">
        <v>581</v>
      </c>
      <c r="D1145" s="4">
        <v>-34005.040000000001</v>
      </c>
      <c r="E1145" s="4">
        <v>-1022929.4481614</v>
      </c>
    </row>
    <row r="1146" spans="1:7" outlineLevel="1" x14ac:dyDescent="0.2">
      <c r="A1146" s="5" t="s">
        <v>584</v>
      </c>
      <c r="D1146" s="4">
        <v>-587938.26</v>
      </c>
      <c r="E1146" s="4">
        <v>-474804.95128717099</v>
      </c>
      <c r="F1146" s="4">
        <v>-130587.169856826</v>
      </c>
    </row>
    <row r="1147" spans="1:7" outlineLevel="1" x14ac:dyDescent="0.2">
      <c r="A1147" s="5" t="s">
        <v>589</v>
      </c>
      <c r="E1147" s="4">
        <v>-240235.606331749</v>
      </c>
      <c r="F1147" s="4">
        <v>-7103576.8183897696</v>
      </c>
      <c r="G1147" s="4">
        <v>-13981294.230598699</v>
      </c>
    </row>
    <row r="1148" spans="1:7" outlineLevel="1" x14ac:dyDescent="0.2">
      <c r="A1148" s="5" t="s">
        <v>590</v>
      </c>
      <c r="D1148" s="4">
        <v>-2048.52</v>
      </c>
      <c r="E1148" s="4">
        <v>-76877.653109570005</v>
      </c>
    </row>
    <row r="1149" spans="1:7" outlineLevel="1" x14ac:dyDescent="0.2">
      <c r="A1149" s="5" t="s">
        <v>1077</v>
      </c>
    </row>
    <row r="1150" spans="1:7" outlineLevel="1" x14ac:dyDescent="0.2">
      <c r="A1150" s="5" t="s">
        <v>591</v>
      </c>
      <c r="D1150" s="4">
        <v>-45175.359999999899</v>
      </c>
      <c r="E1150" s="4">
        <v>-872826.854899948</v>
      </c>
    </row>
    <row r="1151" spans="1:7" outlineLevel="1" x14ac:dyDescent="0.2">
      <c r="A1151" s="5" t="s">
        <v>592</v>
      </c>
      <c r="D1151" s="4">
        <v>-53210.11</v>
      </c>
      <c r="E1151" s="4">
        <v>-897415.77297413303</v>
      </c>
    </row>
    <row r="1152" spans="1:7" outlineLevel="1" x14ac:dyDescent="0.2">
      <c r="A1152" s="5" t="s">
        <v>1078</v>
      </c>
    </row>
    <row r="1153" spans="1:7" outlineLevel="1" x14ac:dyDescent="0.2">
      <c r="A1153" s="5" t="s">
        <v>548</v>
      </c>
      <c r="B1153" s="4">
        <v>-32812.049999999901</v>
      </c>
      <c r="C1153" s="4">
        <v>-526781.65</v>
      </c>
      <c r="D1153" s="4">
        <v>-973928.06</v>
      </c>
      <c r="E1153" s="4">
        <v>-3611675.70889526</v>
      </c>
    </row>
    <row r="1154" spans="1:7" outlineLevel="1" x14ac:dyDescent="0.2">
      <c r="A1154" s="5" t="s">
        <v>552</v>
      </c>
      <c r="B1154" s="4">
        <v>-35600472.530000001</v>
      </c>
      <c r="C1154" s="4">
        <v>-11210439.77</v>
      </c>
      <c r="D1154" s="4">
        <v>-1044648.43</v>
      </c>
    </row>
    <row r="1155" spans="1:7" outlineLevel="1" x14ac:dyDescent="0.2">
      <c r="A1155" s="5" t="s">
        <v>555</v>
      </c>
      <c r="D1155" s="4">
        <v>-3857974.21</v>
      </c>
      <c r="E1155" s="4">
        <v>-4737161.96612598</v>
      </c>
      <c r="F1155" s="4">
        <v>-1921649.5175946699</v>
      </c>
    </row>
    <row r="1156" spans="1:7" outlineLevel="1" x14ac:dyDescent="0.2">
      <c r="A1156" s="5" t="s">
        <v>557</v>
      </c>
      <c r="D1156" s="4">
        <v>-4279400.24</v>
      </c>
      <c r="E1156" s="4">
        <v>-12884662.6510753</v>
      </c>
    </row>
    <row r="1157" spans="1:7" outlineLevel="1" x14ac:dyDescent="0.2">
      <c r="A1157" s="5" t="s">
        <v>558</v>
      </c>
      <c r="D1157" s="4">
        <v>-1751.98</v>
      </c>
      <c r="E1157" s="4">
        <v>-266455.546617596</v>
      </c>
    </row>
    <row r="1158" spans="1:7" outlineLevel="1" x14ac:dyDescent="0.2">
      <c r="A1158" s="5" t="s">
        <v>559</v>
      </c>
      <c r="D1158" s="4">
        <v>-2233114.5</v>
      </c>
      <c r="E1158" s="4">
        <v>-59085.550994856698</v>
      </c>
    </row>
    <row r="1159" spans="1:7" outlineLevel="1" x14ac:dyDescent="0.2">
      <c r="A1159" s="5" t="s">
        <v>560</v>
      </c>
      <c r="D1159" s="4">
        <v>-2570679.98</v>
      </c>
      <c r="E1159" s="4">
        <v>-6445732.3147423798</v>
      </c>
    </row>
    <row r="1160" spans="1:7" outlineLevel="1" x14ac:dyDescent="0.2">
      <c r="A1160" s="5" t="s">
        <v>564</v>
      </c>
      <c r="B1160" s="4">
        <v>-5610493.8300000001</v>
      </c>
      <c r="C1160" s="4">
        <v>-21447554.379999999</v>
      </c>
      <c r="D1160" s="4">
        <v>-43082369.499999903</v>
      </c>
      <c r="E1160" s="4">
        <v>-12788280.566586601</v>
      </c>
    </row>
    <row r="1161" spans="1:7" outlineLevel="1" x14ac:dyDescent="0.2">
      <c r="A1161" s="5" t="s">
        <v>567</v>
      </c>
      <c r="B1161" s="4">
        <v>-11984575.52</v>
      </c>
    </row>
    <row r="1162" spans="1:7" outlineLevel="1" x14ac:dyDescent="0.2">
      <c r="A1162" s="5" t="s">
        <v>568</v>
      </c>
      <c r="B1162" s="4">
        <v>-665950.55999999901</v>
      </c>
      <c r="C1162" s="4">
        <v>-338801.19</v>
      </c>
      <c r="D1162" s="4">
        <v>-394483.07</v>
      </c>
      <c r="E1162" s="4">
        <v>-77592.996118330295</v>
      </c>
    </row>
    <row r="1163" spans="1:7" outlineLevel="1" x14ac:dyDescent="0.2">
      <c r="A1163" s="5" t="s">
        <v>569</v>
      </c>
      <c r="D1163" s="4">
        <v>-1929068.12</v>
      </c>
      <c r="E1163" s="4">
        <v>-2777533.4694333398</v>
      </c>
      <c r="F1163" s="4">
        <v>-1841209.18508953</v>
      </c>
    </row>
    <row r="1164" spans="1:7" outlineLevel="1" x14ac:dyDescent="0.2">
      <c r="A1164" s="5" t="s">
        <v>571</v>
      </c>
      <c r="B1164" s="4">
        <v>32286.61</v>
      </c>
      <c r="D1164" s="4">
        <v>-733341.97</v>
      </c>
      <c r="E1164" s="4">
        <v>-1488968.2628378801</v>
      </c>
      <c r="F1164" s="4">
        <v>-2895816.1584930299</v>
      </c>
      <c r="G1164" s="4">
        <v>-3440126.60051433</v>
      </c>
    </row>
    <row r="1165" spans="1:7" outlineLevel="1" x14ac:dyDescent="0.2">
      <c r="A1165" s="5" t="s">
        <v>573</v>
      </c>
      <c r="B1165" s="4">
        <v>-8136787.1299999896</v>
      </c>
      <c r="C1165" s="4">
        <v>87.64</v>
      </c>
      <c r="D1165" s="4">
        <v>-733569.03</v>
      </c>
      <c r="E1165" s="4">
        <v>-1738206.88913233</v>
      </c>
      <c r="F1165" s="4">
        <v>-3155822.71928153</v>
      </c>
      <c r="G1165" s="4">
        <v>-4685049.0324338004</v>
      </c>
    </row>
    <row r="1166" spans="1:7" outlineLevel="1" x14ac:dyDescent="0.2">
      <c r="A1166" s="5" t="s">
        <v>1076</v>
      </c>
      <c r="B1166" s="4">
        <v>-262404.93</v>
      </c>
      <c r="C1166" s="4">
        <v>-662826.97999999905</v>
      </c>
      <c r="D1166" s="4">
        <v>-898766.16</v>
      </c>
      <c r="E1166" s="4">
        <v>-1.22104333818898E-18</v>
      </c>
      <c r="F1166" s="4">
        <v>-1.31926900231834E-18</v>
      </c>
      <c r="G1166" s="4">
        <v>-1.37020212545777E-18</v>
      </c>
    </row>
    <row r="1167" spans="1:7" outlineLevel="1" x14ac:dyDescent="0.2">
      <c r="A1167" s="5" t="s">
        <v>574</v>
      </c>
      <c r="B1167" s="4">
        <v>-7531.8</v>
      </c>
    </row>
    <row r="1168" spans="1:7" outlineLevel="1" x14ac:dyDescent="0.2">
      <c r="A1168" s="5" t="s">
        <v>576</v>
      </c>
      <c r="B1168" s="4">
        <v>-739426.15</v>
      </c>
      <c r="C1168" s="4">
        <v>-479279.6</v>
      </c>
      <c r="D1168" s="4">
        <v>-449401.47</v>
      </c>
      <c r="E1168" s="4">
        <v>-371166.74127839803</v>
      </c>
      <c r="F1168" s="4">
        <v>-71827.814463341798</v>
      </c>
      <c r="G1168" s="4">
        <v>-54369.090871168999</v>
      </c>
    </row>
    <row r="1169" spans="1:7" outlineLevel="1" x14ac:dyDescent="0.2">
      <c r="A1169" s="5" t="s">
        <v>578</v>
      </c>
      <c r="B1169" s="4">
        <v>-376160.42</v>
      </c>
      <c r="C1169" s="4">
        <v>-356054.70999999897</v>
      </c>
      <c r="D1169" s="4">
        <v>-325428.21000000002</v>
      </c>
      <c r="E1169" s="4">
        <v>-133591.71014447801</v>
      </c>
      <c r="F1169" s="4">
        <v>-353.45062403877102</v>
      </c>
      <c r="G1169" s="4">
        <v>-373.56129425437399</v>
      </c>
    </row>
    <row r="1170" spans="1:7" outlineLevel="1" x14ac:dyDescent="0.2">
      <c r="A1170" s="5" t="s">
        <v>580</v>
      </c>
      <c r="D1170" s="4">
        <v>-1929068.12</v>
      </c>
      <c r="E1170" s="4">
        <v>-2777225.0822515399</v>
      </c>
      <c r="F1170" s="4">
        <v>-634632.60137441498</v>
      </c>
    </row>
    <row r="1171" spans="1:7" outlineLevel="1" x14ac:dyDescent="0.2">
      <c r="A1171" s="5" t="s">
        <v>581</v>
      </c>
      <c r="D1171" s="4">
        <v>-111599.81</v>
      </c>
      <c r="E1171" s="4">
        <v>-3357105.7281446699</v>
      </c>
    </row>
    <row r="1172" spans="1:7" outlineLevel="1" x14ac:dyDescent="0.2">
      <c r="A1172" s="5" t="s">
        <v>584</v>
      </c>
      <c r="D1172" s="4">
        <v>-1929531.7</v>
      </c>
      <c r="E1172" s="4">
        <v>-1558240.8196211299</v>
      </c>
      <c r="F1172" s="4">
        <v>-428568.10578336398</v>
      </c>
    </row>
    <row r="1173" spans="1:7" outlineLevel="1" x14ac:dyDescent="0.2">
      <c r="A1173" s="5" t="s">
        <v>589</v>
      </c>
      <c r="E1173" s="4">
        <v>-788418.33282853395</v>
      </c>
      <c r="F1173" s="4">
        <v>-23312906.349695101</v>
      </c>
      <c r="G1173" s="4">
        <v>-45884574.965343498</v>
      </c>
    </row>
    <row r="1174" spans="1:7" outlineLevel="1" x14ac:dyDescent="0.2">
      <c r="A1174" s="5" t="s">
        <v>590</v>
      </c>
      <c r="D1174" s="4">
        <v>-6723.01</v>
      </c>
      <c r="E1174" s="4">
        <v>-252301.28048844199</v>
      </c>
    </row>
    <row r="1175" spans="1:7" outlineLevel="1" x14ac:dyDescent="0.2">
      <c r="A1175" s="5" t="s">
        <v>1077</v>
      </c>
    </row>
    <row r="1176" spans="1:7" outlineLevel="1" x14ac:dyDescent="0.2">
      <c r="A1176" s="5" t="s">
        <v>591</v>
      </c>
      <c r="D1176" s="4">
        <v>-148259.18</v>
      </c>
      <c r="E1176" s="4">
        <v>-2864490.8400376602</v>
      </c>
    </row>
    <row r="1177" spans="1:7" outlineLevel="1" x14ac:dyDescent="0.2">
      <c r="A1177" s="5" t="s">
        <v>592</v>
      </c>
      <c r="D1177" s="4">
        <v>-174628.21</v>
      </c>
      <c r="E1177" s="4">
        <v>-2945188.0942462501</v>
      </c>
    </row>
    <row r="1178" spans="1:7" outlineLevel="1" x14ac:dyDescent="0.2">
      <c r="A1178" s="5" t="s">
        <v>634</v>
      </c>
    </row>
    <row r="1179" spans="1:7" outlineLevel="1" x14ac:dyDescent="0.2">
      <c r="A1179" s="5" t="s">
        <v>1079</v>
      </c>
    </row>
    <row r="1180" spans="1:7" outlineLevel="1" x14ac:dyDescent="0.2">
      <c r="A1180" s="5" t="s">
        <v>636</v>
      </c>
      <c r="C1180" s="4">
        <v>-48768483.269040003</v>
      </c>
      <c r="D1180" s="4">
        <v>-50840903.830935001</v>
      </c>
      <c r="E1180" s="4">
        <v>-125839405.44141699</v>
      </c>
      <c r="F1180" s="4">
        <v>-131489376.85712799</v>
      </c>
      <c r="G1180" s="4">
        <v>-137393022.20658401</v>
      </c>
    </row>
    <row r="1181" spans="1:7" outlineLevel="1" x14ac:dyDescent="0.2">
      <c r="A1181" s="5" t="s">
        <v>1080</v>
      </c>
    </row>
    <row r="1182" spans="1:7" outlineLevel="1" x14ac:dyDescent="0.2">
      <c r="A1182" s="5" t="s">
        <v>636</v>
      </c>
      <c r="C1182" s="4">
        <v>-2658911.2756575001</v>
      </c>
      <c r="D1182" s="4">
        <v>-2650940.7246187502</v>
      </c>
      <c r="E1182" s="4">
        <v>-25891192.538772002</v>
      </c>
      <c r="F1182" s="4">
        <v>-26605000.7638372</v>
      </c>
      <c r="G1182" s="4">
        <v>-27338488.352122501</v>
      </c>
    </row>
    <row r="1183" spans="1:7" outlineLevel="1" x14ac:dyDescent="0.2">
      <c r="A1183" s="5" t="s">
        <v>1081</v>
      </c>
    </row>
    <row r="1184" spans="1:7" outlineLevel="1" x14ac:dyDescent="0.2">
      <c r="A1184" s="5" t="s">
        <v>636</v>
      </c>
      <c r="C1184" s="4">
        <v>-972146.58993833303</v>
      </c>
      <c r="D1184" s="4">
        <v>-981620.34536583303</v>
      </c>
      <c r="E1184" s="4">
        <v>-1033501.39293619</v>
      </c>
      <c r="F1184" s="4">
        <v>-1042424.10187862</v>
      </c>
      <c r="G1184" s="4">
        <v>-1051423.8448099799</v>
      </c>
    </row>
    <row r="1185" spans="1:7" outlineLevel="1" x14ac:dyDescent="0.2">
      <c r="A1185" s="5" t="s">
        <v>719</v>
      </c>
    </row>
    <row r="1186" spans="1:7" outlineLevel="1" x14ac:dyDescent="0.2">
      <c r="A1186" s="5" t="s">
        <v>1082</v>
      </c>
    </row>
    <row r="1187" spans="1:7" outlineLevel="1" x14ac:dyDescent="0.2">
      <c r="A1187" s="5" t="s">
        <v>636</v>
      </c>
      <c r="B1187" s="4">
        <v>-80724.123220598296</v>
      </c>
      <c r="C1187" s="4">
        <v>-2611.1445197200001</v>
      </c>
      <c r="D1187" s="4">
        <v>-4430.46214033249</v>
      </c>
      <c r="E1187" s="4">
        <v>-7.2702160416666606E-2</v>
      </c>
    </row>
    <row r="1188" spans="1:7" outlineLevel="1" x14ac:dyDescent="0.2">
      <c r="A1188" s="5" t="s">
        <v>721</v>
      </c>
    </row>
    <row r="1189" spans="1:7" outlineLevel="1" x14ac:dyDescent="0.2">
      <c r="A1189" s="5" t="s">
        <v>1083</v>
      </c>
    </row>
    <row r="1190" spans="1:7" outlineLevel="1" x14ac:dyDescent="0.2">
      <c r="A1190" s="5" t="s">
        <v>636</v>
      </c>
      <c r="B1190" s="4">
        <v>-154674664</v>
      </c>
      <c r="C1190" s="4">
        <v>32788546</v>
      </c>
      <c r="D1190" s="4">
        <v>14979989</v>
      </c>
      <c r="E1190" s="4">
        <v>-117079636.689999</v>
      </c>
    </row>
    <row r="1191" spans="1:7" outlineLevel="1" x14ac:dyDescent="0.2">
      <c r="A1191" s="5" t="s">
        <v>1084</v>
      </c>
    </row>
    <row r="1192" spans="1:7" outlineLevel="1" x14ac:dyDescent="0.2">
      <c r="A1192" s="5" t="s">
        <v>636</v>
      </c>
      <c r="C1192" s="4">
        <v>-3.7252902984619099E-9</v>
      </c>
      <c r="E1192" s="4">
        <v>-146014234.31</v>
      </c>
    </row>
    <row r="1193" spans="1:7" outlineLevel="1" x14ac:dyDescent="0.2">
      <c r="A1193" s="5" t="s">
        <v>1085</v>
      </c>
    </row>
    <row r="1194" spans="1:7" outlineLevel="1" x14ac:dyDescent="0.2">
      <c r="A1194" s="5" t="s">
        <v>636</v>
      </c>
      <c r="F1194" s="4">
        <v>-883830236.09369802</v>
      </c>
      <c r="G1194" s="4">
        <v>-1111855205.6118</v>
      </c>
    </row>
    <row r="1195" spans="1:7" outlineLevel="1" x14ac:dyDescent="0.2">
      <c r="A1195" s="5" t="s">
        <v>722</v>
      </c>
    </row>
    <row r="1196" spans="1:7" outlineLevel="1" x14ac:dyDescent="0.2">
      <c r="A1196" s="5" t="s">
        <v>636</v>
      </c>
      <c r="F1196" s="4">
        <v>-21556835.0266755</v>
      </c>
      <c r="G1196" s="4">
        <v>-27118419.6490684</v>
      </c>
    </row>
    <row r="1197" spans="1:7" outlineLevel="1" x14ac:dyDescent="0.2">
      <c r="A1197" s="5" t="s">
        <v>723</v>
      </c>
    </row>
    <row r="1198" spans="1:7" outlineLevel="1" x14ac:dyDescent="0.2">
      <c r="A1198" s="5" t="s">
        <v>636</v>
      </c>
      <c r="F1198" s="4">
        <v>-538920.87566688901</v>
      </c>
      <c r="G1198" s="4">
        <v>-677960.49122671003</v>
      </c>
    </row>
    <row r="1199" spans="1:7" outlineLevel="1" x14ac:dyDescent="0.2">
      <c r="A1199" s="5" t="s">
        <v>724</v>
      </c>
    </row>
    <row r="1200" spans="1:7" outlineLevel="1" x14ac:dyDescent="0.2">
      <c r="A1200" s="5" t="s">
        <v>1086</v>
      </c>
    </row>
    <row r="1201" spans="1:7" outlineLevel="1" x14ac:dyDescent="0.2">
      <c r="A1201" s="5" t="s">
        <v>636</v>
      </c>
      <c r="D1201" s="4">
        <v>-6091636.6747244699</v>
      </c>
      <c r="E1201" s="4">
        <v>-9219981.2444438804</v>
      </c>
      <c r="F1201" s="4">
        <v>-9302029.2020227499</v>
      </c>
      <c r="G1201" s="4">
        <v>-9472498.3477115091</v>
      </c>
    </row>
    <row r="1202" spans="1:7" outlineLevel="1" x14ac:dyDescent="0.2">
      <c r="A1202" s="5" t="s">
        <v>726</v>
      </c>
    </row>
    <row r="1203" spans="1:7" outlineLevel="1" x14ac:dyDescent="0.2">
      <c r="A1203" s="5" t="s">
        <v>1087</v>
      </c>
    </row>
    <row r="1204" spans="1:7" outlineLevel="1" x14ac:dyDescent="0.2">
      <c r="A1204" s="5" t="s">
        <v>636</v>
      </c>
      <c r="C1204" s="4">
        <v>485455.57533333299</v>
      </c>
      <c r="D1204" s="4">
        <v>2534.6234167508701</v>
      </c>
      <c r="E1204" s="4">
        <v>218401.15151608401</v>
      </c>
      <c r="F1204" s="4">
        <v>606902.55594199104</v>
      </c>
      <c r="G1204" s="4">
        <v>724501.43656150601</v>
      </c>
    </row>
    <row r="1205" spans="1:7" outlineLevel="1" x14ac:dyDescent="0.2">
      <c r="A1205" s="5" t="s">
        <v>728</v>
      </c>
    </row>
    <row r="1206" spans="1:7" outlineLevel="1" x14ac:dyDescent="0.2">
      <c r="A1206" s="5" t="s">
        <v>1088</v>
      </c>
    </row>
    <row r="1207" spans="1:7" outlineLevel="1" x14ac:dyDescent="0.2">
      <c r="A1207" s="5" t="s">
        <v>636</v>
      </c>
      <c r="E1207" s="4">
        <v>-1200000</v>
      </c>
      <c r="F1207" s="4">
        <v>-1200000</v>
      </c>
      <c r="G1207" s="4">
        <v>-1200000</v>
      </c>
    </row>
    <row r="1208" spans="1:7" outlineLevel="1" x14ac:dyDescent="0.2">
      <c r="A1208" s="5" t="s">
        <v>729</v>
      </c>
    </row>
    <row r="1209" spans="1:7" outlineLevel="1" x14ac:dyDescent="0.2">
      <c r="A1209" s="5" t="s">
        <v>636</v>
      </c>
      <c r="B1209" s="4">
        <v>-39489194.369999997</v>
      </c>
      <c r="C1209" s="4">
        <v>-40703620.789999902</v>
      </c>
      <c r="D1209" s="4">
        <v>-39619944.159999996</v>
      </c>
      <c r="E1209" s="4">
        <v>-41121429.335615799</v>
      </c>
      <c r="F1209" s="4">
        <v>-41687645.529436998</v>
      </c>
      <c r="G1209" s="4">
        <v>-41714016.002064198</v>
      </c>
    </row>
    <row r="1210" spans="1:7" outlineLevel="1" x14ac:dyDescent="0.2">
      <c r="A1210" s="5" t="s">
        <v>730</v>
      </c>
    </row>
    <row r="1211" spans="1:7" outlineLevel="1" x14ac:dyDescent="0.2">
      <c r="A1211" s="5" t="s">
        <v>636</v>
      </c>
      <c r="B1211" s="4">
        <v>15952940.7199999</v>
      </c>
      <c r="C1211" s="4">
        <v>17269916.640000001</v>
      </c>
      <c r="D1211" s="4">
        <v>18249842.8699999</v>
      </c>
      <c r="E1211" s="4">
        <v>19750531.504455999</v>
      </c>
      <c r="F1211" s="4">
        <v>20699353.057242401</v>
      </c>
      <c r="G1211" s="4">
        <v>21384789.924574502</v>
      </c>
    </row>
    <row r="1212" spans="1:7" outlineLevel="1" x14ac:dyDescent="0.2">
      <c r="A1212" s="5" t="s">
        <v>733</v>
      </c>
    </row>
    <row r="1213" spans="1:7" outlineLevel="1" x14ac:dyDescent="0.2">
      <c r="A1213" s="5" t="s">
        <v>1089</v>
      </c>
    </row>
    <row r="1214" spans="1:7" outlineLevel="1" x14ac:dyDescent="0.2">
      <c r="A1214" s="5" t="s">
        <v>735</v>
      </c>
      <c r="E1214" s="4">
        <v>-3405314071.2318201</v>
      </c>
      <c r="F1214" s="4">
        <v>-3510491284.3801198</v>
      </c>
      <c r="G1214" s="4">
        <v>-3535360213.9829798</v>
      </c>
    </row>
    <row r="1215" spans="1:7" outlineLevel="1" x14ac:dyDescent="0.2">
      <c r="A1215" s="5" t="s">
        <v>736</v>
      </c>
      <c r="E1215" s="4">
        <v>-1929439831.88116</v>
      </c>
      <c r="F1215" s="4">
        <v>-2001390758.8334899</v>
      </c>
      <c r="G1215" s="4">
        <v>-2010015272.23721</v>
      </c>
    </row>
    <row r="1216" spans="1:7" outlineLevel="1" x14ac:dyDescent="0.2">
      <c r="A1216" s="5" t="s">
        <v>737</v>
      </c>
      <c r="E1216" s="4">
        <v>-76238286.249789894</v>
      </c>
      <c r="F1216" s="4">
        <v>-82784624.965620905</v>
      </c>
      <c r="G1216" s="4">
        <v>-84439638.621841103</v>
      </c>
    </row>
    <row r="1217" spans="1:7" outlineLevel="1" x14ac:dyDescent="0.2">
      <c r="A1217" s="5" t="s">
        <v>738</v>
      </c>
      <c r="E1217" s="4">
        <v>-59451659.683623597</v>
      </c>
      <c r="F1217" s="4">
        <v>-61702274.203281201</v>
      </c>
      <c r="G1217" s="4">
        <v>-63406277.12494</v>
      </c>
    </row>
    <row r="1218" spans="1:7" outlineLevel="1" x14ac:dyDescent="0.2">
      <c r="A1218" s="5" t="s">
        <v>739</v>
      </c>
      <c r="E1218" s="4">
        <v>-1324355.3493300001</v>
      </c>
      <c r="F1218" s="4">
        <v>-1339622.4420400001</v>
      </c>
      <c r="G1218" s="4">
        <v>-1341890.9743900001</v>
      </c>
    </row>
    <row r="1219" spans="1:7" outlineLevel="1" x14ac:dyDescent="0.2">
      <c r="A1219" s="5" t="s">
        <v>740</v>
      </c>
      <c r="E1219" s="4">
        <v>-3950825.2735100002</v>
      </c>
      <c r="F1219" s="4">
        <v>-4091930.8765599998</v>
      </c>
      <c r="G1219" s="4">
        <v>-4089198.8418399999</v>
      </c>
    </row>
    <row r="1220" spans="1:7" outlineLevel="1" x14ac:dyDescent="0.2">
      <c r="A1220" s="5" t="s">
        <v>1090</v>
      </c>
      <c r="E1220" s="4">
        <v>-218917521.306335</v>
      </c>
      <c r="F1220" s="4">
        <v>-208213343.02015901</v>
      </c>
      <c r="G1220" s="4">
        <v>-212830398.75507101</v>
      </c>
    </row>
    <row r="1221" spans="1:7" outlineLevel="1" x14ac:dyDescent="0.2">
      <c r="A1221" s="5" t="s">
        <v>1091</v>
      </c>
    </row>
    <row r="1222" spans="1:7" outlineLevel="1" x14ac:dyDescent="0.2">
      <c r="A1222" s="5" t="s">
        <v>735</v>
      </c>
      <c r="E1222" s="4">
        <v>-1487875137.51895</v>
      </c>
      <c r="F1222" s="4">
        <v>-1654156230.9918001</v>
      </c>
      <c r="G1222" s="4">
        <v>-1774305846.97717</v>
      </c>
    </row>
    <row r="1223" spans="1:7" outlineLevel="1" x14ac:dyDescent="0.2">
      <c r="A1223" s="5" t="s">
        <v>736</v>
      </c>
      <c r="E1223" s="4">
        <v>-1205732258.5344801</v>
      </c>
      <c r="F1223" s="4">
        <v>-1344884725.9161</v>
      </c>
      <c r="G1223" s="4">
        <v>-1438609142.2156501</v>
      </c>
    </row>
    <row r="1224" spans="1:7" outlineLevel="1" x14ac:dyDescent="0.2">
      <c r="A1224" s="5" t="s">
        <v>737</v>
      </c>
      <c r="E1224" s="4">
        <v>-82493001.965368405</v>
      </c>
      <c r="F1224" s="4">
        <v>-94429398.5229709</v>
      </c>
      <c r="G1224" s="4">
        <v>-102621628.27961101</v>
      </c>
    </row>
    <row r="1225" spans="1:7" outlineLevel="1" x14ac:dyDescent="0.2">
      <c r="A1225" s="5" t="s">
        <v>738</v>
      </c>
      <c r="E1225" s="4">
        <v>-12425757.8158086</v>
      </c>
      <c r="F1225" s="4">
        <v>-14167055.5113279</v>
      </c>
      <c r="G1225" s="4">
        <v>-15419237.672150999</v>
      </c>
    </row>
    <row r="1226" spans="1:7" outlineLevel="1" x14ac:dyDescent="0.2">
      <c r="A1226" s="5" t="s">
        <v>739</v>
      </c>
      <c r="E1226" s="4">
        <v>-605675.78734361695</v>
      </c>
      <c r="F1226" s="4">
        <v>-664959.54168902803</v>
      </c>
      <c r="G1226" s="4">
        <v>-712783.96409317898</v>
      </c>
    </row>
    <row r="1227" spans="1:7" outlineLevel="1" x14ac:dyDescent="0.2">
      <c r="A1227" s="5" t="s">
        <v>740</v>
      </c>
      <c r="E1227" s="4">
        <v>-2372937.1099874699</v>
      </c>
      <c r="F1227" s="4">
        <v>-2645721.1633300702</v>
      </c>
      <c r="G1227" s="4">
        <v>-2820747.23059252</v>
      </c>
    </row>
    <row r="1228" spans="1:7" outlineLevel="1" x14ac:dyDescent="0.2">
      <c r="A1228" s="5" t="s">
        <v>1092</v>
      </c>
    </row>
    <row r="1229" spans="1:7" outlineLevel="1" x14ac:dyDescent="0.2">
      <c r="A1229" s="5" t="s">
        <v>1090</v>
      </c>
      <c r="E1229" s="4">
        <v>-165411179.631567</v>
      </c>
      <c r="F1229" s="4">
        <v>-173412293.68116501</v>
      </c>
      <c r="G1229" s="4">
        <v>-185464995.395592</v>
      </c>
    </row>
    <row r="1230" spans="1:7" outlineLevel="1" x14ac:dyDescent="0.2">
      <c r="A1230" s="5" t="s">
        <v>1093</v>
      </c>
    </row>
    <row r="1231" spans="1:7" outlineLevel="1" x14ac:dyDescent="0.2">
      <c r="A1231" s="5" t="s">
        <v>735</v>
      </c>
      <c r="E1231" s="4">
        <v>-100081413.779195</v>
      </c>
      <c r="F1231" s="4">
        <v>-89662146.543447897</v>
      </c>
      <c r="G1231" s="4">
        <v>-94901704.079800993</v>
      </c>
    </row>
    <row r="1232" spans="1:7" outlineLevel="1" x14ac:dyDescent="0.2">
      <c r="A1232" s="5" t="s">
        <v>736</v>
      </c>
      <c r="E1232" s="4">
        <v>-81103169.231347799</v>
      </c>
      <c r="F1232" s="4">
        <v>-72898344.859985501</v>
      </c>
      <c r="G1232" s="4">
        <v>-76946406.581279099</v>
      </c>
    </row>
    <row r="1233" spans="1:7" outlineLevel="1" x14ac:dyDescent="0.2">
      <c r="A1233" s="5" t="s">
        <v>737</v>
      </c>
      <c r="E1233" s="4">
        <v>-5548863.6481627403</v>
      </c>
      <c r="F1233" s="4">
        <v>-5118466.0854553701</v>
      </c>
      <c r="G1233" s="4">
        <v>-5488888.7481101202</v>
      </c>
    </row>
    <row r="1234" spans="1:7" outlineLevel="1" x14ac:dyDescent="0.2">
      <c r="A1234" s="5" t="s">
        <v>738</v>
      </c>
      <c r="E1234" s="4">
        <v>-835814.36245901405</v>
      </c>
      <c r="F1234" s="4">
        <v>-767913.32254283305</v>
      </c>
      <c r="G1234" s="4">
        <v>-824723.61413427803</v>
      </c>
    </row>
    <row r="1235" spans="1:7" outlineLevel="1" x14ac:dyDescent="0.2">
      <c r="A1235" s="5" t="s">
        <v>739</v>
      </c>
      <c r="E1235" s="4">
        <v>-40740.575308124397</v>
      </c>
      <c r="F1235" s="4">
        <v>-36043.572399831501</v>
      </c>
      <c r="G1235" s="4">
        <v>-38124.437761641697</v>
      </c>
    </row>
    <row r="1236" spans="1:7" outlineLevel="1" x14ac:dyDescent="0.2">
      <c r="A1236" s="5" t="s">
        <v>740</v>
      </c>
      <c r="E1236" s="4">
        <v>-159614.80556270099</v>
      </c>
      <c r="F1236" s="4">
        <v>-143409.089307947</v>
      </c>
      <c r="G1236" s="4">
        <v>-150872.36477164901</v>
      </c>
    </row>
    <row r="1237" spans="1:7" outlineLevel="1" x14ac:dyDescent="0.2">
      <c r="A1237" s="5" t="s">
        <v>1094</v>
      </c>
    </row>
    <row r="1238" spans="1:7" outlineLevel="1" x14ac:dyDescent="0.2">
      <c r="A1238" s="5" t="s">
        <v>735</v>
      </c>
      <c r="E1238" s="4">
        <v>19750531.504455999</v>
      </c>
      <c r="F1238" s="4">
        <v>20699353.057242401</v>
      </c>
      <c r="G1238" s="4">
        <v>21384789.924574502</v>
      </c>
    </row>
    <row r="1239" spans="1:7" outlineLevel="1" x14ac:dyDescent="0.2">
      <c r="A1239" s="5" t="s">
        <v>1095</v>
      </c>
    </row>
    <row r="1240" spans="1:7" outlineLevel="1" x14ac:dyDescent="0.2">
      <c r="A1240" s="5" t="s">
        <v>735</v>
      </c>
      <c r="E1240" s="4">
        <v>-141564307.03986901</v>
      </c>
      <c r="F1240" s="4">
        <v>-100267264.83031499</v>
      </c>
      <c r="G1240" s="4">
        <v>-94939983.035209894</v>
      </c>
    </row>
    <row r="1241" spans="1:7" outlineLevel="1" x14ac:dyDescent="0.2">
      <c r="A1241" s="5" t="s">
        <v>736</v>
      </c>
      <c r="E1241" s="4">
        <v>-114719741.832421</v>
      </c>
      <c r="F1241" s="4">
        <v>-81520663.195654705</v>
      </c>
      <c r="G1241" s="4">
        <v>-76977443.2006419</v>
      </c>
    </row>
    <row r="1242" spans="1:7" outlineLevel="1" x14ac:dyDescent="0.2">
      <c r="A1242" s="5" t="s">
        <v>737</v>
      </c>
      <c r="E1242" s="4">
        <v>-7848820.3508389099</v>
      </c>
      <c r="F1242" s="4">
        <v>-5723871.3805123297</v>
      </c>
      <c r="G1242" s="4">
        <v>-5491102.7118073003</v>
      </c>
    </row>
    <row r="1243" spans="1:7" outlineLevel="1" x14ac:dyDescent="0.2">
      <c r="A1243" s="5" t="s">
        <v>738</v>
      </c>
      <c r="E1243" s="4">
        <v>-1182252.2940825601</v>
      </c>
      <c r="F1243" s="4">
        <v>-858741.07911100995</v>
      </c>
      <c r="G1243" s="4">
        <v>-825056.26947230601</v>
      </c>
    </row>
    <row r="1244" spans="1:7" outlineLevel="1" x14ac:dyDescent="0.2">
      <c r="A1244" s="5" t="s">
        <v>739</v>
      </c>
      <c r="E1244" s="4">
        <v>-57627.196640372997</v>
      </c>
      <c r="F1244" s="4">
        <v>-40306.757740774301</v>
      </c>
      <c r="G1244" s="4">
        <v>-38139.815395449499</v>
      </c>
    </row>
    <row r="1245" spans="1:7" outlineLevel="1" x14ac:dyDescent="0.2">
      <c r="A1245" s="5" t="s">
        <v>740</v>
      </c>
      <c r="E1245" s="4">
        <v>-225773.78245914099</v>
      </c>
      <c r="F1245" s="4">
        <v>-160371.323808833</v>
      </c>
      <c r="G1245" s="4">
        <v>-150933.21970127901</v>
      </c>
    </row>
    <row r="1246" spans="1:7" outlineLevel="1" x14ac:dyDescent="0.2">
      <c r="A1246" s="5" t="s">
        <v>1096</v>
      </c>
    </row>
    <row r="1247" spans="1:7" outlineLevel="1" x14ac:dyDescent="0.2">
      <c r="A1247" s="5" t="s">
        <v>735</v>
      </c>
      <c r="E1247" s="4">
        <v>-261161931.62705699</v>
      </c>
      <c r="F1247" s="4">
        <v>-167898596.07743001</v>
      </c>
      <c r="G1247" s="4">
        <v>-161321888.20560899</v>
      </c>
    </row>
    <row r="1248" spans="1:7" outlineLevel="1" x14ac:dyDescent="0.2">
      <c r="A1248" s="5" t="s">
        <v>736</v>
      </c>
      <c r="E1248" s="4">
        <v>-211638300.63657501</v>
      </c>
      <c r="F1248" s="4">
        <v>-136507213.24666199</v>
      </c>
      <c r="G1248" s="4">
        <v>-130799965.297677</v>
      </c>
    </row>
    <row r="1249" spans="1:7" outlineLevel="1" x14ac:dyDescent="0.2">
      <c r="A1249" s="5" t="s">
        <v>737</v>
      </c>
      <c r="E1249" s="4">
        <v>-14479730.9906765</v>
      </c>
      <c r="F1249" s="4">
        <v>-9584683.2018622607</v>
      </c>
      <c r="G1249" s="4">
        <v>-9330474.1530359201</v>
      </c>
    </row>
    <row r="1250" spans="1:7" outlineLevel="1" x14ac:dyDescent="0.2">
      <c r="A1250" s="5" t="s">
        <v>738</v>
      </c>
      <c r="E1250" s="4">
        <v>-2181053.2559324</v>
      </c>
      <c r="F1250" s="4">
        <v>-1437971.0249477399</v>
      </c>
      <c r="G1250" s="4">
        <v>-1401934.4749386101</v>
      </c>
    </row>
    <row r="1251" spans="1:7" outlineLevel="1" x14ac:dyDescent="0.2">
      <c r="A1251" s="5" t="s">
        <v>739</v>
      </c>
      <c r="E1251" s="4">
        <v>-106312.32055275999</v>
      </c>
      <c r="F1251" s="4">
        <v>-67494.092399566201</v>
      </c>
      <c r="G1251" s="4">
        <v>-64807.121706830498</v>
      </c>
    </row>
    <row r="1252" spans="1:7" outlineLevel="1" x14ac:dyDescent="0.2">
      <c r="A1252" s="5" t="s">
        <v>740</v>
      </c>
      <c r="E1252" s="4">
        <v>-416514.00957424898</v>
      </c>
      <c r="F1252" s="4">
        <v>-268543.47891258099</v>
      </c>
      <c r="G1252" s="4">
        <v>-256465.518707037</v>
      </c>
    </row>
    <row r="1253" spans="1:7" outlineLevel="1" x14ac:dyDescent="0.2">
      <c r="A1253" s="5" t="s">
        <v>1097</v>
      </c>
    </row>
    <row r="1254" spans="1:7" outlineLevel="1" x14ac:dyDescent="0.2">
      <c r="A1254" s="5" t="s">
        <v>735</v>
      </c>
      <c r="E1254" s="4">
        <v>-70983242.57277</v>
      </c>
      <c r="F1254" s="4">
        <v>-71150051.719249994</v>
      </c>
      <c r="G1254" s="4">
        <v>-72164260.91561</v>
      </c>
    </row>
    <row r="1255" spans="1:7" outlineLevel="1" x14ac:dyDescent="0.2">
      <c r="A1255" s="5" t="s">
        <v>736</v>
      </c>
      <c r="E1255" s="4">
        <v>-57448999.101139903</v>
      </c>
      <c r="F1255" s="4">
        <v>-57825178.645259902</v>
      </c>
      <c r="G1255" s="4">
        <v>-58496460.535510004</v>
      </c>
    </row>
    <row r="1256" spans="1:7" outlineLevel="1" x14ac:dyDescent="0.2">
      <c r="A1256" s="5" t="s">
        <v>737</v>
      </c>
      <c r="E1256" s="4">
        <v>-3925034.6216199999</v>
      </c>
      <c r="F1256" s="4">
        <v>-4058538.6077200002</v>
      </c>
      <c r="G1256" s="4">
        <v>-4171607.9493499999</v>
      </c>
    </row>
    <row r="1257" spans="1:7" outlineLevel="1" x14ac:dyDescent="0.2">
      <c r="A1257" s="5" t="s">
        <v>738</v>
      </c>
      <c r="E1257" s="4">
        <v>-591223.64560000005</v>
      </c>
      <c r="F1257" s="4">
        <v>-608952.62089999998</v>
      </c>
      <c r="G1257" s="4">
        <v>-626810.71914999897</v>
      </c>
    </row>
    <row r="1258" spans="1:7" outlineLevel="1" x14ac:dyDescent="0.2">
      <c r="A1258" s="5" t="s">
        <v>739</v>
      </c>
      <c r="E1258" s="4">
        <v>-28891.0398299999</v>
      </c>
      <c r="F1258" s="4">
        <v>-28599.742149999998</v>
      </c>
      <c r="G1258" s="4">
        <v>-28989.264630000001</v>
      </c>
    </row>
    <row r="1259" spans="1:7" outlineLevel="1" x14ac:dyDescent="0.2">
      <c r="A1259" s="5" t="s">
        <v>740</v>
      </c>
      <c r="E1259" s="4">
        <v>-112962.245699999</v>
      </c>
      <c r="F1259" s="4">
        <v>-113737.23146</v>
      </c>
      <c r="G1259" s="4">
        <v>-114678.49012</v>
      </c>
    </row>
    <row r="1260" spans="1:7" outlineLevel="1" x14ac:dyDescent="0.2">
      <c r="A1260" s="5" t="s">
        <v>1098</v>
      </c>
    </row>
    <row r="1261" spans="1:7" outlineLevel="1" x14ac:dyDescent="0.2">
      <c r="A1261" s="5" t="s">
        <v>735</v>
      </c>
      <c r="E1261" s="4">
        <v>-258770038.97557801</v>
      </c>
      <c r="F1261" s="4">
        <v>-264005430.55169299</v>
      </c>
      <c r="G1261" s="4">
        <v>-272087197.12097198</v>
      </c>
    </row>
    <row r="1262" spans="1:7" outlineLevel="1" x14ac:dyDescent="0.2">
      <c r="A1262" s="5" t="s">
        <v>736</v>
      </c>
      <c r="E1262" s="4">
        <v>-171137984.14837599</v>
      </c>
      <c r="F1262" s="4">
        <v>-175259035.116249</v>
      </c>
      <c r="G1262" s="4">
        <v>-180795274.53664401</v>
      </c>
    </row>
    <row r="1263" spans="1:7" outlineLevel="1" x14ac:dyDescent="0.2">
      <c r="A1263" s="5" t="s">
        <v>737</v>
      </c>
      <c r="E1263" s="4">
        <v>-9060369.0055301003</v>
      </c>
      <c r="F1263" s="4">
        <v>-9572553.8583001494</v>
      </c>
      <c r="G1263" s="4">
        <v>-10090699.701931</v>
      </c>
    </row>
    <row r="1264" spans="1:7" outlineLevel="1" x14ac:dyDescent="0.2">
      <c r="A1264" s="5" t="s">
        <v>738</v>
      </c>
      <c r="E1264" s="4">
        <v>-3644959.7564238501</v>
      </c>
      <c r="F1264" s="4">
        <v>-3774200.8323634798</v>
      </c>
      <c r="G1264" s="4">
        <v>-3934768.8761704802</v>
      </c>
    </row>
    <row r="1265" spans="1:7" outlineLevel="1" x14ac:dyDescent="0.2">
      <c r="A1265" s="5" t="s">
        <v>739</v>
      </c>
      <c r="E1265" s="4">
        <v>-102917.851653384</v>
      </c>
      <c r="F1265" s="4">
        <v>-103334.469143789</v>
      </c>
      <c r="G1265" s="4">
        <v>-106132.218521091</v>
      </c>
    </row>
    <row r="1266" spans="1:7" outlineLevel="1" x14ac:dyDescent="0.2">
      <c r="A1266" s="5" t="s">
        <v>740</v>
      </c>
      <c r="E1266" s="4">
        <v>-344134.37182275503</v>
      </c>
      <c r="F1266" s="4">
        <v>-352182.99450201902</v>
      </c>
      <c r="G1266" s="4">
        <v>-361609.282814837</v>
      </c>
    </row>
    <row r="1267" spans="1:7" outlineLevel="1" x14ac:dyDescent="0.2">
      <c r="A1267" s="5" t="s">
        <v>1099</v>
      </c>
    </row>
    <row r="1268" spans="1:7" outlineLevel="1" x14ac:dyDescent="0.2">
      <c r="A1268" s="5" t="s">
        <v>735</v>
      </c>
      <c r="E1268" s="4">
        <v>-139672553.135005</v>
      </c>
      <c r="F1268" s="4">
        <v>-142895544.14064401</v>
      </c>
      <c r="G1268" s="4">
        <v>-146451515.57107201</v>
      </c>
    </row>
    <row r="1269" spans="1:7" outlineLevel="1" x14ac:dyDescent="0.2">
      <c r="A1269" s="5" t="s">
        <v>736</v>
      </c>
      <c r="E1269" s="4">
        <v>-92309802.595311105</v>
      </c>
      <c r="F1269" s="4">
        <v>-94744279.094799101</v>
      </c>
      <c r="G1269" s="4">
        <v>-97226786.924820006</v>
      </c>
    </row>
    <row r="1270" spans="1:7" outlineLevel="1" x14ac:dyDescent="0.2">
      <c r="A1270" s="5" t="s">
        <v>737</v>
      </c>
      <c r="E1270" s="4">
        <v>-4885480.4570886297</v>
      </c>
      <c r="F1270" s="4">
        <v>-5171784.1734395297</v>
      </c>
      <c r="G1270" s="4">
        <v>-5424188.2170193698</v>
      </c>
    </row>
    <row r="1271" spans="1:7" outlineLevel="1" x14ac:dyDescent="0.2">
      <c r="A1271" s="5" t="s">
        <v>738</v>
      </c>
      <c r="E1271" s="4">
        <v>-1965840.0271155401</v>
      </c>
      <c r="F1271" s="4">
        <v>-2039561.73749002</v>
      </c>
      <c r="G1271" s="4">
        <v>-2115488.2019175901</v>
      </c>
    </row>
    <row r="1272" spans="1:7" outlineLevel="1" x14ac:dyDescent="0.2">
      <c r="A1272" s="5" t="s">
        <v>739</v>
      </c>
      <c r="E1272" s="4">
        <v>-55476.981256535197</v>
      </c>
      <c r="F1272" s="4">
        <v>-55821.1832928</v>
      </c>
      <c r="G1272" s="4">
        <v>-57044.501999412802</v>
      </c>
    </row>
    <row r="1273" spans="1:7" outlineLevel="1" x14ac:dyDescent="0.2">
      <c r="A1273" s="5" t="s">
        <v>740</v>
      </c>
      <c r="E1273" s="4">
        <v>-185605.82632804001</v>
      </c>
      <c r="F1273" s="4">
        <v>-190351.61957383101</v>
      </c>
      <c r="G1273" s="4">
        <v>-194433.22219826901</v>
      </c>
    </row>
    <row r="1274" spans="1:7" outlineLevel="1" x14ac:dyDescent="0.2">
      <c r="A1274" s="5" t="s">
        <v>734</v>
      </c>
    </row>
    <row r="1275" spans="1:7" outlineLevel="1" x14ac:dyDescent="0.2">
      <c r="A1275" s="5" t="s">
        <v>735</v>
      </c>
      <c r="C1275" s="4">
        <v>-84081473.321155295</v>
      </c>
      <c r="D1275" s="4">
        <v>-80049468.515269101</v>
      </c>
      <c r="E1275" s="4">
        <v>-77559767.773681298</v>
      </c>
    </row>
    <row r="1276" spans="1:7" outlineLevel="1" x14ac:dyDescent="0.2">
      <c r="A1276" s="5" t="s">
        <v>736</v>
      </c>
      <c r="C1276" s="4">
        <v>-69583538.413608894</v>
      </c>
      <c r="D1276" s="4">
        <v>-64545131.372979499</v>
      </c>
      <c r="E1276" s="4">
        <v>-62852259.313312203</v>
      </c>
    </row>
    <row r="1277" spans="1:7" outlineLevel="1" x14ac:dyDescent="0.2">
      <c r="A1277" s="5" t="s">
        <v>737</v>
      </c>
      <c r="C1277" s="4">
        <v>-4479885.7493302096</v>
      </c>
      <c r="D1277" s="4">
        <v>-4237059.1437127599</v>
      </c>
      <c r="E1277" s="4">
        <v>-4300184.8166216202</v>
      </c>
    </row>
    <row r="1278" spans="1:7" outlineLevel="1" x14ac:dyDescent="0.2">
      <c r="A1278" s="5" t="s">
        <v>738</v>
      </c>
      <c r="C1278" s="4">
        <v>-679243.89350262401</v>
      </c>
      <c r="D1278" s="4">
        <v>-625779.88462508295</v>
      </c>
      <c r="E1278" s="4">
        <v>-647728.33842305397</v>
      </c>
    </row>
    <row r="1279" spans="1:7" outlineLevel="1" x14ac:dyDescent="0.2">
      <c r="A1279" s="5" t="s">
        <v>739</v>
      </c>
      <c r="C1279" s="4">
        <v>-36634.676070295201</v>
      </c>
      <c r="D1279" s="4">
        <v>-32016.156913820902</v>
      </c>
      <c r="E1279" s="4">
        <v>-31572.591158990399</v>
      </c>
    </row>
    <row r="1280" spans="1:7" outlineLevel="1" x14ac:dyDescent="0.2">
      <c r="A1280" s="5" t="s">
        <v>740</v>
      </c>
      <c r="C1280" s="4">
        <v>-139223.94633263699</v>
      </c>
      <c r="D1280" s="4">
        <v>-126406.92649964801</v>
      </c>
      <c r="E1280" s="4">
        <v>-123696.16680273</v>
      </c>
    </row>
    <row r="1281" spans="1:7" outlineLevel="1" x14ac:dyDescent="0.2">
      <c r="A1281" s="5" t="s">
        <v>1100</v>
      </c>
    </row>
    <row r="1282" spans="1:7" outlineLevel="1" x14ac:dyDescent="0.2">
      <c r="A1282" s="5" t="s">
        <v>1101</v>
      </c>
    </row>
    <row r="1283" spans="1:7" outlineLevel="1" x14ac:dyDescent="0.2">
      <c r="A1283" s="5" t="s">
        <v>636</v>
      </c>
      <c r="D1283" s="4">
        <v>-182086470.36565199</v>
      </c>
      <c r="E1283" s="4">
        <v>-14944077.025256099</v>
      </c>
      <c r="F1283" s="4">
        <v>-1001339.91085162</v>
      </c>
      <c r="G1283" s="4">
        <v>-1737406.06648612</v>
      </c>
    </row>
    <row r="1284" spans="1:7" outlineLevel="1" x14ac:dyDescent="0.2">
      <c r="A1284" s="5" t="s">
        <v>1102</v>
      </c>
    </row>
    <row r="1285" spans="1:7" outlineLevel="1" x14ac:dyDescent="0.2">
      <c r="A1285" s="5" t="s">
        <v>636</v>
      </c>
      <c r="B1285" s="4">
        <v>-422705</v>
      </c>
      <c r="C1285" s="4">
        <v>-9846065</v>
      </c>
      <c r="D1285" s="4">
        <v>-2195540</v>
      </c>
      <c r="E1285" s="4">
        <v>1134109.6556432899</v>
      </c>
      <c r="F1285" s="4">
        <v>560378.74204770604</v>
      </c>
      <c r="G1285" s="4">
        <v>-942486.03855289996</v>
      </c>
    </row>
    <row r="1286" spans="1:7" outlineLevel="1" x14ac:dyDescent="0.2">
      <c r="A1286" s="5" t="s">
        <v>966</v>
      </c>
    </row>
    <row r="1287" spans="1:7" outlineLevel="1" x14ac:dyDescent="0.2">
      <c r="A1287" s="5" t="s">
        <v>1103</v>
      </c>
    </row>
    <row r="1288" spans="1:7" outlineLevel="1" x14ac:dyDescent="0.2">
      <c r="A1288" s="5" t="s">
        <v>636</v>
      </c>
      <c r="B1288" s="4">
        <v>-200768.116666666</v>
      </c>
      <c r="C1288" s="4">
        <v>-410484.037616666</v>
      </c>
      <c r="D1288" s="4">
        <v>-608586.85199999996</v>
      </c>
      <c r="E1288" s="4">
        <v>-1379656.2334759899</v>
      </c>
      <c r="F1288" s="4">
        <v>-4741826.8092785701</v>
      </c>
      <c r="G1288" s="4">
        <v>-4717609.2682477599</v>
      </c>
    </row>
    <row r="1289" spans="1:7" outlineLevel="1" x14ac:dyDescent="0.2">
      <c r="A1289" s="5" t="s">
        <v>978</v>
      </c>
    </row>
    <row r="1290" spans="1:7" outlineLevel="1" x14ac:dyDescent="0.2">
      <c r="A1290" s="5" t="s">
        <v>979</v>
      </c>
    </row>
    <row r="1291" spans="1:7" outlineLevel="1" x14ac:dyDescent="0.2">
      <c r="A1291" s="5" t="s">
        <v>636</v>
      </c>
      <c r="B1291" s="4">
        <v>-6458461.9785000002</v>
      </c>
      <c r="C1291" s="4">
        <v>-3873060.3397499998</v>
      </c>
      <c r="D1291" s="4">
        <v>-6812844.3967500003</v>
      </c>
      <c r="E1291" s="4">
        <v>-6240696.9933357202</v>
      </c>
      <c r="F1291" s="4">
        <v>-3453052.5491866502</v>
      </c>
      <c r="G1291" s="4">
        <v>-5448696.9264780004</v>
      </c>
    </row>
    <row r="1292" spans="1:7" outlineLevel="1" x14ac:dyDescent="0.2">
      <c r="A1292" s="5" t="s">
        <v>990</v>
      </c>
    </row>
    <row r="1293" spans="1:7" outlineLevel="1" x14ac:dyDescent="0.2">
      <c r="A1293" s="5" t="s">
        <v>979</v>
      </c>
    </row>
    <row r="1294" spans="1:7" outlineLevel="1" x14ac:dyDescent="0.2">
      <c r="A1294" s="5" t="s">
        <v>991</v>
      </c>
      <c r="B1294" s="4">
        <v>-1073969.49</v>
      </c>
      <c r="C1294" s="4">
        <v>-644046.31499999994</v>
      </c>
      <c r="D1294" s="4">
        <v>-1132899.2949999999</v>
      </c>
      <c r="E1294" s="4">
        <v>-1037757.625498</v>
      </c>
      <c r="F1294" s="4">
        <v>-574203.74967578496</v>
      </c>
      <c r="G1294" s="4">
        <v>-906056.93410820898</v>
      </c>
    </row>
    <row r="1295" spans="1:7" outlineLevel="1" x14ac:dyDescent="0.2">
      <c r="A1295" s="5" t="s">
        <v>999</v>
      </c>
    </row>
    <row r="1296" spans="1:7" outlineLevel="1" x14ac:dyDescent="0.2">
      <c r="A1296" s="5" t="s">
        <v>1104</v>
      </c>
    </row>
    <row r="1297" spans="1:7" outlineLevel="1" x14ac:dyDescent="0.2">
      <c r="A1297" s="5" t="s">
        <v>1001</v>
      </c>
      <c r="E1297" s="4">
        <v>-184179692.149737</v>
      </c>
    </row>
    <row r="1298" spans="1:7" outlineLevel="1" x14ac:dyDescent="0.2">
      <c r="A1298" s="5" t="s">
        <v>1003</v>
      </c>
    </row>
    <row r="1299" spans="1:7" outlineLevel="1" x14ac:dyDescent="0.2">
      <c r="A1299" s="5" t="s">
        <v>1105</v>
      </c>
    </row>
    <row r="1300" spans="1:7" outlineLevel="1" x14ac:dyDescent="0.2">
      <c r="A1300" s="5" t="s">
        <v>636</v>
      </c>
      <c r="D1300" s="4">
        <v>-3548000</v>
      </c>
      <c r="E1300" s="4">
        <v>-10392000</v>
      </c>
      <c r="F1300" s="4">
        <v>-10608000</v>
      </c>
      <c r="G1300" s="4">
        <v>-10836000</v>
      </c>
    </row>
    <row r="1301" spans="1:7" outlineLevel="1" x14ac:dyDescent="0.2">
      <c r="A1301" s="5" t="s">
        <v>1106</v>
      </c>
    </row>
    <row r="1302" spans="1:7" outlineLevel="1" x14ac:dyDescent="0.2">
      <c r="A1302" s="5" t="s">
        <v>636</v>
      </c>
      <c r="B1302" s="4">
        <v>-19953431.34</v>
      </c>
      <c r="C1302" s="4">
        <v>-20618347.4099999</v>
      </c>
      <c r="D1302" s="4">
        <v>-22290350.25</v>
      </c>
      <c r="E1302" s="4">
        <v>-21870000</v>
      </c>
      <c r="F1302" s="4">
        <v>-22603000</v>
      </c>
      <c r="G1302" s="4">
        <v>-23359000</v>
      </c>
    </row>
    <row r="1303" spans="1:7" outlineLevel="1" x14ac:dyDescent="0.2">
      <c r="A1303" s="5" t="s">
        <v>1107</v>
      </c>
    </row>
    <row r="1304" spans="1:7" outlineLevel="1" x14ac:dyDescent="0.2">
      <c r="A1304" s="5" t="s">
        <v>636</v>
      </c>
      <c r="E1304" s="4">
        <v>3001020</v>
      </c>
      <c r="F1304" s="4">
        <v>2880000</v>
      </c>
    </row>
    <row r="1305" spans="1:7" outlineLevel="1" x14ac:dyDescent="0.2">
      <c r="A1305" s="5" t="s">
        <v>1108</v>
      </c>
    </row>
    <row r="1306" spans="1:7" outlineLevel="1" x14ac:dyDescent="0.2">
      <c r="A1306" s="5" t="s">
        <v>636</v>
      </c>
      <c r="E1306" s="4">
        <v>-3001020</v>
      </c>
      <c r="F1306" s="4">
        <v>-2880000</v>
      </c>
    </row>
    <row r="1307" spans="1:7" outlineLevel="1" x14ac:dyDescent="0.2">
      <c r="A1307" s="5" t="s">
        <v>1109</v>
      </c>
    </row>
    <row r="1308" spans="1:7" outlineLevel="1" x14ac:dyDescent="0.2">
      <c r="A1308" s="5" t="s">
        <v>636</v>
      </c>
      <c r="E1308" s="4">
        <v>6434770.2827961398</v>
      </c>
    </row>
    <row r="1309" spans="1:7" outlineLevel="1" x14ac:dyDescent="0.2">
      <c r="A1309" s="5" t="s">
        <v>1028</v>
      </c>
    </row>
    <row r="1310" spans="1:7" outlineLevel="1" x14ac:dyDescent="0.2">
      <c r="A1310" s="5" t="s">
        <v>636</v>
      </c>
      <c r="C1310" s="4">
        <v>-14160985.5</v>
      </c>
    </row>
    <row r="1311" spans="1:7" outlineLevel="1" x14ac:dyDescent="0.2">
      <c r="A1311" s="5" t="s">
        <v>1110</v>
      </c>
    </row>
    <row r="1312" spans="1:7" outlineLevel="1" x14ac:dyDescent="0.2">
      <c r="A1312" s="5" t="s">
        <v>636</v>
      </c>
      <c r="D1312" s="4">
        <v>-1490628</v>
      </c>
      <c r="E1312" s="4">
        <v>-2981256</v>
      </c>
      <c r="F1312" s="4">
        <v>-2981256</v>
      </c>
      <c r="G1312" s="4">
        <v>-2981256</v>
      </c>
    </row>
    <row r="1313" spans="1:7" outlineLevel="1" x14ac:dyDescent="0.2">
      <c r="A1313" s="5" t="s">
        <v>1036</v>
      </c>
    </row>
    <row r="1314" spans="1:7" outlineLevel="1" x14ac:dyDescent="0.2">
      <c r="A1314" s="5" t="s">
        <v>1111</v>
      </c>
    </row>
    <row r="1315" spans="1:7" outlineLevel="1" x14ac:dyDescent="0.2">
      <c r="A1315" s="5" t="s">
        <v>636</v>
      </c>
      <c r="B1315" s="4">
        <v>-43534642.140000001</v>
      </c>
      <c r="E1315" s="4">
        <v>9.31322574615478E-10</v>
      </c>
      <c r="G1315" s="4">
        <v>10799.9999999222</v>
      </c>
    </row>
    <row r="1316" spans="1:7" outlineLevel="1" x14ac:dyDescent="0.2">
      <c r="A1316" s="5" t="s">
        <v>1112</v>
      </c>
    </row>
    <row r="1317" spans="1:7" outlineLevel="1" x14ac:dyDescent="0.2">
      <c r="A1317" s="5" t="s">
        <v>636</v>
      </c>
      <c r="B1317" s="4">
        <v>2.18278728425502E-11</v>
      </c>
      <c r="D1317" s="4">
        <v>905620.28</v>
      </c>
      <c r="E1317" s="4">
        <v>-905620.28</v>
      </c>
      <c r="F1317" s="4">
        <v>9.6624717116355896E-9</v>
      </c>
      <c r="G1317" s="4">
        <v>5.1411916501820001E-8</v>
      </c>
    </row>
    <row r="1318" spans="1:7" outlineLevel="1" x14ac:dyDescent="0.2">
      <c r="A1318" s="5" t="s">
        <v>1113</v>
      </c>
    </row>
    <row r="1319" spans="1:7" outlineLevel="1" x14ac:dyDescent="0.2">
      <c r="A1319" s="5" t="s">
        <v>636</v>
      </c>
      <c r="B1319" s="4">
        <v>-1975.55</v>
      </c>
      <c r="E1319" s="4">
        <v>7647206.5528687201</v>
      </c>
      <c r="F1319" s="4">
        <v>-7647206.5528687201</v>
      </c>
      <c r="G1319" s="4">
        <v>-4.19095158576965E-9</v>
      </c>
    </row>
    <row r="1320" spans="1:7" outlineLevel="1" x14ac:dyDescent="0.2">
      <c r="A1320" s="5" t="s">
        <v>1114</v>
      </c>
    </row>
    <row r="1321" spans="1:7" outlineLevel="1" x14ac:dyDescent="0.2">
      <c r="A1321" s="5" t="s">
        <v>636</v>
      </c>
      <c r="B1321" s="4">
        <v>-1915590.5799999901</v>
      </c>
      <c r="C1321" s="4">
        <v>385383.37999999902</v>
      </c>
      <c r="D1321" s="4">
        <v>-682074.66</v>
      </c>
      <c r="E1321" s="4">
        <v>16435885.478623001</v>
      </c>
      <c r="F1321" s="4">
        <v>-16435885.478623001</v>
      </c>
      <c r="G1321" s="4">
        <v>1.31549313664436E-7</v>
      </c>
    </row>
    <row r="1322" spans="1:7" outlineLevel="1" x14ac:dyDescent="0.2">
      <c r="A1322" s="5" t="s">
        <v>1115</v>
      </c>
    </row>
    <row r="1323" spans="1:7" outlineLevel="1" x14ac:dyDescent="0.2">
      <c r="A1323" s="5" t="s">
        <v>636</v>
      </c>
      <c r="C1323" s="4">
        <v>18402197.73</v>
      </c>
      <c r="D1323" s="4">
        <v>-7715229.6799999904</v>
      </c>
      <c r="E1323" s="4">
        <v>6052118.3284566998</v>
      </c>
      <c r="F1323" s="4">
        <v>-12064211.367111599</v>
      </c>
      <c r="G1323" s="4">
        <v>141171.36135640999</v>
      </c>
    </row>
    <row r="1324" spans="1:7" outlineLevel="1" x14ac:dyDescent="0.2">
      <c r="A1324" s="5" t="s">
        <v>1042</v>
      </c>
    </row>
    <row r="1325" spans="1:7" outlineLevel="1" x14ac:dyDescent="0.2">
      <c r="A1325" s="5" t="s">
        <v>1116</v>
      </c>
    </row>
    <row r="1326" spans="1:7" outlineLevel="1" x14ac:dyDescent="0.2">
      <c r="A1326" s="5" t="s">
        <v>636</v>
      </c>
      <c r="D1326" s="4">
        <v>-12976120</v>
      </c>
      <c r="E1326" s="4">
        <v>-530000</v>
      </c>
    </row>
    <row r="1327" spans="1:7" outlineLevel="1" x14ac:dyDescent="0.2">
      <c r="A1327" s="5" t="s">
        <v>1117</v>
      </c>
    </row>
    <row r="1328" spans="1:7" outlineLevel="1" x14ac:dyDescent="0.2">
      <c r="A1328" s="5" t="s">
        <v>636</v>
      </c>
      <c r="C1328" s="4">
        <v>-11806416</v>
      </c>
      <c r="D1328" s="4">
        <v>-23303114</v>
      </c>
      <c r="E1328" s="4">
        <v>-15000000</v>
      </c>
      <c r="F1328" s="4">
        <v>-15000000</v>
      </c>
      <c r="G1328" s="4">
        <v>-15000000</v>
      </c>
    </row>
    <row r="1329" spans="1:7" x14ac:dyDescent="0.2">
      <c r="A1329" s="5" t="s">
        <v>1118</v>
      </c>
      <c r="B1329" s="4">
        <v>1348515066.4099901</v>
      </c>
      <c r="C1329" s="4">
        <v>1517069072.3699999</v>
      </c>
      <c r="D1329" s="4">
        <v>1647910797.6199901</v>
      </c>
      <c r="E1329" s="4">
        <v>1749901258.1294301</v>
      </c>
      <c r="F1329" s="4">
        <v>1856815427.31072</v>
      </c>
      <c r="G1329" s="4">
        <v>1957121622.0037999</v>
      </c>
    </row>
    <row r="1330" spans="1:7" x14ac:dyDescent="0.2">
      <c r="A1330" s="5" t="s">
        <v>1119</v>
      </c>
      <c r="B1330" s="4">
        <v>0</v>
      </c>
      <c r="C1330" s="4">
        <v>0</v>
      </c>
      <c r="D1330" s="4">
        <v>0</v>
      </c>
      <c r="E1330" s="4">
        <v>0</v>
      </c>
      <c r="F1330" s="4">
        <v>0</v>
      </c>
      <c r="G1330" s="4">
        <v>0</v>
      </c>
    </row>
    <row r="1331" spans="1:7" x14ac:dyDescent="0.2">
      <c r="A1331" s="5" t="s">
        <v>1120</v>
      </c>
      <c r="B1331" s="4">
        <v>0</v>
      </c>
      <c r="C1331" s="4">
        <v>0</v>
      </c>
      <c r="D1331" s="4">
        <v>0</v>
      </c>
      <c r="E1331" s="4">
        <v>0</v>
      </c>
      <c r="F1331" s="4">
        <v>0</v>
      </c>
      <c r="G1331" s="4">
        <v>0</v>
      </c>
    </row>
    <row r="1332" spans="1:7" x14ac:dyDescent="0.2">
      <c r="A1332" s="5" t="s">
        <v>1121</v>
      </c>
      <c r="B1332" s="4">
        <v>0</v>
      </c>
      <c r="C1332" s="4">
        <v>0</v>
      </c>
      <c r="D1332" s="4">
        <v>0</v>
      </c>
      <c r="E1332" s="4">
        <v>0</v>
      </c>
      <c r="F1332" s="4">
        <v>0</v>
      </c>
      <c r="G1332" s="4">
        <v>0</v>
      </c>
    </row>
    <row r="1333" spans="1:7" x14ac:dyDescent="0.2">
      <c r="A1333" s="5" t="s">
        <v>1122</v>
      </c>
      <c r="B1333" s="28">
        <v>1348515066.4099901</v>
      </c>
      <c r="C1333" s="28">
        <v>1517069072.3699999</v>
      </c>
      <c r="D1333" s="28">
        <v>1647910797.6199901</v>
      </c>
      <c r="E1333" s="28">
        <v>1749901258.1294301</v>
      </c>
      <c r="F1333" s="28">
        <v>1856815427.31072</v>
      </c>
      <c r="G1333" s="28">
        <v>1957121622.0037999</v>
      </c>
    </row>
    <row r="1335" spans="1:7" x14ac:dyDescent="0.2">
      <c r="A1335" s="9" t="s">
        <v>1123</v>
      </c>
    </row>
    <row r="1336" spans="1:7" outlineLevel="1" x14ac:dyDescent="0.2">
      <c r="A1336" s="5" t="s">
        <v>20</v>
      </c>
      <c r="B1336" s="4">
        <v>41954269</v>
      </c>
      <c r="C1336" s="4">
        <v>67126706</v>
      </c>
      <c r="D1336" s="4">
        <v>52959378</v>
      </c>
      <c r="E1336" s="4">
        <v>67885850.046833798</v>
      </c>
      <c r="F1336" s="4">
        <v>88233688.744576097</v>
      </c>
      <c r="G1336" s="4">
        <v>101957684.339167</v>
      </c>
    </row>
    <row r="1337" spans="1:7" x14ac:dyDescent="0.2">
      <c r="A1337" s="5" t="s">
        <v>1124</v>
      </c>
      <c r="B1337" s="4">
        <v>41954269</v>
      </c>
      <c r="C1337" s="4">
        <v>67126706</v>
      </c>
      <c r="D1337" s="4">
        <v>52959378</v>
      </c>
      <c r="E1337" s="4">
        <v>67885850.046833798</v>
      </c>
      <c r="F1337" s="4">
        <v>88233688.744576097</v>
      </c>
      <c r="G1337" s="4">
        <v>101957684.339167</v>
      </c>
    </row>
    <row r="1338" spans="1:7" outlineLevel="1" x14ac:dyDescent="0.2">
      <c r="A1338" s="5" t="s">
        <v>20</v>
      </c>
      <c r="B1338" s="4">
        <v>77038486</v>
      </c>
      <c r="C1338" s="4">
        <v>61465054</v>
      </c>
      <c r="D1338" s="4">
        <v>82452413</v>
      </c>
      <c r="E1338" s="4">
        <v>85906935.242011905</v>
      </c>
      <c r="F1338" s="4">
        <v>66416581.916902199</v>
      </c>
      <c r="G1338" s="4">
        <v>57354327.305326</v>
      </c>
    </row>
    <row r="1339" spans="1:7" x14ac:dyDescent="0.2">
      <c r="A1339" s="5" t="s">
        <v>1125</v>
      </c>
      <c r="B1339" s="4">
        <v>77038486</v>
      </c>
      <c r="C1339" s="4">
        <v>61465054</v>
      </c>
      <c r="D1339" s="4">
        <v>82452413</v>
      </c>
      <c r="E1339" s="4">
        <v>85906935.242011905</v>
      </c>
      <c r="F1339" s="4">
        <v>66416581.916902199</v>
      </c>
      <c r="G1339" s="4">
        <v>57354327.305326</v>
      </c>
    </row>
    <row r="1340" spans="1:7" x14ac:dyDescent="0.2">
      <c r="A1340" s="5" t="s">
        <v>1126</v>
      </c>
      <c r="B1340" s="4">
        <v>159648378</v>
      </c>
      <c r="C1340" s="4">
        <v>239127425</v>
      </c>
      <c r="D1340" s="4">
        <v>434490869</v>
      </c>
      <c r="E1340" s="4">
        <v>-1816559.3838323799</v>
      </c>
      <c r="F1340" s="4">
        <v>635855592.80954194</v>
      </c>
      <c r="G1340" s="4">
        <v>776514527.10721695</v>
      </c>
    </row>
    <row r="1341" spans="1:7" x14ac:dyDescent="0.2">
      <c r="A1341" s="5" t="s">
        <v>1127</v>
      </c>
      <c r="B1341" s="4">
        <v>537723978</v>
      </c>
      <c r="C1341" s="4">
        <v>547298266</v>
      </c>
      <c r="D1341" s="4">
        <v>392934801</v>
      </c>
      <c r="E1341" s="4">
        <v>923705047.05276203</v>
      </c>
      <c r="F1341" s="4">
        <v>287828827.737041</v>
      </c>
      <c r="G1341" s="4">
        <v>175229410.27540201</v>
      </c>
    </row>
    <row r="1342" spans="1:7" x14ac:dyDescent="0.2">
      <c r="A1342" s="5" t="s">
        <v>1128</v>
      </c>
      <c r="B1342" s="28">
        <v>816365111</v>
      </c>
      <c r="C1342" s="28">
        <v>915017451</v>
      </c>
      <c r="D1342" s="28">
        <v>962837461</v>
      </c>
      <c r="E1342" s="28">
        <v>1075681272.9577701</v>
      </c>
      <c r="F1342" s="28">
        <v>1078334691.20806</v>
      </c>
      <c r="G1342" s="28">
        <v>1111055949.0271101</v>
      </c>
    </row>
    <row r="1343" spans="1:7" x14ac:dyDescent="0.2">
      <c r="A1343" s="9" t="s">
        <v>1129</v>
      </c>
    </row>
    <row r="1344" spans="1:7" outlineLevel="1" x14ac:dyDescent="0.2">
      <c r="A1344" s="5" t="s">
        <v>20</v>
      </c>
      <c r="B1344" s="4">
        <v>4044589.3899999899</v>
      </c>
      <c r="C1344" s="4">
        <v>849027.72999999905</v>
      </c>
      <c r="D1344" s="4">
        <v>482993.28</v>
      </c>
      <c r="E1344" s="4">
        <v>888635.66862292099</v>
      </c>
      <c r="F1344" s="4">
        <v>-75271.313798368399</v>
      </c>
      <c r="G1344" s="4">
        <v>-134858.04811362599</v>
      </c>
    </row>
    <row r="1345" spans="1:7" x14ac:dyDescent="0.2">
      <c r="A1345" s="5" t="s">
        <v>1130</v>
      </c>
      <c r="B1345" s="4">
        <v>4044589.3899999899</v>
      </c>
      <c r="C1345" s="4">
        <v>849027.72999999905</v>
      </c>
      <c r="D1345" s="4">
        <v>482993.28</v>
      </c>
      <c r="E1345" s="4">
        <v>888635.66862292099</v>
      </c>
      <c r="F1345" s="4">
        <v>-75271.313798368399</v>
      </c>
      <c r="G1345" s="4">
        <v>-134858.04811362599</v>
      </c>
    </row>
    <row r="1346" spans="1:7" outlineLevel="1" x14ac:dyDescent="0.2">
      <c r="A1346" s="5" t="s">
        <v>20</v>
      </c>
      <c r="B1346" s="4">
        <v>-1600027</v>
      </c>
      <c r="C1346" s="4">
        <v>-1695652</v>
      </c>
      <c r="D1346" s="4">
        <v>-1548201</v>
      </c>
      <c r="E1346" s="4">
        <v>-1424598.2159756699</v>
      </c>
      <c r="F1346" s="4">
        <v>-1558346.1778464899</v>
      </c>
      <c r="G1346" s="4">
        <v>-1605046.3661579101</v>
      </c>
    </row>
    <row r="1347" spans="1:7" x14ac:dyDescent="0.2">
      <c r="A1347" s="5" t="s">
        <v>1131</v>
      </c>
      <c r="B1347" s="4">
        <v>-1600027</v>
      </c>
      <c r="C1347" s="4">
        <v>-1695652</v>
      </c>
      <c r="D1347" s="4">
        <v>-1548201</v>
      </c>
      <c r="E1347" s="4">
        <v>-1424598.2159756699</v>
      </c>
      <c r="F1347" s="4">
        <v>-1558346.1778464899</v>
      </c>
      <c r="G1347" s="4">
        <v>-1605046.3661579101</v>
      </c>
    </row>
    <row r="1348" spans="1:7" x14ac:dyDescent="0.2">
      <c r="A1348" s="5" t="s">
        <v>1132</v>
      </c>
      <c r="B1348" s="4">
        <v>25589580.309999999</v>
      </c>
      <c r="C1348" s="4">
        <v>5689091.3799999896</v>
      </c>
      <c r="D1348" s="4">
        <v>1481783.13</v>
      </c>
      <c r="E1348" s="4">
        <v>5343931.7708551101</v>
      </c>
      <c r="F1348" s="4">
        <v>-452654.309796552</v>
      </c>
      <c r="G1348" s="4">
        <v>-810987.26206512703</v>
      </c>
    </row>
    <row r="1349" spans="1:7" x14ac:dyDescent="0.2">
      <c r="A1349" s="5" t="s">
        <v>1133</v>
      </c>
      <c r="B1349" s="4">
        <v>-9621984</v>
      </c>
      <c r="C1349" s="4">
        <v>-10197041</v>
      </c>
      <c r="D1349" s="4">
        <v>-9310323</v>
      </c>
      <c r="E1349" s="4">
        <v>-8567015.6351628006</v>
      </c>
      <c r="F1349" s="4">
        <v>-9371327.2422314007</v>
      </c>
      <c r="G1349" s="4">
        <v>-9652165.1928496398</v>
      </c>
    </row>
    <row r="1350" spans="1:7" x14ac:dyDescent="0.2">
      <c r="A1350" s="5" t="s">
        <v>1134</v>
      </c>
      <c r="B1350" s="28">
        <v>18412158.699999999</v>
      </c>
      <c r="C1350" s="28">
        <v>-5354573.8899999997</v>
      </c>
      <c r="D1350" s="28">
        <v>-8893747.5899999999</v>
      </c>
      <c r="E1350" s="28">
        <v>-3759046.41166043</v>
      </c>
      <c r="F1350" s="28">
        <v>-11457599.0436728</v>
      </c>
      <c r="G1350" s="28">
        <v>-12203056.869186301</v>
      </c>
    </row>
    <row r="1351" spans="1:7" x14ac:dyDescent="0.2">
      <c r="A1351" s="9" t="s">
        <v>1135</v>
      </c>
    </row>
    <row r="1352" spans="1:7" x14ac:dyDescent="0.2">
      <c r="A1352" s="5" t="s">
        <v>1136</v>
      </c>
      <c r="B1352" s="4">
        <v>0</v>
      </c>
      <c r="C1352" s="4">
        <v>0</v>
      </c>
      <c r="D1352" s="4">
        <v>0</v>
      </c>
      <c r="E1352" s="4">
        <v>0</v>
      </c>
      <c r="F1352" s="4">
        <v>0</v>
      </c>
      <c r="G1352" s="4">
        <v>0</v>
      </c>
    </row>
    <row r="1353" spans="1:7" x14ac:dyDescent="0.2">
      <c r="A1353" s="5" t="s">
        <v>1137</v>
      </c>
      <c r="B1353" s="4">
        <v>0</v>
      </c>
      <c r="C1353" s="4">
        <v>0</v>
      </c>
      <c r="D1353" s="4">
        <v>471890</v>
      </c>
      <c r="E1353" s="4">
        <v>1758085.3782800001</v>
      </c>
      <c r="F1353" s="4">
        <v>3746200.1819715099</v>
      </c>
      <c r="G1353" s="4">
        <v>5339288.8267601002</v>
      </c>
    </row>
    <row r="1354" spans="1:7" x14ac:dyDescent="0.2">
      <c r="A1354" s="5" t="s">
        <v>1138</v>
      </c>
      <c r="B1354" s="4">
        <v>0</v>
      </c>
      <c r="C1354" s="4">
        <v>0</v>
      </c>
      <c r="D1354" s="4">
        <v>-36674192</v>
      </c>
      <c r="E1354" s="4">
        <v>-121244038.443295</v>
      </c>
      <c r="F1354" s="4">
        <v>-94287276.140496299</v>
      </c>
      <c r="G1354" s="4">
        <v>-72807163.040342107</v>
      </c>
    </row>
    <row r="1355" spans="1:7" x14ac:dyDescent="0.2">
      <c r="A1355" s="5" t="s">
        <v>1139</v>
      </c>
      <c r="B1355" s="4">
        <v>0</v>
      </c>
      <c r="C1355" s="4">
        <v>0</v>
      </c>
      <c r="D1355" s="4">
        <v>39261713</v>
      </c>
      <c r="E1355" s="4">
        <v>136307021.110809</v>
      </c>
      <c r="F1355" s="4">
        <v>121145289.57764</v>
      </c>
      <c r="G1355" s="4">
        <v>106980357.779718</v>
      </c>
    </row>
    <row r="1356" spans="1:7" x14ac:dyDescent="0.2">
      <c r="A1356" s="5" t="s">
        <v>1140</v>
      </c>
      <c r="B1356" s="28">
        <v>0</v>
      </c>
      <c r="C1356" s="28">
        <v>0</v>
      </c>
      <c r="D1356" s="28">
        <v>3059411</v>
      </c>
      <c r="E1356" s="28">
        <v>16821068.045794498</v>
      </c>
      <c r="F1356" s="28">
        <v>30604213.619116001</v>
      </c>
      <c r="G1356" s="28">
        <v>39512483.566136099</v>
      </c>
    </row>
    <row r="1358" spans="1:7" ht="10.8" thickBot="1" x14ac:dyDescent="0.25">
      <c r="A1358" s="9" t="s">
        <v>1141</v>
      </c>
      <c r="B1358" s="47">
        <v>834777269.70000005</v>
      </c>
      <c r="C1358" s="47">
        <v>909662877.11000001</v>
      </c>
      <c r="D1358" s="47">
        <v>957003124.40999997</v>
      </c>
      <c r="E1358" s="47">
        <v>1088743294.5919099</v>
      </c>
      <c r="F1358" s="47">
        <v>1097481305.7835</v>
      </c>
      <c r="G1358" s="47">
        <v>1138365375.7240601</v>
      </c>
    </row>
    <row r="1359" spans="1:7" ht="10.8" thickTop="1" x14ac:dyDescent="0.2"/>
    <row r="1360" spans="1:7" x14ac:dyDescent="0.2">
      <c r="A1360" s="5" t="s">
        <v>1142</v>
      </c>
      <c r="B1360" s="4">
        <v>2183292336.1099901</v>
      </c>
      <c r="C1360" s="4">
        <v>2426731949.48</v>
      </c>
      <c r="D1360" s="4">
        <v>2604913922.0299902</v>
      </c>
      <c r="E1360" s="4">
        <v>2838644552.7213402</v>
      </c>
      <c r="F1360" s="4">
        <v>2954296733.0942302</v>
      </c>
      <c r="G1360" s="4">
        <v>3095486997.72786</v>
      </c>
    </row>
    <row r="1361" spans="1:7" x14ac:dyDescent="0.2">
      <c r="A1361" s="5" t="s">
        <v>1143</v>
      </c>
      <c r="B1361" s="4">
        <v>0</v>
      </c>
      <c r="C1361" s="4">
        <v>0</v>
      </c>
      <c r="D1361" s="4">
        <v>-7864801.0599999996</v>
      </c>
      <c r="E1361" s="4">
        <v>-30553069.538499899</v>
      </c>
      <c r="F1361" s="4">
        <v>-63671768.424400002</v>
      </c>
      <c r="G1361" s="4">
        <v>-89995322.906900004</v>
      </c>
    </row>
    <row r="1362" spans="1:7" ht="10.8" thickBot="1" x14ac:dyDescent="0.25">
      <c r="A1362" s="5" t="s">
        <v>1144</v>
      </c>
      <c r="B1362" s="47">
        <v>2183292336.1099901</v>
      </c>
      <c r="C1362" s="47">
        <v>2426731949.48</v>
      </c>
      <c r="D1362" s="47">
        <v>2597049120.9699998</v>
      </c>
      <c r="E1362" s="47">
        <v>2808091483.1828399</v>
      </c>
      <c r="F1362" s="47">
        <v>2890624964.6698298</v>
      </c>
      <c r="G1362" s="47">
        <v>3005491674.82096</v>
      </c>
    </row>
    <row r="1363" spans="1:7" ht="10.8" thickTop="1" x14ac:dyDescent="0.2"/>
    <row r="1364" spans="1:7" outlineLevel="1" x14ac:dyDescent="0.2">
      <c r="A1364" s="5" t="s">
        <v>545</v>
      </c>
    </row>
    <row r="1365" spans="1:7" outlineLevel="1" x14ac:dyDescent="0.2">
      <c r="A1365" s="5" t="s">
        <v>721</v>
      </c>
    </row>
    <row r="1366" spans="1:7" outlineLevel="1" x14ac:dyDescent="0.2">
      <c r="A1366" s="5" t="s">
        <v>722</v>
      </c>
    </row>
    <row r="1367" spans="1:7" outlineLevel="1" x14ac:dyDescent="0.2">
      <c r="A1367" s="5" t="s">
        <v>636</v>
      </c>
      <c r="F1367" s="4">
        <v>-21556835.0266755</v>
      </c>
      <c r="G1367" s="4">
        <v>-27118419.6490684</v>
      </c>
    </row>
    <row r="1368" spans="1:7" outlineLevel="1" x14ac:dyDescent="0.2">
      <c r="A1368" s="5" t="s">
        <v>723</v>
      </c>
    </row>
    <row r="1369" spans="1:7" outlineLevel="1" x14ac:dyDescent="0.2">
      <c r="A1369" s="5" t="s">
        <v>636</v>
      </c>
      <c r="F1369" s="4">
        <v>-538920.87566688901</v>
      </c>
      <c r="G1369" s="4">
        <v>-677960.49122671003</v>
      </c>
    </row>
    <row r="1370" spans="1:7" outlineLevel="1" x14ac:dyDescent="0.2">
      <c r="A1370" s="5" t="s">
        <v>728</v>
      </c>
    </row>
    <row r="1371" spans="1:7" outlineLevel="1" x14ac:dyDescent="0.2">
      <c r="A1371" s="5" t="s">
        <v>729</v>
      </c>
    </row>
    <row r="1372" spans="1:7" outlineLevel="1" x14ac:dyDescent="0.2">
      <c r="A1372" s="5" t="s">
        <v>636</v>
      </c>
      <c r="B1372" s="4">
        <v>-39489194.369999997</v>
      </c>
      <c r="C1372" s="4">
        <v>-40703620.789999902</v>
      </c>
      <c r="D1372" s="4">
        <v>-39619944.159999996</v>
      </c>
      <c r="E1372" s="4">
        <v>-41121429.335615799</v>
      </c>
      <c r="F1372" s="4">
        <v>-41687645.529436998</v>
      </c>
      <c r="G1372" s="4">
        <v>-41714016.002064198</v>
      </c>
    </row>
    <row r="1373" spans="1:7" outlineLevel="1" x14ac:dyDescent="0.2">
      <c r="A1373" s="5" t="s">
        <v>730</v>
      </c>
    </row>
    <row r="1374" spans="1:7" outlineLevel="1" x14ac:dyDescent="0.2">
      <c r="A1374" s="5" t="s">
        <v>636</v>
      </c>
      <c r="B1374" s="4">
        <v>15952940.7199999</v>
      </c>
      <c r="C1374" s="4">
        <v>17269916.640000001</v>
      </c>
      <c r="D1374" s="4">
        <v>18249842.8699999</v>
      </c>
      <c r="E1374" s="4">
        <v>19750531.504455999</v>
      </c>
      <c r="F1374" s="4">
        <v>20699353.057242401</v>
      </c>
      <c r="G1374" s="4">
        <v>21384789.924574502</v>
      </c>
    </row>
    <row r="1375" spans="1:7" outlineLevel="1" x14ac:dyDescent="0.2">
      <c r="A1375" s="5" t="s">
        <v>733</v>
      </c>
    </row>
    <row r="1376" spans="1:7" outlineLevel="1" x14ac:dyDescent="0.2">
      <c r="A1376" s="5" t="s">
        <v>734</v>
      </c>
    </row>
    <row r="1377" spans="1:7" outlineLevel="1" x14ac:dyDescent="0.2">
      <c r="A1377" s="5" t="s">
        <v>735</v>
      </c>
      <c r="C1377" s="4">
        <v>-84081473.321155295</v>
      </c>
      <c r="D1377" s="4">
        <v>-80049468.515269101</v>
      </c>
      <c r="E1377" s="4">
        <v>-77559767.773681298</v>
      </c>
    </row>
    <row r="1378" spans="1:7" outlineLevel="1" x14ac:dyDescent="0.2">
      <c r="A1378" s="5" t="s">
        <v>736</v>
      </c>
      <c r="C1378" s="4">
        <v>-69583538.413608894</v>
      </c>
      <c r="D1378" s="4">
        <v>-64545131.372979499</v>
      </c>
      <c r="E1378" s="4">
        <v>-62852259.313312203</v>
      </c>
    </row>
    <row r="1379" spans="1:7" outlineLevel="1" x14ac:dyDescent="0.2">
      <c r="A1379" s="5" t="s">
        <v>737</v>
      </c>
      <c r="C1379" s="4">
        <v>-4479885.7493302096</v>
      </c>
      <c r="D1379" s="4">
        <v>-4237059.1437127599</v>
      </c>
      <c r="E1379" s="4">
        <v>-4300184.8166216202</v>
      </c>
    </row>
    <row r="1380" spans="1:7" outlineLevel="1" x14ac:dyDescent="0.2">
      <c r="A1380" s="5" t="s">
        <v>738</v>
      </c>
      <c r="C1380" s="4">
        <v>-679243.89350262401</v>
      </c>
      <c r="D1380" s="4">
        <v>-625779.88462508295</v>
      </c>
      <c r="E1380" s="4">
        <v>-647728.33842305397</v>
      </c>
    </row>
    <row r="1381" spans="1:7" outlineLevel="1" x14ac:dyDescent="0.2">
      <c r="A1381" s="5" t="s">
        <v>739</v>
      </c>
      <c r="C1381" s="4">
        <v>-36634.676070295201</v>
      </c>
      <c r="D1381" s="4">
        <v>-32016.156913820902</v>
      </c>
      <c r="E1381" s="4">
        <v>-31572.591158990399</v>
      </c>
    </row>
    <row r="1382" spans="1:7" outlineLevel="1" x14ac:dyDescent="0.2">
      <c r="A1382" s="5" t="s">
        <v>740</v>
      </c>
      <c r="C1382" s="4">
        <v>-139223.94633263699</v>
      </c>
      <c r="D1382" s="4">
        <v>-126406.92649964801</v>
      </c>
      <c r="E1382" s="4">
        <v>-123696.16680273</v>
      </c>
    </row>
    <row r="1383" spans="1:7" outlineLevel="1" x14ac:dyDescent="0.2">
      <c r="A1383" s="5" t="s">
        <v>741</v>
      </c>
    </row>
    <row r="1384" spans="1:7" outlineLevel="1" x14ac:dyDescent="0.2">
      <c r="A1384" s="5" t="s">
        <v>742</v>
      </c>
    </row>
    <row r="1385" spans="1:7" outlineLevel="1" x14ac:dyDescent="0.2">
      <c r="A1385" s="5" t="s">
        <v>636</v>
      </c>
      <c r="E1385" s="4">
        <v>187577.87999999899</v>
      </c>
      <c r="F1385" s="4">
        <v>187577.87999999899</v>
      </c>
      <c r="G1385" s="4">
        <v>187577.87999999899</v>
      </c>
    </row>
    <row r="1386" spans="1:7" outlineLevel="1" x14ac:dyDescent="0.2">
      <c r="A1386" s="5" t="s">
        <v>743</v>
      </c>
    </row>
    <row r="1387" spans="1:7" outlineLevel="1" x14ac:dyDescent="0.2">
      <c r="A1387" s="5" t="s">
        <v>636</v>
      </c>
      <c r="E1387" s="4">
        <v>59241521.5</v>
      </c>
      <c r="F1387" s="4">
        <v>59714860.519999899</v>
      </c>
      <c r="G1387" s="4">
        <v>60947852.530000001</v>
      </c>
    </row>
    <row r="1388" spans="1:7" outlineLevel="1" x14ac:dyDescent="0.2">
      <c r="A1388" s="5" t="s">
        <v>744</v>
      </c>
    </row>
    <row r="1389" spans="1:7" outlineLevel="1" x14ac:dyDescent="0.2">
      <c r="A1389" s="5" t="s">
        <v>636</v>
      </c>
      <c r="E1389" s="4">
        <v>28117702.419999901</v>
      </c>
      <c r="F1389" s="4">
        <v>28456121.809999999</v>
      </c>
      <c r="G1389" s="4">
        <v>34580249.339999899</v>
      </c>
    </row>
    <row r="1390" spans="1:7" outlineLevel="1" x14ac:dyDescent="0.2">
      <c r="A1390" s="5" t="s">
        <v>745</v>
      </c>
    </row>
    <row r="1391" spans="1:7" outlineLevel="1" x14ac:dyDescent="0.2">
      <c r="A1391" s="5" t="s">
        <v>636</v>
      </c>
      <c r="E1391" s="4">
        <v>86400</v>
      </c>
      <c r="F1391" s="4">
        <v>86400</v>
      </c>
      <c r="G1391" s="4">
        <v>86400</v>
      </c>
    </row>
    <row r="1392" spans="1:7" outlineLevel="1" x14ac:dyDescent="0.2">
      <c r="A1392" s="5" t="s">
        <v>746</v>
      </c>
    </row>
    <row r="1393" spans="1:7" outlineLevel="1" x14ac:dyDescent="0.2">
      <c r="A1393" s="5" t="s">
        <v>636</v>
      </c>
      <c r="E1393" s="4">
        <v>45273566.3184314</v>
      </c>
      <c r="F1393" s="4">
        <v>44521470.6591639</v>
      </c>
      <c r="G1393" s="4">
        <v>44112447.102629699</v>
      </c>
    </row>
    <row r="1394" spans="1:7" outlineLevel="1" x14ac:dyDescent="0.2">
      <c r="A1394" s="5" t="s">
        <v>747</v>
      </c>
    </row>
    <row r="1395" spans="1:7" outlineLevel="1" x14ac:dyDescent="0.2">
      <c r="A1395" s="5" t="s">
        <v>636</v>
      </c>
      <c r="E1395" s="4">
        <v>241122</v>
      </c>
      <c r="F1395" s="4">
        <v>241122</v>
      </c>
      <c r="G1395" s="4">
        <v>241122</v>
      </c>
    </row>
    <row r="1396" spans="1:7" outlineLevel="1" x14ac:dyDescent="0.2">
      <c r="A1396" s="5" t="s">
        <v>748</v>
      </c>
    </row>
    <row r="1397" spans="1:7" outlineLevel="1" x14ac:dyDescent="0.2">
      <c r="A1397" s="5" t="s">
        <v>636</v>
      </c>
      <c r="E1397" s="4">
        <v>3293496.12</v>
      </c>
      <c r="F1397" s="4">
        <v>3293496.12</v>
      </c>
      <c r="G1397" s="4">
        <v>3293496.12</v>
      </c>
    </row>
    <row r="1398" spans="1:7" outlineLevel="1" x14ac:dyDescent="0.2">
      <c r="A1398" s="5" t="s">
        <v>749</v>
      </c>
    </row>
    <row r="1399" spans="1:7" outlineLevel="1" x14ac:dyDescent="0.2">
      <c r="A1399" s="5" t="s">
        <v>636</v>
      </c>
      <c r="E1399" s="4">
        <v>362758.00936906697</v>
      </c>
      <c r="F1399" s="4">
        <v>356728.77545601799</v>
      </c>
      <c r="G1399" s="4">
        <v>353454.45036949799</v>
      </c>
    </row>
    <row r="1400" spans="1:7" outlineLevel="1" x14ac:dyDescent="0.2">
      <c r="A1400" s="5" t="s">
        <v>750</v>
      </c>
    </row>
    <row r="1401" spans="1:7" outlineLevel="1" x14ac:dyDescent="0.2">
      <c r="A1401" s="5" t="s">
        <v>636</v>
      </c>
      <c r="E1401" s="4">
        <v>1178146.8446678701</v>
      </c>
      <c r="F1401" s="4">
        <v>1153583.5988386001</v>
      </c>
      <c r="G1401" s="4">
        <v>1113839.0679033899</v>
      </c>
    </row>
    <row r="1402" spans="1:7" outlineLevel="1" x14ac:dyDescent="0.2">
      <c r="A1402" s="5" t="s">
        <v>751</v>
      </c>
    </row>
    <row r="1403" spans="1:7" outlineLevel="1" x14ac:dyDescent="0.2">
      <c r="A1403" s="5" t="s">
        <v>636</v>
      </c>
      <c r="E1403" s="4">
        <v>372140.85</v>
      </c>
      <c r="F1403" s="4">
        <v>372140.85</v>
      </c>
      <c r="G1403" s="4">
        <v>372140.85</v>
      </c>
    </row>
    <row r="1404" spans="1:7" outlineLevel="1" x14ac:dyDescent="0.2">
      <c r="A1404" s="5" t="s">
        <v>752</v>
      </c>
    </row>
    <row r="1405" spans="1:7" outlineLevel="1" x14ac:dyDescent="0.2">
      <c r="A1405" s="5" t="s">
        <v>636</v>
      </c>
      <c r="E1405" s="4">
        <v>332679.80253897101</v>
      </c>
      <c r="F1405" s="4">
        <v>337478.339095262</v>
      </c>
      <c r="G1405" s="4">
        <v>345325.84497096197</v>
      </c>
    </row>
    <row r="1406" spans="1:7" outlineLevel="1" x14ac:dyDescent="0.2">
      <c r="A1406" s="5" t="s">
        <v>753</v>
      </c>
    </row>
    <row r="1407" spans="1:7" outlineLevel="1" x14ac:dyDescent="0.2">
      <c r="A1407" s="5" t="s">
        <v>636</v>
      </c>
      <c r="E1407" s="4">
        <v>266143.28999999998</v>
      </c>
      <c r="F1407" s="4">
        <v>247682.59</v>
      </c>
      <c r="G1407" s="4">
        <v>245082.549999999</v>
      </c>
    </row>
    <row r="1408" spans="1:7" outlineLevel="1" x14ac:dyDescent="0.2">
      <c r="A1408" s="5" t="s">
        <v>754</v>
      </c>
    </row>
    <row r="1409" spans="1:7" outlineLevel="1" x14ac:dyDescent="0.2">
      <c r="A1409" s="5" t="s">
        <v>636</v>
      </c>
      <c r="E1409" s="4">
        <v>1799914.52</v>
      </c>
      <c r="F1409" s="4">
        <v>1799914.52</v>
      </c>
      <c r="G1409" s="4">
        <v>1799914.52</v>
      </c>
    </row>
    <row r="1410" spans="1:7" outlineLevel="1" x14ac:dyDescent="0.2">
      <c r="A1410" s="5" t="s">
        <v>755</v>
      </c>
    </row>
    <row r="1411" spans="1:7" outlineLevel="1" x14ac:dyDescent="0.2">
      <c r="A1411" s="5" t="s">
        <v>636</v>
      </c>
      <c r="E1411" s="4">
        <v>1909785.36</v>
      </c>
      <c r="F1411" s="4">
        <v>1909785.36</v>
      </c>
      <c r="G1411" s="4">
        <v>1909785.36</v>
      </c>
    </row>
    <row r="1412" spans="1:7" outlineLevel="1" x14ac:dyDescent="0.2">
      <c r="A1412" s="5" t="s">
        <v>756</v>
      </c>
    </row>
    <row r="1413" spans="1:7" outlineLevel="1" x14ac:dyDescent="0.2">
      <c r="A1413" s="5" t="s">
        <v>636</v>
      </c>
      <c r="E1413" s="4">
        <v>-2697552.96</v>
      </c>
      <c r="F1413" s="4">
        <v>-2697552.96</v>
      </c>
      <c r="G1413" s="4">
        <v>-2697552.96</v>
      </c>
    </row>
    <row r="1414" spans="1:7" outlineLevel="1" x14ac:dyDescent="0.2">
      <c r="A1414" s="5" t="s">
        <v>757</v>
      </c>
    </row>
    <row r="1415" spans="1:7" outlineLevel="1" x14ac:dyDescent="0.2">
      <c r="A1415" s="5" t="s">
        <v>636</v>
      </c>
      <c r="E1415" s="4">
        <v>1267915.8799999901</v>
      </c>
      <c r="F1415" s="4">
        <v>1398331.4659100999</v>
      </c>
      <c r="G1415" s="4">
        <v>1417506.12</v>
      </c>
    </row>
    <row r="1416" spans="1:7" outlineLevel="1" x14ac:dyDescent="0.2">
      <c r="A1416" s="5" t="s">
        <v>758</v>
      </c>
    </row>
    <row r="1417" spans="1:7" outlineLevel="1" x14ac:dyDescent="0.2">
      <c r="A1417" s="5" t="s">
        <v>636</v>
      </c>
      <c r="E1417" s="4">
        <v>841974.386830681</v>
      </c>
      <c r="F1417" s="4">
        <v>1002948.78797808</v>
      </c>
      <c r="G1417" s="4">
        <v>1099584.91755067</v>
      </c>
    </row>
    <row r="1418" spans="1:7" outlineLevel="1" x14ac:dyDescent="0.2">
      <c r="A1418" s="5" t="s">
        <v>759</v>
      </c>
    </row>
    <row r="1419" spans="1:7" outlineLevel="1" x14ac:dyDescent="0.2">
      <c r="A1419" s="5" t="s">
        <v>636</v>
      </c>
      <c r="E1419" s="4">
        <v>17541660</v>
      </c>
      <c r="F1419" s="4">
        <v>17541660</v>
      </c>
      <c r="G1419" s="4">
        <v>17541660</v>
      </c>
    </row>
    <row r="1420" spans="1:7" outlineLevel="1" x14ac:dyDescent="0.2">
      <c r="A1420" s="5" t="s">
        <v>760</v>
      </c>
    </row>
    <row r="1421" spans="1:7" outlineLevel="1" x14ac:dyDescent="0.2">
      <c r="A1421" s="5" t="s">
        <v>636</v>
      </c>
      <c r="E1421" s="4">
        <v>5967998.3699999899</v>
      </c>
      <c r="F1421" s="4">
        <v>6046323.6799999997</v>
      </c>
      <c r="G1421" s="4">
        <v>6144664.0699999901</v>
      </c>
    </row>
    <row r="1422" spans="1:7" outlineLevel="1" x14ac:dyDescent="0.2">
      <c r="A1422" s="5" t="s">
        <v>761</v>
      </c>
    </row>
    <row r="1423" spans="1:7" outlineLevel="1" x14ac:dyDescent="0.2">
      <c r="A1423" s="5" t="s">
        <v>636</v>
      </c>
      <c r="E1423" s="4">
        <v>13800736.2099999</v>
      </c>
      <c r="F1423" s="4">
        <v>14693791</v>
      </c>
      <c r="G1423" s="4">
        <v>14693791</v>
      </c>
    </row>
    <row r="1424" spans="1:7" outlineLevel="1" x14ac:dyDescent="0.2">
      <c r="A1424" s="5" t="s">
        <v>762</v>
      </c>
    </row>
    <row r="1425" spans="1:7" outlineLevel="1" x14ac:dyDescent="0.2">
      <c r="A1425" s="5" t="s">
        <v>636</v>
      </c>
      <c r="E1425" s="4">
        <v>11453166.7999999</v>
      </c>
      <c r="F1425" s="4">
        <v>10605724.23</v>
      </c>
      <c r="G1425" s="4">
        <v>11023540.18</v>
      </c>
    </row>
    <row r="1426" spans="1:7" outlineLevel="1" x14ac:dyDescent="0.2">
      <c r="A1426" s="5" t="s">
        <v>763</v>
      </c>
    </row>
    <row r="1427" spans="1:7" outlineLevel="1" x14ac:dyDescent="0.2">
      <c r="A1427" s="5" t="s">
        <v>636</v>
      </c>
      <c r="E1427" s="4">
        <v>10612886.1861316</v>
      </c>
      <c r="F1427" s="4">
        <v>10629679.046013899</v>
      </c>
      <c r="G1427" s="4">
        <v>10632333.631972101</v>
      </c>
    </row>
    <row r="1428" spans="1:7" outlineLevel="1" x14ac:dyDescent="0.2">
      <c r="A1428" s="5" t="s">
        <v>764</v>
      </c>
    </row>
    <row r="1429" spans="1:7" outlineLevel="1" x14ac:dyDescent="0.2">
      <c r="A1429" s="5" t="s">
        <v>636</v>
      </c>
      <c r="E1429" s="4">
        <v>401304</v>
      </c>
      <c r="F1429" s="4">
        <v>405312</v>
      </c>
      <c r="G1429" s="4">
        <v>409368</v>
      </c>
    </row>
    <row r="1430" spans="1:7" outlineLevel="1" x14ac:dyDescent="0.2">
      <c r="A1430" s="5" t="s">
        <v>765</v>
      </c>
    </row>
    <row r="1431" spans="1:7" outlineLevel="1" x14ac:dyDescent="0.2">
      <c r="A1431" s="5" t="s">
        <v>636</v>
      </c>
      <c r="E1431" s="4">
        <v>1553112</v>
      </c>
      <c r="F1431" s="4">
        <v>1568640</v>
      </c>
      <c r="G1431" s="4">
        <v>1584324</v>
      </c>
    </row>
    <row r="1432" spans="1:7" outlineLevel="1" x14ac:dyDescent="0.2">
      <c r="A1432" s="5" t="s">
        <v>766</v>
      </c>
    </row>
    <row r="1433" spans="1:7" outlineLevel="1" x14ac:dyDescent="0.2">
      <c r="A1433" s="5" t="s">
        <v>636</v>
      </c>
      <c r="E1433" s="4">
        <v>-8.0000085290521297E-4</v>
      </c>
      <c r="F1433" s="4">
        <v>-3.7252902984619099E-9</v>
      </c>
      <c r="G1433" s="4">
        <v>3.7252902984619099E-9</v>
      </c>
    </row>
    <row r="1434" spans="1:7" outlineLevel="1" x14ac:dyDescent="0.2">
      <c r="A1434" s="5" t="s">
        <v>767</v>
      </c>
    </row>
    <row r="1435" spans="1:7" outlineLevel="1" x14ac:dyDescent="0.2">
      <c r="A1435" s="5" t="s">
        <v>636</v>
      </c>
      <c r="E1435" s="4">
        <v>903727.50639992801</v>
      </c>
      <c r="F1435" s="4">
        <v>884573.60189141799</v>
      </c>
      <c r="G1435" s="4">
        <v>880907.87414676801</v>
      </c>
    </row>
    <row r="1436" spans="1:7" outlineLevel="1" x14ac:dyDescent="0.2">
      <c r="A1436" s="5" t="s">
        <v>768</v>
      </c>
    </row>
    <row r="1437" spans="1:7" outlineLevel="1" x14ac:dyDescent="0.2">
      <c r="A1437" s="5" t="s">
        <v>636</v>
      </c>
      <c r="E1437" s="4">
        <v>98647.267820484907</v>
      </c>
      <c r="F1437" s="4">
        <v>96354.197860796703</v>
      </c>
      <c r="G1437" s="4">
        <v>95875.347156178803</v>
      </c>
    </row>
    <row r="1438" spans="1:7" outlineLevel="1" x14ac:dyDescent="0.2">
      <c r="A1438" s="5" t="s">
        <v>769</v>
      </c>
    </row>
    <row r="1439" spans="1:7" outlineLevel="1" x14ac:dyDescent="0.2">
      <c r="A1439" s="5" t="s">
        <v>636</v>
      </c>
      <c r="E1439" s="4">
        <v>-9812.5284302670207</v>
      </c>
      <c r="F1439" s="4">
        <v>-9605.5897977611894</v>
      </c>
      <c r="G1439" s="4">
        <v>-9561.2710341027905</v>
      </c>
    </row>
    <row r="1440" spans="1:7" outlineLevel="1" x14ac:dyDescent="0.2">
      <c r="A1440" s="5" t="s">
        <v>770</v>
      </c>
    </row>
    <row r="1441" spans="1:7" outlineLevel="1" x14ac:dyDescent="0.2">
      <c r="A1441" s="5" t="s">
        <v>636</v>
      </c>
      <c r="E1441" s="4">
        <v>4154.6917978746196</v>
      </c>
      <c r="F1441" s="4">
        <v>3869.1115625788402</v>
      </c>
      <c r="G1441" s="4">
        <v>3815.1587411791502</v>
      </c>
    </row>
    <row r="1442" spans="1:7" outlineLevel="1" x14ac:dyDescent="0.2">
      <c r="A1442" s="5" t="s">
        <v>771</v>
      </c>
    </row>
    <row r="1443" spans="1:7" outlineLevel="1" x14ac:dyDescent="0.2">
      <c r="A1443" s="5" t="s">
        <v>636</v>
      </c>
      <c r="E1443" s="4">
        <v>-157392.84</v>
      </c>
      <c r="F1443" s="4">
        <v>-157392.84</v>
      </c>
      <c r="G1443" s="4">
        <v>-157392.84</v>
      </c>
    </row>
    <row r="1444" spans="1:7" outlineLevel="1" x14ac:dyDescent="0.2">
      <c r="A1444" s="5" t="s">
        <v>772</v>
      </c>
    </row>
    <row r="1445" spans="1:7" outlineLevel="1" x14ac:dyDescent="0.2">
      <c r="A1445" s="5" t="s">
        <v>636</v>
      </c>
      <c r="E1445" s="4">
        <v>42126291.625</v>
      </c>
      <c r="F1445" s="4">
        <v>43591252.169027001</v>
      </c>
      <c r="G1445" s="4">
        <v>49828607.083466701</v>
      </c>
    </row>
    <row r="1446" spans="1:7" outlineLevel="1" x14ac:dyDescent="0.2">
      <c r="A1446" s="5" t="s">
        <v>773</v>
      </c>
    </row>
    <row r="1447" spans="1:7" outlineLevel="1" x14ac:dyDescent="0.2">
      <c r="A1447" s="5" t="s">
        <v>636</v>
      </c>
      <c r="E1447" s="4">
        <v>11920824</v>
      </c>
      <c r="F1447" s="4">
        <v>13419650</v>
      </c>
      <c r="G1447" s="4">
        <v>13765619.142857101</v>
      </c>
    </row>
    <row r="1448" spans="1:7" outlineLevel="1" x14ac:dyDescent="0.2">
      <c r="A1448" s="5" t="s">
        <v>774</v>
      </c>
    </row>
    <row r="1449" spans="1:7" outlineLevel="1" x14ac:dyDescent="0.2">
      <c r="A1449" s="5" t="s">
        <v>636</v>
      </c>
      <c r="E1449" s="4">
        <v>216725</v>
      </c>
      <c r="F1449" s="4">
        <v>216725</v>
      </c>
      <c r="G1449" s="4">
        <v>216725</v>
      </c>
    </row>
    <row r="1450" spans="1:7" outlineLevel="1" x14ac:dyDescent="0.2">
      <c r="A1450" s="5" t="s">
        <v>775</v>
      </c>
    </row>
    <row r="1451" spans="1:7" outlineLevel="1" x14ac:dyDescent="0.2">
      <c r="A1451" s="5" t="s">
        <v>636</v>
      </c>
      <c r="E1451" s="4">
        <v>4458150</v>
      </c>
      <c r="F1451" s="4">
        <v>4458150</v>
      </c>
      <c r="G1451" s="4">
        <v>4599321.4285714198</v>
      </c>
    </row>
    <row r="1452" spans="1:7" outlineLevel="1" x14ac:dyDescent="0.2">
      <c r="A1452" s="5" t="s">
        <v>776</v>
      </c>
    </row>
    <row r="1453" spans="1:7" outlineLevel="1" x14ac:dyDescent="0.2">
      <c r="A1453" s="5" t="s">
        <v>636</v>
      </c>
      <c r="E1453" s="4">
        <v>-4496350</v>
      </c>
      <c r="F1453" s="4">
        <v>-4458150</v>
      </c>
      <c r="G1453" s="4">
        <v>-4599321.5</v>
      </c>
    </row>
    <row r="1454" spans="1:7" outlineLevel="1" x14ac:dyDescent="0.2">
      <c r="A1454" s="5" t="s">
        <v>777</v>
      </c>
    </row>
    <row r="1455" spans="1:7" outlineLevel="1" x14ac:dyDescent="0.2">
      <c r="A1455" s="5" t="s">
        <v>636</v>
      </c>
      <c r="E1455" s="4">
        <v>4095218.9099999899</v>
      </c>
      <c r="F1455" s="4">
        <v>4060426.8299999898</v>
      </c>
      <c r="G1455" s="4">
        <v>4189003.98999999</v>
      </c>
    </row>
    <row r="1456" spans="1:7" outlineLevel="1" x14ac:dyDescent="0.2">
      <c r="A1456" s="5" t="s">
        <v>778</v>
      </c>
    </row>
    <row r="1457" spans="1:7" outlineLevel="1" x14ac:dyDescent="0.2">
      <c r="A1457" s="5" t="s">
        <v>636</v>
      </c>
      <c r="E1457" s="4">
        <v>27910.638917999899</v>
      </c>
      <c r="F1457" s="4">
        <v>27673.5162749999</v>
      </c>
      <c r="G1457" s="4">
        <v>28549.824929999901</v>
      </c>
    </row>
    <row r="1458" spans="1:7" outlineLevel="1" x14ac:dyDescent="0.2">
      <c r="A1458" s="5" t="s">
        <v>779</v>
      </c>
    </row>
    <row r="1459" spans="1:7" outlineLevel="1" x14ac:dyDescent="0.2">
      <c r="A1459" s="5" t="s">
        <v>636</v>
      </c>
      <c r="E1459" s="4">
        <v>373220.46389999997</v>
      </c>
      <c r="F1459" s="4">
        <v>370049.66506999999</v>
      </c>
      <c r="G1459" s="4">
        <v>381767.62919999898</v>
      </c>
    </row>
    <row r="1460" spans="1:7" outlineLevel="1" x14ac:dyDescent="0.2">
      <c r="A1460" s="5" t="s">
        <v>780</v>
      </c>
    </row>
    <row r="1461" spans="1:7" outlineLevel="1" x14ac:dyDescent="0.2">
      <c r="A1461" s="5" t="s">
        <v>636</v>
      </c>
      <c r="E1461" s="4">
        <v>2633309.79</v>
      </c>
      <c r="F1461" s="4">
        <v>2633309.79</v>
      </c>
      <c r="G1461" s="4">
        <v>2633309.79</v>
      </c>
    </row>
    <row r="1462" spans="1:7" outlineLevel="1" x14ac:dyDescent="0.2">
      <c r="A1462" s="5" t="s">
        <v>781</v>
      </c>
    </row>
    <row r="1463" spans="1:7" outlineLevel="1" x14ac:dyDescent="0.2">
      <c r="A1463" s="5" t="s">
        <v>636</v>
      </c>
      <c r="E1463" s="4">
        <v>-23962697.5355439</v>
      </c>
      <c r="F1463" s="4">
        <v>-23013875.982757501</v>
      </c>
      <c r="G1463" s="4">
        <v>-22328439.1154254</v>
      </c>
    </row>
    <row r="1464" spans="1:7" outlineLevel="1" x14ac:dyDescent="0.2">
      <c r="A1464" s="5" t="s">
        <v>999</v>
      </c>
    </row>
    <row r="1465" spans="1:7" outlineLevel="1" x14ac:dyDescent="0.2">
      <c r="A1465" s="5" t="s">
        <v>1000</v>
      </c>
    </row>
    <row r="1466" spans="1:7" outlineLevel="1" x14ac:dyDescent="0.2">
      <c r="A1466" s="5" t="s">
        <v>1001</v>
      </c>
      <c r="D1466" s="4">
        <v>-11806416</v>
      </c>
      <c r="E1466" s="4">
        <v>-23303114</v>
      </c>
      <c r="F1466" s="4">
        <v>-15000000</v>
      </c>
      <c r="G1466" s="4">
        <v>-15000000</v>
      </c>
    </row>
    <row r="1467" spans="1:7" outlineLevel="1" x14ac:dyDescent="0.2">
      <c r="A1467" s="5" t="s">
        <v>1002</v>
      </c>
    </row>
    <row r="1468" spans="1:7" outlineLevel="1" x14ac:dyDescent="0.2">
      <c r="A1468" s="5" t="s">
        <v>1001</v>
      </c>
      <c r="E1468" s="4">
        <v>-12976120</v>
      </c>
      <c r="F1468" s="4">
        <v>-530000</v>
      </c>
    </row>
    <row r="1469" spans="1:7" outlineLevel="1" x14ac:dyDescent="0.2">
      <c r="A1469" s="5" t="s">
        <v>1003</v>
      </c>
    </row>
    <row r="1470" spans="1:7" outlineLevel="1" x14ac:dyDescent="0.2">
      <c r="A1470" s="5" t="s">
        <v>1028</v>
      </c>
    </row>
    <row r="1471" spans="1:7" outlineLevel="1" x14ac:dyDescent="0.2">
      <c r="A1471" s="5" t="s">
        <v>636</v>
      </c>
      <c r="C1471" s="4">
        <v>-14160985.5</v>
      </c>
    </row>
    <row r="1472" spans="1:7" outlineLevel="1" x14ac:dyDescent="0.2">
      <c r="A1472" s="5" t="s">
        <v>1074</v>
      </c>
    </row>
    <row r="1473" spans="1:7" outlineLevel="1" x14ac:dyDescent="0.2">
      <c r="A1473" s="5" t="s">
        <v>721</v>
      </c>
    </row>
    <row r="1474" spans="1:7" outlineLevel="1" x14ac:dyDescent="0.2">
      <c r="A1474" s="5" t="s">
        <v>1085</v>
      </c>
    </row>
    <row r="1475" spans="1:7" outlineLevel="1" x14ac:dyDescent="0.2">
      <c r="A1475" s="5" t="s">
        <v>636</v>
      </c>
      <c r="F1475" s="4">
        <v>883830236.09369802</v>
      </c>
      <c r="G1475" s="4">
        <v>1111855205.6118</v>
      </c>
    </row>
    <row r="1476" spans="1:7" outlineLevel="1" x14ac:dyDescent="0.2">
      <c r="A1476" s="5" t="s">
        <v>722</v>
      </c>
    </row>
    <row r="1477" spans="1:7" outlineLevel="1" x14ac:dyDescent="0.2">
      <c r="A1477" s="5" t="s">
        <v>636</v>
      </c>
      <c r="F1477" s="4">
        <v>21556835.0266755</v>
      </c>
      <c r="G1477" s="4">
        <v>27118419.6490684</v>
      </c>
    </row>
    <row r="1478" spans="1:7" outlineLevel="1" x14ac:dyDescent="0.2">
      <c r="A1478" s="5" t="s">
        <v>723</v>
      </c>
    </row>
    <row r="1479" spans="1:7" outlineLevel="1" x14ac:dyDescent="0.2">
      <c r="A1479" s="5" t="s">
        <v>636</v>
      </c>
      <c r="F1479" s="4">
        <v>538920.87566688901</v>
      </c>
      <c r="G1479" s="4">
        <v>677960.49122671003</v>
      </c>
    </row>
    <row r="1480" spans="1:7" outlineLevel="1" x14ac:dyDescent="0.2">
      <c r="A1480" s="5" t="s">
        <v>724</v>
      </c>
    </row>
    <row r="1481" spans="1:7" outlineLevel="1" x14ac:dyDescent="0.2">
      <c r="A1481" s="5" t="s">
        <v>1086</v>
      </c>
    </row>
    <row r="1482" spans="1:7" outlineLevel="1" x14ac:dyDescent="0.2">
      <c r="A1482" s="5" t="s">
        <v>636</v>
      </c>
      <c r="D1482" s="4">
        <v>6091636.6747244699</v>
      </c>
      <c r="E1482" s="4">
        <v>9219981.2444438804</v>
      </c>
      <c r="F1482" s="4">
        <v>9302029.2020227499</v>
      </c>
      <c r="G1482" s="4">
        <v>9472498.3477115091</v>
      </c>
    </row>
    <row r="1483" spans="1:7" outlineLevel="1" x14ac:dyDescent="0.2">
      <c r="A1483" s="5" t="s">
        <v>726</v>
      </c>
    </row>
    <row r="1484" spans="1:7" outlineLevel="1" x14ac:dyDescent="0.2">
      <c r="A1484" s="5" t="s">
        <v>1087</v>
      </c>
    </row>
    <row r="1485" spans="1:7" outlineLevel="1" x14ac:dyDescent="0.2">
      <c r="A1485" s="5" t="s">
        <v>636</v>
      </c>
      <c r="C1485" s="4">
        <v>-485455.57533333299</v>
      </c>
      <c r="D1485" s="4">
        <v>-2534.6234167508701</v>
      </c>
      <c r="E1485" s="4">
        <v>-218401.15151608401</v>
      </c>
      <c r="F1485" s="4">
        <v>-606902.55594199104</v>
      </c>
      <c r="G1485" s="4">
        <v>-724501.43656150601</v>
      </c>
    </row>
    <row r="1486" spans="1:7" outlineLevel="1" x14ac:dyDescent="0.2">
      <c r="A1486" s="5" t="s">
        <v>728</v>
      </c>
    </row>
    <row r="1487" spans="1:7" outlineLevel="1" x14ac:dyDescent="0.2">
      <c r="A1487" s="5" t="s">
        <v>1088</v>
      </c>
    </row>
    <row r="1488" spans="1:7" outlineLevel="1" x14ac:dyDescent="0.2">
      <c r="A1488" s="5" t="s">
        <v>636</v>
      </c>
      <c r="E1488" s="4">
        <v>1200000</v>
      </c>
      <c r="F1488" s="4">
        <v>1200000</v>
      </c>
      <c r="G1488" s="4">
        <v>1200000</v>
      </c>
    </row>
    <row r="1489" spans="1:7" outlineLevel="1" x14ac:dyDescent="0.2">
      <c r="A1489" s="5" t="s">
        <v>729</v>
      </c>
    </row>
    <row r="1490" spans="1:7" outlineLevel="1" x14ac:dyDescent="0.2">
      <c r="A1490" s="5" t="s">
        <v>636</v>
      </c>
      <c r="B1490" s="4">
        <v>39489194.369999997</v>
      </c>
      <c r="C1490" s="4">
        <v>40703620.789999902</v>
      </c>
      <c r="D1490" s="4">
        <v>39619944.159999996</v>
      </c>
      <c r="E1490" s="4">
        <v>41121429.335615799</v>
      </c>
      <c r="F1490" s="4">
        <v>41687645.529436998</v>
      </c>
      <c r="G1490" s="4">
        <v>41714016.002064198</v>
      </c>
    </row>
    <row r="1491" spans="1:7" outlineLevel="1" x14ac:dyDescent="0.2">
      <c r="A1491" s="5" t="s">
        <v>730</v>
      </c>
    </row>
    <row r="1492" spans="1:7" outlineLevel="1" x14ac:dyDescent="0.2">
      <c r="A1492" s="5" t="s">
        <v>636</v>
      </c>
      <c r="B1492" s="4">
        <v>-15952940.7199999</v>
      </c>
      <c r="C1492" s="4">
        <v>-17269916.640000001</v>
      </c>
      <c r="D1492" s="4">
        <v>-18249842.8699999</v>
      </c>
      <c r="E1492" s="4">
        <v>-19750531.504455999</v>
      </c>
      <c r="F1492" s="4">
        <v>-20699353.057242401</v>
      </c>
      <c r="G1492" s="4">
        <v>-21384789.924574502</v>
      </c>
    </row>
    <row r="1493" spans="1:7" outlineLevel="1" x14ac:dyDescent="0.2">
      <c r="A1493" s="5" t="s">
        <v>733</v>
      </c>
    </row>
    <row r="1494" spans="1:7" outlineLevel="1" x14ac:dyDescent="0.2">
      <c r="A1494" s="5" t="s">
        <v>1089</v>
      </c>
    </row>
    <row r="1495" spans="1:7" outlineLevel="1" x14ac:dyDescent="0.2">
      <c r="A1495" s="5" t="s">
        <v>735</v>
      </c>
      <c r="E1495" s="4">
        <v>3405314071.2318201</v>
      </c>
      <c r="F1495" s="4">
        <v>3510491284.3801198</v>
      </c>
      <c r="G1495" s="4">
        <v>3535360213.9829798</v>
      </c>
    </row>
    <row r="1496" spans="1:7" outlineLevel="1" x14ac:dyDescent="0.2">
      <c r="A1496" s="5" t="s">
        <v>736</v>
      </c>
      <c r="E1496" s="4">
        <v>1929439831.88116</v>
      </c>
      <c r="F1496" s="4">
        <v>2001390758.8334899</v>
      </c>
      <c r="G1496" s="4">
        <v>2010015272.23721</v>
      </c>
    </row>
    <row r="1497" spans="1:7" outlineLevel="1" x14ac:dyDescent="0.2">
      <c r="A1497" s="5" t="s">
        <v>737</v>
      </c>
      <c r="E1497" s="4">
        <v>76238286.249789894</v>
      </c>
      <c r="F1497" s="4">
        <v>82784624.965620905</v>
      </c>
      <c r="G1497" s="4">
        <v>84439638.621841103</v>
      </c>
    </row>
    <row r="1498" spans="1:7" outlineLevel="1" x14ac:dyDescent="0.2">
      <c r="A1498" s="5" t="s">
        <v>738</v>
      </c>
      <c r="E1498" s="4">
        <v>59451659.683623597</v>
      </c>
      <c r="F1498" s="4">
        <v>61702274.203281201</v>
      </c>
      <c r="G1498" s="4">
        <v>63406277.12494</v>
      </c>
    </row>
    <row r="1499" spans="1:7" outlineLevel="1" x14ac:dyDescent="0.2">
      <c r="A1499" s="5" t="s">
        <v>739</v>
      </c>
      <c r="E1499" s="4">
        <v>1324355.3493300001</v>
      </c>
      <c r="F1499" s="4">
        <v>1339622.4420400001</v>
      </c>
      <c r="G1499" s="4">
        <v>1341890.9743900001</v>
      </c>
    </row>
    <row r="1500" spans="1:7" outlineLevel="1" x14ac:dyDescent="0.2">
      <c r="A1500" s="5" t="s">
        <v>740</v>
      </c>
      <c r="E1500" s="4">
        <v>3950825.2735100002</v>
      </c>
      <c r="F1500" s="4">
        <v>4091930.8765599998</v>
      </c>
      <c r="G1500" s="4">
        <v>4089198.8418399999</v>
      </c>
    </row>
    <row r="1501" spans="1:7" outlineLevel="1" x14ac:dyDescent="0.2">
      <c r="A1501" s="5" t="s">
        <v>1090</v>
      </c>
      <c r="E1501" s="4">
        <v>218917521.306335</v>
      </c>
      <c r="F1501" s="4">
        <v>208213343.02015901</v>
      </c>
      <c r="G1501" s="4">
        <v>212830398.75507101</v>
      </c>
    </row>
    <row r="1502" spans="1:7" outlineLevel="1" x14ac:dyDescent="0.2">
      <c r="A1502" s="5" t="s">
        <v>1091</v>
      </c>
    </row>
    <row r="1503" spans="1:7" outlineLevel="1" x14ac:dyDescent="0.2">
      <c r="A1503" s="5" t="s">
        <v>735</v>
      </c>
      <c r="E1503" s="4">
        <v>1487875137.51895</v>
      </c>
      <c r="F1503" s="4">
        <v>1654156230.9918001</v>
      </c>
      <c r="G1503" s="4">
        <v>1774305846.97717</v>
      </c>
    </row>
    <row r="1504" spans="1:7" outlineLevel="1" x14ac:dyDescent="0.2">
      <c r="A1504" s="5" t="s">
        <v>736</v>
      </c>
      <c r="E1504" s="4">
        <v>1205732258.5344801</v>
      </c>
      <c r="F1504" s="4">
        <v>1344884725.9161</v>
      </c>
      <c r="G1504" s="4">
        <v>1438609142.2156501</v>
      </c>
    </row>
    <row r="1505" spans="1:7" outlineLevel="1" x14ac:dyDescent="0.2">
      <c r="A1505" s="5" t="s">
        <v>737</v>
      </c>
      <c r="E1505" s="4">
        <v>82493001.965368405</v>
      </c>
      <c r="F1505" s="4">
        <v>94429398.5229709</v>
      </c>
      <c r="G1505" s="4">
        <v>102621628.27961101</v>
      </c>
    </row>
    <row r="1506" spans="1:7" outlineLevel="1" x14ac:dyDescent="0.2">
      <c r="A1506" s="5" t="s">
        <v>738</v>
      </c>
      <c r="E1506" s="4">
        <v>12425757.8158086</v>
      </c>
      <c r="F1506" s="4">
        <v>14167055.5113279</v>
      </c>
      <c r="G1506" s="4">
        <v>15419237.672150999</v>
      </c>
    </row>
    <row r="1507" spans="1:7" outlineLevel="1" x14ac:dyDescent="0.2">
      <c r="A1507" s="5" t="s">
        <v>739</v>
      </c>
      <c r="E1507" s="4">
        <v>605675.78734361695</v>
      </c>
      <c r="F1507" s="4">
        <v>664959.54168902803</v>
      </c>
      <c r="G1507" s="4">
        <v>712783.96409317898</v>
      </c>
    </row>
    <row r="1508" spans="1:7" outlineLevel="1" x14ac:dyDescent="0.2">
      <c r="A1508" s="5" t="s">
        <v>740</v>
      </c>
      <c r="E1508" s="4">
        <v>2372937.1099874699</v>
      </c>
      <c r="F1508" s="4">
        <v>2645721.1633300702</v>
      </c>
      <c r="G1508" s="4">
        <v>2820747.23059252</v>
      </c>
    </row>
    <row r="1509" spans="1:7" outlineLevel="1" x14ac:dyDescent="0.2">
      <c r="A1509" s="5" t="s">
        <v>1092</v>
      </c>
    </row>
    <row r="1510" spans="1:7" outlineLevel="1" x14ac:dyDescent="0.2">
      <c r="A1510" s="5" t="s">
        <v>1090</v>
      </c>
      <c r="E1510" s="4">
        <v>165411179.631567</v>
      </c>
      <c r="F1510" s="4">
        <v>173412293.68116501</v>
      </c>
      <c r="G1510" s="4">
        <v>185464995.395592</v>
      </c>
    </row>
    <row r="1511" spans="1:7" outlineLevel="1" x14ac:dyDescent="0.2">
      <c r="A1511" s="5" t="s">
        <v>1093</v>
      </c>
    </row>
    <row r="1512" spans="1:7" outlineLevel="1" x14ac:dyDescent="0.2">
      <c r="A1512" s="5" t="s">
        <v>735</v>
      </c>
      <c r="E1512" s="4">
        <v>100081413.779195</v>
      </c>
      <c r="F1512" s="4">
        <v>89662146.543447897</v>
      </c>
      <c r="G1512" s="4">
        <v>94901704.079800993</v>
      </c>
    </row>
    <row r="1513" spans="1:7" outlineLevel="1" x14ac:dyDescent="0.2">
      <c r="A1513" s="5" t="s">
        <v>736</v>
      </c>
      <c r="E1513" s="4">
        <v>81103169.231347799</v>
      </c>
      <c r="F1513" s="4">
        <v>72898344.859985501</v>
      </c>
      <c r="G1513" s="4">
        <v>76946406.581279099</v>
      </c>
    </row>
    <row r="1514" spans="1:7" outlineLevel="1" x14ac:dyDescent="0.2">
      <c r="A1514" s="5" t="s">
        <v>737</v>
      </c>
      <c r="E1514" s="4">
        <v>5548863.6481627403</v>
      </c>
      <c r="F1514" s="4">
        <v>5118466.0854553701</v>
      </c>
      <c r="G1514" s="4">
        <v>5488888.7481101202</v>
      </c>
    </row>
    <row r="1515" spans="1:7" outlineLevel="1" x14ac:dyDescent="0.2">
      <c r="A1515" s="5" t="s">
        <v>738</v>
      </c>
      <c r="E1515" s="4">
        <v>835814.36245901405</v>
      </c>
      <c r="F1515" s="4">
        <v>767913.32254283305</v>
      </c>
      <c r="G1515" s="4">
        <v>824723.61413427803</v>
      </c>
    </row>
    <row r="1516" spans="1:7" outlineLevel="1" x14ac:dyDescent="0.2">
      <c r="A1516" s="5" t="s">
        <v>739</v>
      </c>
      <c r="E1516" s="4">
        <v>40740.575308124397</v>
      </c>
      <c r="F1516" s="4">
        <v>36043.572399831501</v>
      </c>
      <c r="G1516" s="4">
        <v>38124.437761641697</v>
      </c>
    </row>
    <row r="1517" spans="1:7" outlineLevel="1" x14ac:dyDescent="0.2">
      <c r="A1517" s="5" t="s">
        <v>740</v>
      </c>
      <c r="E1517" s="4">
        <v>159614.80556270099</v>
      </c>
      <c r="F1517" s="4">
        <v>143409.089307947</v>
      </c>
      <c r="G1517" s="4">
        <v>150872.36477164901</v>
      </c>
    </row>
    <row r="1518" spans="1:7" outlineLevel="1" x14ac:dyDescent="0.2">
      <c r="A1518" s="5" t="s">
        <v>1094</v>
      </c>
    </row>
    <row r="1519" spans="1:7" outlineLevel="1" x14ac:dyDescent="0.2">
      <c r="A1519" s="5" t="s">
        <v>735</v>
      </c>
      <c r="E1519" s="4">
        <v>-19750531.504455999</v>
      </c>
      <c r="F1519" s="4">
        <v>-20699353.057242401</v>
      </c>
      <c r="G1519" s="4">
        <v>-21384789.924574502</v>
      </c>
    </row>
    <row r="1520" spans="1:7" outlineLevel="1" x14ac:dyDescent="0.2">
      <c r="A1520" s="5" t="s">
        <v>1095</v>
      </c>
    </row>
    <row r="1521" spans="1:7" outlineLevel="1" x14ac:dyDescent="0.2">
      <c r="A1521" s="5" t="s">
        <v>735</v>
      </c>
      <c r="E1521" s="4">
        <v>141564307.03986901</v>
      </c>
      <c r="F1521" s="4">
        <v>100267264.83031499</v>
      </c>
      <c r="G1521" s="4">
        <v>94939983.035209894</v>
      </c>
    </row>
    <row r="1522" spans="1:7" outlineLevel="1" x14ac:dyDescent="0.2">
      <c r="A1522" s="5" t="s">
        <v>736</v>
      </c>
      <c r="E1522" s="4">
        <v>114719741.832421</v>
      </c>
      <c r="F1522" s="4">
        <v>81520663.195654705</v>
      </c>
      <c r="G1522" s="4">
        <v>76977443.2006419</v>
      </c>
    </row>
    <row r="1523" spans="1:7" outlineLevel="1" x14ac:dyDescent="0.2">
      <c r="A1523" s="5" t="s">
        <v>737</v>
      </c>
      <c r="E1523" s="4">
        <v>7848820.3508389099</v>
      </c>
      <c r="F1523" s="4">
        <v>5723871.3805123297</v>
      </c>
      <c r="G1523" s="4">
        <v>5491102.7118073003</v>
      </c>
    </row>
    <row r="1524" spans="1:7" outlineLevel="1" x14ac:dyDescent="0.2">
      <c r="A1524" s="5" t="s">
        <v>738</v>
      </c>
      <c r="E1524" s="4">
        <v>1182252.2940825601</v>
      </c>
      <c r="F1524" s="4">
        <v>858741.07911100995</v>
      </c>
      <c r="G1524" s="4">
        <v>825056.26947230601</v>
      </c>
    </row>
    <row r="1525" spans="1:7" outlineLevel="1" x14ac:dyDescent="0.2">
      <c r="A1525" s="5" t="s">
        <v>739</v>
      </c>
      <c r="E1525" s="4">
        <v>57627.196640372997</v>
      </c>
      <c r="F1525" s="4">
        <v>40306.757740774301</v>
      </c>
      <c r="G1525" s="4">
        <v>38139.815395449499</v>
      </c>
    </row>
    <row r="1526" spans="1:7" outlineLevel="1" x14ac:dyDescent="0.2">
      <c r="A1526" s="5" t="s">
        <v>740</v>
      </c>
      <c r="E1526" s="4">
        <v>225773.78245914099</v>
      </c>
      <c r="F1526" s="4">
        <v>160371.323808833</v>
      </c>
      <c r="G1526" s="4">
        <v>150933.21970127901</v>
      </c>
    </row>
    <row r="1527" spans="1:7" outlineLevel="1" x14ac:dyDescent="0.2">
      <c r="A1527" s="5" t="s">
        <v>1096</v>
      </c>
    </row>
    <row r="1528" spans="1:7" outlineLevel="1" x14ac:dyDescent="0.2">
      <c r="A1528" s="5" t="s">
        <v>735</v>
      </c>
      <c r="E1528" s="4">
        <v>261161931.62705699</v>
      </c>
      <c r="F1528" s="4">
        <v>167898596.07743001</v>
      </c>
      <c r="G1528" s="4">
        <v>161321888.20560899</v>
      </c>
    </row>
    <row r="1529" spans="1:7" outlineLevel="1" x14ac:dyDescent="0.2">
      <c r="A1529" s="5" t="s">
        <v>736</v>
      </c>
      <c r="E1529" s="4">
        <v>211638300.63657501</v>
      </c>
      <c r="F1529" s="4">
        <v>136507213.24666199</v>
      </c>
      <c r="G1529" s="4">
        <v>130799965.297677</v>
      </c>
    </row>
    <row r="1530" spans="1:7" outlineLevel="1" x14ac:dyDescent="0.2">
      <c r="A1530" s="5" t="s">
        <v>737</v>
      </c>
      <c r="E1530" s="4">
        <v>14479730.9906765</v>
      </c>
      <c r="F1530" s="4">
        <v>9584683.2018622607</v>
      </c>
      <c r="G1530" s="4">
        <v>9330474.1530359201</v>
      </c>
    </row>
    <row r="1531" spans="1:7" outlineLevel="1" x14ac:dyDescent="0.2">
      <c r="A1531" s="5" t="s">
        <v>738</v>
      </c>
      <c r="E1531" s="4">
        <v>2181053.2559324</v>
      </c>
      <c r="F1531" s="4">
        <v>1437971.0249477399</v>
      </c>
      <c r="G1531" s="4">
        <v>1401934.4749386101</v>
      </c>
    </row>
    <row r="1532" spans="1:7" outlineLevel="1" x14ac:dyDescent="0.2">
      <c r="A1532" s="5" t="s">
        <v>739</v>
      </c>
      <c r="E1532" s="4">
        <v>106312.32055275999</v>
      </c>
      <c r="F1532" s="4">
        <v>67494.092399566201</v>
      </c>
      <c r="G1532" s="4">
        <v>64807.121706830498</v>
      </c>
    </row>
    <row r="1533" spans="1:7" outlineLevel="1" x14ac:dyDescent="0.2">
      <c r="A1533" s="5" t="s">
        <v>740</v>
      </c>
      <c r="E1533" s="4">
        <v>416514.00957424898</v>
      </c>
      <c r="F1533" s="4">
        <v>268543.47891258099</v>
      </c>
      <c r="G1533" s="4">
        <v>256465.518707037</v>
      </c>
    </row>
    <row r="1534" spans="1:7" outlineLevel="1" x14ac:dyDescent="0.2">
      <c r="A1534" s="5" t="s">
        <v>1097</v>
      </c>
    </row>
    <row r="1535" spans="1:7" outlineLevel="1" x14ac:dyDescent="0.2">
      <c r="A1535" s="5" t="s">
        <v>735</v>
      </c>
      <c r="E1535" s="4">
        <v>70983242.57277</v>
      </c>
      <c r="F1535" s="4">
        <v>71150051.719249994</v>
      </c>
      <c r="G1535" s="4">
        <v>72164260.91561</v>
      </c>
    </row>
    <row r="1536" spans="1:7" outlineLevel="1" x14ac:dyDescent="0.2">
      <c r="A1536" s="5" t="s">
        <v>736</v>
      </c>
      <c r="E1536" s="4">
        <v>57448999.101139903</v>
      </c>
      <c r="F1536" s="4">
        <v>57825178.645259902</v>
      </c>
      <c r="G1536" s="4">
        <v>58496460.535510004</v>
      </c>
    </row>
    <row r="1537" spans="1:7" outlineLevel="1" x14ac:dyDescent="0.2">
      <c r="A1537" s="5" t="s">
        <v>737</v>
      </c>
      <c r="E1537" s="4">
        <v>3925034.6216199999</v>
      </c>
      <c r="F1537" s="4">
        <v>4058538.6077200002</v>
      </c>
      <c r="G1537" s="4">
        <v>4171607.9493499999</v>
      </c>
    </row>
    <row r="1538" spans="1:7" outlineLevel="1" x14ac:dyDescent="0.2">
      <c r="A1538" s="5" t="s">
        <v>738</v>
      </c>
      <c r="E1538" s="4">
        <v>591223.64560000005</v>
      </c>
      <c r="F1538" s="4">
        <v>608952.62089999998</v>
      </c>
      <c r="G1538" s="4">
        <v>626810.71914999897</v>
      </c>
    </row>
    <row r="1539" spans="1:7" outlineLevel="1" x14ac:dyDescent="0.2">
      <c r="A1539" s="5" t="s">
        <v>739</v>
      </c>
      <c r="E1539" s="4">
        <v>28891.0398299999</v>
      </c>
      <c r="F1539" s="4">
        <v>28599.742149999998</v>
      </c>
      <c r="G1539" s="4">
        <v>28989.264630000001</v>
      </c>
    </row>
    <row r="1540" spans="1:7" outlineLevel="1" x14ac:dyDescent="0.2">
      <c r="A1540" s="5" t="s">
        <v>740</v>
      </c>
      <c r="E1540" s="4">
        <v>112962.245699999</v>
      </c>
      <c r="F1540" s="4">
        <v>113737.23146</v>
      </c>
      <c r="G1540" s="4">
        <v>114678.49012</v>
      </c>
    </row>
    <row r="1541" spans="1:7" outlineLevel="1" x14ac:dyDescent="0.2">
      <c r="A1541" s="5" t="s">
        <v>1098</v>
      </c>
    </row>
    <row r="1542" spans="1:7" outlineLevel="1" x14ac:dyDescent="0.2">
      <c r="A1542" s="5" t="s">
        <v>735</v>
      </c>
      <c r="E1542" s="4">
        <v>258770038.97557801</v>
      </c>
      <c r="F1542" s="4">
        <v>264005430.55169299</v>
      </c>
      <c r="G1542" s="4">
        <v>272087197.12097198</v>
      </c>
    </row>
    <row r="1543" spans="1:7" outlineLevel="1" x14ac:dyDescent="0.2">
      <c r="A1543" s="5" t="s">
        <v>736</v>
      </c>
      <c r="E1543" s="4">
        <v>171137984.14837599</v>
      </c>
      <c r="F1543" s="4">
        <v>175259035.116249</v>
      </c>
      <c r="G1543" s="4">
        <v>180795274.53664401</v>
      </c>
    </row>
    <row r="1544" spans="1:7" outlineLevel="1" x14ac:dyDescent="0.2">
      <c r="A1544" s="5" t="s">
        <v>737</v>
      </c>
      <c r="E1544" s="4">
        <v>9060369.0055301003</v>
      </c>
      <c r="F1544" s="4">
        <v>9572553.8583001494</v>
      </c>
      <c r="G1544" s="4">
        <v>10090699.701931</v>
      </c>
    </row>
    <row r="1545" spans="1:7" outlineLevel="1" x14ac:dyDescent="0.2">
      <c r="A1545" s="5" t="s">
        <v>738</v>
      </c>
      <c r="E1545" s="4">
        <v>3644959.7564238501</v>
      </c>
      <c r="F1545" s="4">
        <v>3774200.8323634798</v>
      </c>
      <c r="G1545" s="4">
        <v>3934768.8761704802</v>
      </c>
    </row>
    <row r="1546" spans="1:7" outlineLevel="1" x14ac:dyDescent="0.2">
      <c r="A1546" s="5" t="s">
        <v>739</v>
      </c>
      <c r="E1546" s="4">
        <v>102917.851653384</v>
      </c>
      <c r="F1546" s="4">
        <v>103334.469143789</v>
      </c>
      <c r="G1546" s="4">
        <v>106132.218521091</v>
      </c>
    </row>
    <row r="1547" spans="1:7" outlineLevel="1" x14ac:dyDescent="0.2">
      <c r="A1547" s="5" t="s">
        <v>740</v>
      </c>
      <c r="E1547" s="4">
        <v>344134.37182275503</v>
      </c>
      <c r="F1547" s="4">
        <v>352182.99450201902</v>
      </c>
      <c r="G1547" s="4">
        <v>361609.282814837</v>
      </c>
    </row>
    <row r="1548" spans="1:7" outlineLevel="1" x14ac:dyDescent="0.2">
      <c r="A1548" s="5" t="s">
        <v>1099</v>
      </c>
    </row>
    <row r="1549" spans="1:7" outlineLevel="1" x14ac:dyDescent="0.2">
      <c r="A1549" s="5" t="s">
        <v>735</v>
      </c>
      <c r="E1549" s="4">
        <v>139672553.135005</v>
      </c>
      <c r="F1549" s="4">
        <v>142895544.14064401</v>
      </c>
      <c r="G1549" s="4">
        <v>146451515.57107201</v>
      </c>
    </row>
    <row r="1550" spans="1:7" outlineLevel="1" x14ac:dyDescent="0.2">
      <c r="A1550" s="5" t="s">
        <v>736</v>
      </c>
      <c r="E1550" s="4">
        <v>92309802.595311105</v>
      </c>
      <c r="F1550" s="4">
        <v>94744279.094799101</v>
      </c>
      <c r="G1550" s="4">
        <v>97226786.924820006</v>
      </c>
    </row>
    <row r="1551" spans="1:7" outlineLevel="1" x14ac:dyDescent="0.2">
      <c r="A1551" s="5" t="s">
        <v>737</v>
      </c>
      <c r="E1551" s="4">
        <v>4885480.4570886297</v>
      </c>
      <c r="F1551" s="4">
        <v>5171784.1734395297</v>
      </c>
      <c r="G1551" s="4">
        <v>5424188.2170193698</v>
      </c>
    </row>
    <row r="1552" spans="1:7" outlineLevel="1" x14ac:dyDescent="0.2">
      <c r="A1552" s="5" t="s">
        <v>738</v>
      </c>
      <c r="E1552" s="4">
        <v>1965840.0271155401</v>
      </c>
      <c r="F1552" s="4">
        <v>2039561.73749002</v>
      </c>
      <c r="G1552" s="4">
        <v>2115488.2019175901</v>
      </c>
    </row>
    <row r="1553" spans="1:7" outlineLevel="1" x14ac:dyDescent="0.2">
      <c r="A1553" s="5" t="s">
        <v>739</v>
      </c>
      <c r="E1553" s="4">
        <v>55476.981256535197</v>
      </c>
      <c r="F1553" s="4">
        <v>55821.1832928</v>
      </c>
      <c r="G1553" s="4">
        <v>57044.501999412802</v>
      </c>
    </row>
    <row r="1554" spans="1:7" outlineLevel="1" x14ac:dyDescent="0.2">
      <c r="A1554" s="5" t="s">
        <v>740</v>
      </c>
      <c r="E1554" s="4">
        <v>185605.82632804001</v>
      </c>
      <c r="F1554" s="4">
        <v>190351.61957383101</v>
      </c>
      <c r="G1554" s="4">
        <v>194433.22219826901</v>
      </c>
    </row>
    <row r="1555" spans="1:7" outlineLevel="1" x14ac:dyDescent="0.2">
      <c r="A1555" s="5" t="s">
        <v>734</v>
      </c>
    </row>
    <row r="1556" spans="1:7" outlineLevel="1" x14ac:dyDescent="0.2">
      <c r="A1556" s="5" t="s">
        <v>735</v>
      </c>
      <c r="C1556" s="4">
        <v>84081473.321155295</v>
      </c>
      <c r="D1556" s="4">
        <v>80049468.515269101</v>
      </c>
      <c r="E1556" s="4">
        <v>77559767.773681298</v>
      </c>
    </row>
    <row r="1557" spans="1:7" outlineLevel="1" x14ac:dyDescent="0.2">
      <c r="A1557" s="5" t="s">
        <v>736</v>
      </c>
      <c r="C1557" s="4">
        <v>69583538.413608894</v>
      </c>
      <c r="D1557" s="4">
        <v>64545131.372979499</v>
      </c>
      <c r="E1557" s="4">
        <v>62852259.313312203</v>
      </c>
    </row>
    <row r="1558" spans="1:7" outlineLevel="1" x14ac:dyDescent="0.2">
      <c r="A1558" s="5" t="s">
        <v>737</v>
      </c>
      <c r="C1558" s="4">
        <v>4479885.7493302096</v>
      </c>
      <c r="D1558" s="4">
        <v>4237059.1437127599</v>
      </c>
      <c r="E1558" s="4">
        <v>4300184.8166216202</v>
      </c>
    </row>
    <row r="1559" spans="1:7" outlineLevel="1" x14ac:dyDescent="0.2">
      <c r="A1559" s="5" t="s">
        <v>738</v>
      </c>
      <c r="C1559" s="4">
        <v>679243.89350262401</v>
      </c>
      <c r="D1559" s="4">
        <v>625779.88462508295</v>
      </c>
      <c r="E1559" s="4">
        <v>647728.33842305397</v>
      </c>
    </row>
    <row r="1560" spans="1:7" outlineLevel="1" x14ac:dyDescent="0.2">
      <c r="A1560" s="5" t="s">
        <v>739</v>
      </c>
      <c r="C1560" s="4">
        <v>36634.676070295201</v>
      </c>
      <c r="D1560" s="4">
        <v>32016.156913820902</v>
      </c>
      <c r="E1560" s="4">
        <v>31572.591158990399</v>
      </c>
    </row>
    <row r="1561" spans="1:7" outlineLevel="1" x14ac:dyDescent="0.2">
      <c r="A1561" s="5" t="s">
        <v>740</v>
      </c>
      <c r="C1561" s="4">
        <v>139223.94633263699</v>
      </c>
      <c r="D1561" s="4">
        <v>126406.92649964801</v>
      </c>
      <c r="E1561" s="4">
        <v>123696.16680273</v>
      </c>
    </row>
    <row r="1562" spans="1:7" outlineLevel="1" x14ac:dyDescent="0.2">
      <c r="A1562" s="5" t="s">
        <v>1100</v>
      </c>
    </row>
    <row r="1563" spans="1:7" outlineLevel="1" x14ac:dyDescent="0.2">
      <c r="A1563" s="5" t="s">
        <v>1101</v>
      </c>
    </row>
    <row r="1564" spans="1:7" outlineLevel="1" x14ac:dyDescent="0.2">
      <c r="A1564" s="5" t="s">
        <v>636</v>
      </c>
      <c r="D1564" s="4">
        <v>182086470.36565199</v>
      </c>
      <c r="E1564" s="4">
        <v>14944077.025256099</v>
      </c>
      <c r="F1564" s="4">
        <v>1001339.91085162</v>
      </c>
      <c r="G1564" s="4">
        <v>1737406.06648612</v>
      </c>
    </row>
    <row r="1565" spans="1:7" outlineLevel="1" x14ac:dyDescent="0.2">
      <c r="A1565" s="5" t="s">
        <v>1102</v>
      </c>
    </row>
    <row r="1566" spans="1:7" outlineLevel="1" x14ac:dyDescent="0.2">
      <c r="A1566" s="5" t="s">
        <v>636</v>
      </c>
      <c r="B1566" s="4">
        <v>422705</v>
      </c>
      <c r="C1566" s="4">
        <v>9846065</v>
      </c>
      <c r="D1566" s="4">
        <v>2195540</v>
      </c>
      <c r="E1566" s="4">
        <v>-1134109.6556432899</v>
      </c>
      <c r="F1566" s="4">
        <v>-560378.74204770604</v>
      </c>
      <c r="G1566" s="4">
        <v>942486.03855289996</v>
      </c>
    </row>
    <row r="1567" spans="1:7" outlineLevel="1" x14ac:dyDescent="0.2">
      <c r="A1567" s="5" t="s">
        <v>1003</v>
      </c>
    </row>
    <row r="1568" spans="1:7" outlineLevel="1" x14ac:dyDescent="0.2">
      <c r="A1568" s="5" t="s">
        <v>1105</v>
      </c>
    </row>
    <row r="1569" spans="1:7" outlineLevel="1" x14ac:dyDescent="0.2">
      <c r="A1569" s="5" t="s">
        <v>636</v>
      </c>
      <c r="D1569" s="4">
        <v>3548000</v>
      </c>
      <c r="E1569" s="4">
        <v>10392000</v>
      </c>
      <c r="F1569" s="4">
        <v>10608000</v>
      </c>
      <c r="G1569" s="4">
        <v>10836000</v>
      </c>
    </row>
    <row r="1570" spans="1:7" outlineLevel="1" x14ac:dyDescent="0.2">
      <c r="A1570" s="5" t="s">
        <v>1106</v>
      </c>
    </row>
    <row r="1571" spans="1:7" outlineLevel="1" x14ac:dyDescent="0.2">
      <c r="A1571" s="5" t="s">
        <v>636</v>
      </c>
      <c r="B1571" s="4">
        <v>19953431.34</v>
      </c>
      <c r="C1571" s="4">
        <v>20618347.4099999</v>
      </c>
      <c r="D1571" s="4">
        <v>22290350.25</v>
      </c>
      <c r="E1571" s="4">
        <v>21870000</v>
      </c>
      <c r="F1571" s="4">
        <v>22603000</v>
      </c>
      <c r="G1571" s="4">
        <v>23359000</v>
      </c>
    </row>
    <row r="1572" spans="1:7" outlineLevel="1" x14ac:dyDescent="0.2">
      <c r="A1572" s="5" t="s">
        <v>1109</v>
      </c>
    </row>
    <row r="1573" spans="1:7" outlineLevel="1" x14ac:dyDescent="0.2">
      <c r="A1573" s="5" t="s">
        <v>636</v>
      </c>
      <c r="E1573" s="4">
        <v>-6434770.2827961398</v>
      </c>
    </row>
    <row r="1574" spans="1:7" outlineLevel="1" x14ac:dyDescent="0.2">
      <c r="A1574" s="5" t="s">
        <v>1110</v>
      </c>
    </row>
    <row r="1575" spans="1:7" outlineLevel="1" x14ac:dyDescent="0.2">
      <c r="A1575" s="5" t="s">
        <v>636</v>
      </c>
      <c r="D1575" s="4">
        <v>1490628</v>
      </c>
      <c r="E1575" s="4">
        <v>2981256</v>
      </c>
      <c r="F1575" s="4">
        <v>2981256</v>
      </c>
      <c r="G1575" s="4">
        <v>2981256</v>
      </c>
    </row>
    <row r="1576" spans="1:7" outlineLevel="1" x14ac:dyDescent="0.2">
      <c r="A1576" s="5" t="s">
        <v>1036</v>
      </c>
    </row>
    <row r="1577" spans="1:7" outlineLevel="1" x14ac:dyDescent="0.2">
      <c r="A1577" s="5" t="s">
        <v>1111</v>
      </c>
    </row>
    <row r="1578" spans="1:7" outlineLevel="1" x14ac:dyDescent="0.2">
      <c r="A1578" s="5" t="s">
        <v>636</v>
      </c>
      <c r="B1578" s="4">
        <v>43534642.140000001</v>
      </c>
      <c r="E1578" s="4">
        <v>-9.31322574615478E-10</v>
      </c>
      <c r="G1578" s="4">
        <v>-10799.9999999222</v>
      </c>
    </row>
    <row r="1579" spans="1:7" outlineLevel="1" x14ac:dyDescent="0.2">
      <c r="A1579" s="5" t="s">
        <v>1112</v>
      </c>
    </row>
    <row r="1580" spans="1:7" outlineLevel="1" x14ac:dyDescent="0.2">
      <c r="A1580" s="5" t="s">
        <v>636</v>
      </c>
      <c r="B1580" s="4">
        <v>-2.18278728425502E-11</v>
      </c>
      <c r="D1580" s="4">
        <v>-905620.28</v>
      </c>
      <c r="E1580" s="4">
        <v>905620.28</v>
      </c>
      <c r="F1580" s="4">
        <v>-9.6624717116355896E-9</v>
      </c>
      <c r="G1580" s="4">
        <v>-5.1411916501820001E-8</v>
      </c>
    </row>
    <row r="1581" spans="1:7" outlineLevel="1" x14ac:dyDescent="0.2">
      <c r="A1581" s="5" t="s">
        <v>1113</v>
      </c>
    </row>
    <row r="1582" spans="1:7" outlineLevel="1" x14ac:dyDescent="0.2">
      <c r="A1582" s="5" t="s">
        <v>636</v>
      </c>
      <c r="B1582" s="4">
        <v>1975.55</v>
      </c>
      <c r="E1582" s="4">
        <v>-7647206.5528687201</v>
      </c>
      <c r="F1582" s="4">
        <v>7647206.5528687201</v>
      </c>
      <c r="G1582" s="4">
        <v>4.19095158576965E-9</v>
      </c>
    </row>
    <row r="1583" spans="1:7" outlineLevel="1" x14ac:dyDescent="0.2">
      <c r="A1583" s="5" t="s">
        <v>1114</v>
      </c>
    </row>
    <row r="1584" spans="1:7" outlineLevel="1" x14ac:dyDescent="0.2">
      <c r="A1584" s="5" t="s">
        <v>636</v>
      </c>
      <c r="B1584" s="4">
        <v>1915590.5799999901</v>
      </c>
      <c r="C1584" s="4">
        <v>-385383.37999999902</v>
      </c>
      <c r="D1584" s="4">
        <v>682074.66</v>
      </c>
      <c r="E1584" s="4">
        <v>-16435885.478623001</v>
      </c>
      <c r="F1584" s="4">
        <v>16435885.478623001</v>
      </c>
      <c r="G1584" s="4">
        <v>-1.31549313664436E-7</v>
      </c>
    </row>
    <row r="1585" spans="1:7" outlineLevel="1" x14ac:dyDescent="0.2">
      <c r="A1585" s="5" t="s">
        <v>1115</v>
      </c>
    </row>
    <row r="1586" spans="1:7" outlineLevel="1" x14ac:dyDescent="0.2">
      <c r="A1586" s="5" t="s">
        <v>636</v>
      </c>
      <c r="C1586" s="4">
        <v>-18402197.73</v>
      </c>
      <c r="D1586" s="4">
        <v>7715229.6799999904</v>
      </c>
      <c r="E1586" s="4">
        <v>-6052118.3284566998</v>
      </c>
      <c r="F1586" s="4">
        <v>12064211.367111599</v>
      </c>
      <c r="G1586" s="4">
        <v>-141171.36135640999</v>
      </c>
    </row>
    <row r="1587" spans="1:7" outlineLevel="1" x14ac:dyDescent="0.2">
      <c r="A1587" s="5" t="s">
        <v>1042</v>
      </c>
    </row>
    <row r="1588" spans="1:7" outlineLevel="1" x14ac:dyDescent="0.2">
      <c r="A1588" s="5" t="s">
        <v>1116</v>
      </c>
    </row>
    <row r="1589" spans="1:7" outlineLevel="1" x14ac:dyDescent="0.2">
      <c r="A1589" s="5" t="s">
        <v>636</v>
      </c>
      <c r="D1589" s="4">
        <v>12976120</v>
      </c>
      <c r="E1589" s="4">
        <v>530000</v>
      </c>
    </row>
    <row r="1590" spans="1:7" outlineLevel="1" x14ac:dyDescent="0.2">
      <c r="A1590" s="5" t="s">
        <v>1117</v>
      </c>
    </row>
    <row r="1591" spans="1:7" outlineLevel="1" x14ac:dyDescent="0.2">
      <c r="A1591" s="5" t="s">
        <v>636</v>
      </c>
      <c r="C1591" s="4">
        <v>11806416</v>
      </c>
      <c r="D1591" s="4">
        <v>23303114</v>
      </c>
      <c r="E1591" s="4">
        <v>15000000</v>
      </c>
      <c r="F1591" s="4">
        <v>15000000</v>
      </c>
      <c r="G1591" s="4">
        <v>15000000</v>
      </c>
    </row>
    <row r="1592" spans="1:7" x14ac:dyDescent="0.2">
      <c r="A1592" s="5" t="s">
        <v>1145</v>
      </c>
      <c r="B1592" s="4">
        <v>10289747839.700001</v>
      </c>
      <c r="C1592" s="4">
        <v>11271081066.82</v>
      </c>
      <c r="D1592" s="4">
        <v>11573415363.219999</v>
      </c>
      <c r="E1592" s="4">
        <v>10634858757.8083</v>
      </c>
      <c r="F1592" s="4">
        <v>11850558165.541901</v>
      </c>
      <c r="G1592" s="4">
        <v>12346923414.833401</v>
      </c>
    </row>
    <row r="1593" spans="1:7" outlineLevel="1" x14ac:dyDescent="0.2">
      <c r="A1593" s="5" t="s">
        <v>545</v>
      </c>
    </row>
    <row r="1594" spans="1:7" outlineLevel="1" x14ac:dyDescent="0.2">
      <c r="A1594" s="5" t="s">
        <v>546</v>
      </c>
    </row>
    <row r="1595" spans="1:7" outlineLevel="1" x14ac:dyDescent="0.2">
      <c r="A1595" s="5" t="s">
        <v>547</v>
      </c>
    </row>
    <row r="1596" spans="1:7" outlineLevel="1" x14ac:dyDescent="0.2">
      <c r="A1596" s="5" t="s">
        <v>548</v>
      </c>
      <c r="B1596" s="4">
        <v>106830074.779999</v>
      </c>
      <c r="C1596" s="4">
        <v>114698948.579999</v>
      </c>
      <c r="D1596" s="4">
        <v>123556441.029999</v>
      </c>
      <c r="E1596" s="4">
        <v>134240261.436028</v>
      </c>
      <c r="F1596" s="4">
        <v>385424680.30539697</v>
      </c>
      <c r="G1596" s="4">
        <v>399225911.66321701</v>
      </c>
    </row>
    <row r="1597" spans="1:7" outlineLevel="1" x14ac:dyDescent="0.2">
      <c r="A1597" s="5" t="s">
        <v>549</v>
      </c>
      <c r="B1597" s="4">
        <v>36680051.259999998</v>
      </c>
      <c r="C1597" s="4">
        <v>39890067.039999999</v>
      </c>
      <c r="D1597" s="4">
        <v>41393981.530000001</v>
      </c>
      <c r="E1597" s="4">
        <v>42232734.555698</v>
      </c>
      <c r="F1597" s="4">
        <v>43161283.221933097</v>
      </c>
      <c r="G1597" s="4">
        <v>44205636.239238299</v>
      </c>
    </row>
    <row r="1598" spans="1:7" outlineLevel="1" x14ac:dyDescent="0.2">
      <c r="A1598" s="5" t="s">
        <v>550</v>
      </c>
      <c r="B1598" s="4">
        <v>1283664</v>
      </c>
      <c r="C1598" s="4">
        <v>1283664</v>
      </c>
      <c r="D1598" s="4">
        <v>1283664</v>
      </c>
      <c r="E1598" s="4">
        <v>1283664</v>
      </c>
    </row>
    <row r="1599" spans="1:7" outlineLevel="1" x14ac:dyDescent="0.2">
      <c r="A1599" s="5" t="s">
        <v>551</v>
      </c>
      <c r="C1599" s="4">
        <v>1258203.9099999999</v>
      </c>
    </row>
    <row r="1600" spans="1:7" outlineLevel="1" x14ac:dyDescent="0.2">
      <c r="A1600" s="5" t="s">
        <v>552</v>
      </c>
      <c r="C1600" s="4">
        <v>25508821.84</v>
      </c>
      <c r="D1600" s="4">
        <v>36165163.399999999</v>
      </c>
      <c r="E1600" s="4">
        <v>37352451.379795998</v>
      </c>
      <c r="F1600" s="4">
        <v>37804894.825208098</v>
      </c>
      <c r="G1600" s="4">
        <v>38781685.215884902</v>
      </c>
    </row>
    <row r="1601" spans="1:7" outlineLevel="1" x14ac:dyDescent="0.2">
      <c r="A1601" s="5" t="s">
        <v>553</v>
      </c>
      <c r="B1601" s="4">
        <v>7654259.5599999996</v>
      </c>
      <c r="C1601" s="4">
        <v>7430027.7999999896</v>
      </c>
      <c r="E1601" s="4">
        <v>-1.95443181818181E-2</v>
      </c>
      <c r="F1601" s="4">
        <v>-1.95443181818181E-2</v>
      </c>
      <c r="G1601" s="4">
        <v>-1.95443181818181E-2</v>
      </c>
    </row>
    <row r="1602" spans="1:7" outlineLevel="1" x14ac:dyDescent="0.2">
      <c r="A1602" s="5" t="s">
        <v>554</v>
      </c>
      <c r="B1602" s="4">
        <v>20578099.129999999</v>
      </c>
      <c r="C1602" s="4">
        <v>20361199.439999901</v>
      </c>
      <c r="D1602" s="4">
        <v>19600803.960000001</v>
      </c>
      <c r="E1602" s="4">
        <v>19586368.109269999</v>
      </c>
      <c r="F1602" s="4">
        <v>18089071.700630002</v>
      </c>
      <c r="G1602" s="4">
        <v>17993951.291990001</v>
      </c>
    </row>
    <row r="1603" spans="1:7" outlineLevel="1" x14ac:dyDescent="0.2">
      <c r="A1603" s="5" t="s">
        <v>555</v>
      </c>
      <c r="B1603" s="4">
        <v>15520565.970000001</v>
      </c>
      <c r="C1603" s="4">
        <v>15474634.24</v>
      </c>
      <c r="D1603" s="4">
        <v>16433058.92</v>
      </c>
      <c r="E1603" s="4">
        <v>17735338.233669698</v>
      </c>
      <c r="F1603" s="4">
        <v>22100287.233151302</v>
      </c>
      <c r="G1603" s="4">
        <v>25587917.604777601</v>
      </c>
    </row>
    <row r="1604" spans="1:7" outlineLevel="1" x14ac:dyDescent="0.2">
      <c r="A1604" s="5" t="s">
        <v>556</v>
      </c>
      <c r="B1604" s="4">
        <v>23268189.809999999</v>
      </c>
      <c r="C1604" s="4">
        <v>23480892.669999901</v>
      </c>
      <c r="D1604" s="4">
        <v>24947231.940000001</v>
      </c>
      <c r="E1604" s="4">
        <v>25622757.025600102</v>
      </c>
      <c r="F1604" s="4">
        <v>26796943.832743801</v>
      </c>
      <c r="G1604" s="4">
        <v>27641662.628462698</v>
      </c>
    </row>
    <row r="1605" spans="1:7" outlineLevel="1" x14ac:dyDescent="0.2">
      <c r="A1605" s="5" t="s">
        <v>557</v>
      </c>
      <c r="E1605" s="4">
        <v>657861.04762188497</v>
      </c>
      <c r="F1605" s="4">
        <v>16193051.078285201</v>
      </c>
      <c r="G1605" s="4">
        <v>16212411.112605199</v>
      </c>
    </row>
    <row r="1606" spans="1:7" outlineLevel="1" x14ac:dyDescent="0.2">
      <c r="A1606" s="5" t="s">
        <v>558</v>
      </c>
      <c r="B1606" s="4">
        <v>2401747.23</v>
      </c>
      <c r="C1606" s="4">
        <v>2461478.88</v>
      </c>
      <c r="D1606" s="4">
        <v>2399486.4500000002</v>
      </c>
      <c r="E1606" s="4">
        <v>1164943.52422731</v>
      </c>
      <c r="F1606" s="4">
        <v>567565.22933545196</v>
      </c>
      <c r="G1606" s="4">
        <v>567565.22933545196</v>
      </c>
    </row>
    <row r="1607" spans="1:7" outlineLevel="1" x14ac:dyDescent="0.2">
      <c r="A1607" s="5" t="s">
        <v>559</v>
      </c>
      <c r="B1607" s="4">
        <v>22931349.09</v>
      </c>
      <c r="C1607" s="4">
        <v>24011757.170000002</v>
      </c>
      <c r="D1607" s="4">
        <v>25491914.989999998</v>
      </c>
      <c r="E1607" s="4">
        <v>29865520.454970401</v>
      </c>
      <c r="F1607" s="4">
        <v>31930875.612640899</v>
      </c>
      <c r="G1607" s="4">
        <v>32809039.8305979</v>
      </c>
    </row>
    <row r="1608" spans="1:7" outlineLevel="1" x14ac:dyDescent="0.2">
      <c r="A1608" s="5" t="s">
        <v>560</v>
      </c>
      <c r="B1608" s="4">
        <v>3986170.4599999902</v>
      </c>
      <c r="C1608" s="4">
        <v>4065785.85</v>
      </c>
      <c r="D1608" s="4">
        <v>4320668.0399999898</v>
      </c>
      <c r="E1608" s="4">
        <v>5539420.9910152797</v>
      </c>
      <c r="F1608" s="4">
        <v>13522550.719858199</v>
      </c>
      <c r="G1608" s="4">
        <v>13549205.9544301</v>
      </c>
    </row>
    <row r="1609" spans="1:7" outlineLevel="1" x14ac:dyDescent="0.2">
      <c r="A1609" s="5" t="s">
        <v>561</v>
      </c>
      <c r="C1609" s="4">
        <v>-0.01</v>
      </c>
    </row>
    <row r="1610" spans="1:7" outlineLevel="1" x14ac:dyDescent="0.2">
      <c r="A1610" s="5" t="s">
        <v>562</v>
      </c>
      <c r="B1610" s="4">
        <v>-2530159.98</v>
      </c>
      <c r="C1610" s="4">
        <v>-2722457.31</v>
      </c>
      <c r="D1610" s="4">
        <v>-2706286.4</v>
      </c>
      <c r="E1610" s="4">
        <v>1410735.6737015001</v>
      </c>
    </row>
    <row r="1611" spans="1:7" outlineLevel="1" x14ac:dyDescent="0.2">
      <c r="A1611" s="5" t="s">
        <v>563</v>
      </c>
      <c r="B1611" s="4">
        <v>76508821.2299999</v>
      </c>
      <c r="C1611" s="4">
        <v>77854725.090000004</v>
      </c>
      <c r="D1611" s="4">
        <v>79189339.409999996</v>
      </c>
      <c r="E1611" s="4">
        <v>84773366.385960698</v>
      </c>
      <c r="F1611" s="4">
        <v>90687884.573265702</v>
      </c>
      <c r="G1611" s="4">
        <v>97187592.082465604</v>
      </c>
    </row>
    <row r="1612" spans="1:7" outlineLevel="1" x14ac:dyDescent="0.2">
      <c r="A1612" s="5" t="s">
        <v>564</v>
      </c>
      <c r="E1612" s="4">
        <v>25873781.583300401</v>
      </c>
      <c r="F1612" s="4">
        <v>36991817.994826503</v>
      </c>
      <c r="G1612" s="4">
        <v>38073545.182034001</v>
      </c>
    </row>
    <row r="1613" spans="1:7" outlineLevel="1" x14ac:dyDescent="0.2">
      <c r="A1613" s="5" t="s">
        <v>565</v>
      </c>
      <c r="E1613" s="4">
        <v>4.4982839313229199</v>
      </c>
      <c r="F1613" s="4">
        <v>6.1457891287784596</v>
      </c>
      <c r="G1613" s="4">
        <v>6.1917887642138796</v>
      </c>
    </row>
    <row r="1614" spans="1:7" outlineLevel="1" x14ac:dyDescent="0.2">
      <c r="A1614" s="5" t="s">
        <v>566</v>
      </c>
      <c r="B1614" s="4">
        <v>8500417.0199999996</v>
      </c>
      <c r="C1614" s="4">
        <v>8327319.2899999898</v>
      </c>
      <c r="D1614" s="4">
        <v>6385677.1699999999</v>
      </c>
      <c r="E1614" s="4">
        <v>3289632.3698399998</v>
      </c>
      <c r="F1614" s="4">
        <v>3289632.3698399998</v>
      </c>
      <c r="G1614" s="4">
        <v>3289632.3698399998</v>
      </c>
    </row>
    <row r="1615" spans="1:7" outlineLevel="1" x14ac:dyDescent="0.2">
      <c r="A1615" s="5" t="s">
        <v>567</v>
      </c>
      <c r="B1615" s="4">
        <v>19558318.66</v>
      </c>
      <c r="C1615" s="4">
        <v>28683310.109999999</v>
      </c>
      <c r="D1615" s="4">
        <v>29076145.239999902</v>
      </c>
      <c r="E1615" s="4">
        <v>29561311.423086599</v>
      </c>
      <c r="F1615" s="4">
        <v>30659149.2674978</v>
      </c>
      <c r="G1615" s="4">
        <v>31787601.547674</v>
      </c>
    </row>
    <row r="1616" spans="1:7" outlineLevel="1" x14ac:dyDescent="0.2">
      <c r="A1616" s="5" t="s">
        <v>568</v>
      </c>
      <c r="B1616" s="4">
        <v>13900679.890000001</v>
      </c>
      <c r="C1616" s="4">
        <v>13831160.7299999</v>
      </c>
      <c r="D1616" s="4">
        <v>12295687.279999999</v>
      </c>
      <c r="E1616" s="4">
        <v>12687586.9665031</v>
      </c>
      <c r="F1616" s="4">
        <v>11030768.777874401</v>
      </c>
      <c r="G1616" s="4">
        <v>12139888.4194506</v>
      </c>
    </row>
    <row r="1617" spans="1:7" outlineLevel="1" x14ac:dyDescent="0.2">
      <c r="A1617" s="5" t="s">
        <v>569</v>
      </c>
      <c r="B1617" s="4">
        <v>25827327.609999999</v>
      </c>
      <c r="C1617" s="4">
        <v>26504196.760000002</v>
      </c>
      <c r="D1617" s="4">
        <v>26393069.18</v>
      </c>
      <c r="E1617" s="4">
        <v>26522037.888131</v>
      </c>
      <c r="F1617" s="4">
        <v>28423276.379999802</v>
      </c>
      <c r="G1617" s="4">
        <v>33052563.199495301</v>
      </c>
    </row>
    <row r="1618" spans="1:7" outlineLevel="1" x14ac:dyDescent="0.2">
      <c r="A1618" s="5" t="s">
        <v>570</v>
      </c>
      <c r="B1618" s="4">
        <v>52164210.420000002</v>
      </c>
      <c r="C1618" s="4">
        <v>55416089.640000001</v>
      </c>
      <c r="D1618" s="4">
        <v>63414380.600000001</v>
      </c>
      <c r="E1618" s="4">
        <v>77900485.283069596</v>
      </c>
      <c r="F1618" s="4">
        <v>92749405.694292605</v>
      </c>
      <c r="G1618" s="4">
        <v>108797411.000907</v>
      </c>
    </row>
    <row r="1619" spans="1:7" outlineLevel="1" x14ac:dyDescent="0.2">
      <c r="A1619" s="5" t="s">
        <v>571</v>
      </c>
      <c r="B1619" s="4">
        <v>13168351.15</v>
      </c>
      <c r="C1619" s="4">
        <v>12552710.2999999</v>
      </c>
      <c r="D1619" s="4">
        <v>19667938.879999999</v>
      </c>
      <c r="E1619" s="4">
        <v>36931068.261759996</v>
      </c>
      <c r="F1619" s="4">
        <v>36909165.471040003</v>
      </c>
      <c r="G1619" s="4">
        <v>36786820.999119997</v>
      </c>
    </row>
    <row r="1620" spans="1:7" outlineLevel="1" x14ac:dyDescent="0.2">
      <c r="A1620" s="5" t="s">
        <v>572</v>
      </c>
      <c r="B1620" s="4">
        <v>46087467.659999996</v>
      </c>
      <c r="C1620" s="4">
        <v>50471390.920000002</v>
      </c>
      <c r="D1620" s="4">
        <v>56635260.729999997</v>
      </c>
      <c r="E1620" s="4">
        <v>65659986.716660999</v>
      </c>
      <c r="F1620" s="4">
        <v>74609748.485899702</v>
      </c>
      <c r="G1620" s="4">
        <v>84296800.630119905</v>
      </c>
    </row>
    <row r="1621" spans="1:7" outlineLevel="1" x14ac:dyDescent="0.2">
      <c r="A1621" s="5" t="s">
        <v>573</v>
      </c>
      <c r="B1621" s="4">
        <v>12516466.329999899</v>
      </c>
      <c r="C1621" s="4">
        <v>23619647.469999999</v>
      </c>
      <c r="D1621" s="4">
        <v>17556595.1199999</v>
      </c>
      <c r="E1621" s="4">
        <v>31166577.853950001</v>
      </c>
      <c r="F1621" s="4">
        <v>31330639.0018325</v>
      </c>
      <c r="G1621" s="4">
        <v>31507872.289836898</v>
      </c>
    </row>
    <row r="1622" spans="1:7" outlineLevel="1" x14ac:dyDescent="0.2">
      <c r="A1622" s="5" t="s">
        <v>574</v>
      </c>
      <c r="B1622" s="4">
        <v>9502998.0199999996</v>
      </c>
      <c r="C1622" s="4">
        <v>9045348.3999999892</v>
      </c>
      <c r="D1622" s="4">
        <v>9159393.7100000009</v>
      </c>
      <c r="E1622" s="4">
        <v>8844771.0352267995</v>
      </c>
      <c r="F1622" s="4">
        <v>8726849.0998938791</v>
      </c>
      <c r="G1622" s="4">
        <v>8831135.5808044001</v>
      </c>
    </row>
    <row r="1623" spans="1:7" outlineLevel="1" x14ac:dyDescent="0.2">
      <c r="A1623" s="5" t="s">
        <v>575</v>
      </c>
      <c r="B1623" s="4">
        <v>28084292.460000001</v>
      </c>
      <c r="C1623" s="4">
        <v>29620953.77</v>
      </c>
      <c r="D1623" s="4">
        <v>31916157.519999899</v>
      </c>
      <c r="E1623" s="4">
        <v>33821117.894570403</v>
      </c>
      <c r="F1623" s="4">
        <v>35695467.720446303</v>
      </c>
      <c r="G1623" s="4">
        <v>37726674.117986798</v>
      </c>
    </row>
    <row r="1624" spans="1:7" outlineLevel="1" x14ac:dyDescent="0.2">
      <c r="A1624" s="5" t="s">
        <v>576</v>
      </c>
      <c r="B1624" s="4">
        <v>15588371.960000001</v>
      </c>
      <c r="C1624" s="4">
        <v>19507202.7299999</v>
      </c>
      <c r="D1624" s="4">
        <v>22936034.370000001</v>
      </c>
      <c r="E1624" s="4">
        <v>32671936.385428499</v>
      </c>
      <c r="F1624" s="4">
        <v>33162948.970658299</v>
      </c>
      <c r="G1624" s="4">
        <v>33475435.696685899</v>
      </c>
    </row>
    <row r="1625" spans="1:7" outlineLevel="1" x14ac:dyDescent="0.2">
      <c r="A1625" s="5" t="s">
        <v>577</v>
      </c>
      <c r="B1625" s="4">
        <v>35323293.409999996</v>
      </c>
      <c r="C1625" s="4">
        <v>36718909.159999996</v>
      </c>
      <c r="D1625" s="4">
        <v>38709944.780000001</v>
      </c>
      <c r="E1625" s="4">
        <v>42330206.391601101</v>
      </c>
      <c r="F1625" s="4">
        <v>46356432.668476596</v>
      </c>
      <c r="G1625" s="4">
        <v>50032658.543967903</v>
      </c>
    </row>
    <row r="1626" spans="1:7" outlineLevel="1" x14ac:dyDescent="0.2">
      <c r="A1626" s="5" t="s">
        <v>578</v>
      </c>
      <c r="B1626" s="4">
        <v>31173299.4599999</v>
      </c>
      <c r="C1626" s="4">
        <v>28412014.760000002</v>
      </c>
      <c r="D1626" s="4">
        <v>31385143.259999901</v>
      </c>
      <c r="E1626" s="4">
        <v>38912366.687756598</v>
      </c>
      <c r="F1626" s="4">
        <v>39068150.836560197</v>
      </c>
      <c r="G1626" s="4">
        <v>39113933.042945497</v>
      </c>
    </row>
    <row r="1627" spans="1:7" outlineLevel="1" x14ac:dyDescent="0.2">
      <c r="A1627" s="5" t="s">
        <v>579</v>
      </c>
      <c r="B1627" s="4">
        <v>11351928.269999901</v>
      </c>
      <c r="C1627" s="4">
        <v>11450271.859999999</v>
      </c>
      <c r="D1627" s="4">
        <v>11570021.25</v>
      </c>
      <c r="E1627" s="4">
        <v>11982140.8589791</v>
      </c>
      <c r="F1627" s="4">
        <v>12209474.5270027</v>
      </c>
      <c r="G1627" s="4">
        <v>12528370.9831075</v>
      </c>
    </row>
    <row r="1628" spans="1:7" outlineLevel="1" x14ac:dyDescent="0.2">
      <c r="A1628" s="5" t="s">
        <v>580</v>
      </c>
      <c r="B1628" s="4">
        <v>19284714.59</v>
      </c>
      <c r="C1628" s="4">
        <v>19748330.469999999</v>
      </c>
      <c r="D1628" s="4">
        <v>20833652.359999999</v>
      </c>
      <c r="E1628" s="4">
        <v>20488499.689526901</v>
      </c>
      <c r="F1628" s="4">
        <v>23538477.908995502</v>
      </c>
      <c r="G1628" s="4">
        <v>24666194.919925299</v>
      </c>
    </row>
    <row r="1629" spans="1:7" outlineLevel="1" x14ac:dyDescent="0.2">
      <c r="A1629" s="5" t="s">
        <v>581</v>
      </c>
      <c r="E1629" s="4">
        <v>182948.03964755099</v>
      </c>
      <c r="F1629" s="4">
        <v>4394474.68593123</v>
      </c>
      <c r="G1629" s="4">
        <v>4394817.4638612401</v>
      </c>
    </row>
    <row r="1630" spans="1:7" outlineLevel="1" x14ac:dyDescent="0.2">
      <c r="A1630" s="5" t="s">
        <v>582</v>
      </c>
      <c r="B1630" s="4">
        <v>3374938.1999999899</v>
      </c>
      <c r="C1630" s="4">
        <v>3420692.9299999899</v>
      </c>
      <c r="D1630" s="4">
        <v>3496321.9</v>
      </c>
      <c r="E1630" s="4">
        <v>3735867.9266155502</v>
      </c>
      <c r="F1630" s="4">
        <v>3969091.82169112</v>
      </c>
      <c r="G1630" s="4">
        <v>4182477.1402814901</v>
      </c>
    </row>
    <row r="1631" spans="1:7" outlineLevel="1" x14ac:dyDescent="0.2">
      <c r="A1631" s="5" t="s">
        <v>583</v>
      </c>
      <c r="B1631" s="4">
        <v>40175410.809999898</v>
      </c>
      <c r="C1631" s="4">
        <v>41527888.93</v>
      </c>
      <c r="D1631" s="4">
        <v>42136800.369999997</v>
      </c>
      <c r="E1631" s="4">
        <v>44545088.195519097</v>
      </c>
      <c r="F1631" s="4">
        <v>46565616.691470198</v>
      </c>
      <c r="G1631" s="4">
        <v>47251483.965875797</v>
      </c>
    </row>
    <row r="1632" spans="1:7" outlineLevel="1" x14ac:dyDescent="0.2">
      <c r="A1632" s="5" t="s">
        <v>584</v>
      </c>
      <c r="B1632" s="4">
        <v>21169295.199999999</v>
      </c>
      <c r="C1632" s="4">
        <v>21933294.969999999</v>
      </c>
      <c r="D1632" s="4">
        <v>22059793.629999999</v>
      </c>
      <c r="E1632" s="4">
        <v>23445201.746378001</v>
      </c>
      <c r="F1632" s="4">
        <v>25732309.3589091</v>
      </c>
      <c r="G1632" s="4">
        <v>27862695.781231899</v>
      </c>
    </row>
    <row r="1633" spans="1:7" outlineLevel="1" x14ac:dyDescent="0.2">
      <c r="A1633" s="5" t="s">
        <v>585</v>
      </c>
      <c r="B1633" s="4">
        <v>54792538.469999902</v>
      </c>
      <c r="C1633" s="4">
        <v>56427192.93</v>
      </c>
      <c r="D1633" s="4">
        <v>58711373.950000003</v>
      </c>
      <c r="E1633" s="4">
        <v>62519824.206736997</v>
      </c>
      <c r="F1633" s="4">
        <v>66685079.4606556</v>
      </c>
      <c r="G1633" s="4">
        <v>71129679.961746395</v>
      </c>
    </row>
    <row r="1634" spans="1:7" outlineLevel="1" x14ac:dyDescent="0.2">
      <c r="A1634" s="5" t="s">
        <v>586</v>
      </c>
      <c r="B1634" s="4">
        <v>22653383.809999999</v>
      </c>
      <c r="C1634" s="4">
        <v>23402768.199999999</v>
      </c>
      <c r="D1634" s="4">
        <v>24276435.079999998</v>
      </c>
      <c r="E1634" s="4">
        <v>25597242.895886701</v>
      </c>
      <c r="F1634" s="4">
        <v>26941829.0090602</v>
      </c>
      <c r="G1634" s="4">
        <v>28394033.358663201</v>
      </c>
    </row>
    <row r="1635" spans="1:7" outlineLevel="1" x14ac:dyDescent="0.2">
      <c r="A1635" s="5" t="s">
        <v>587</v>
      </c>
      <c r="B1635" s="4">
        <v>41178293.139999896</v>
      </c>
      <c r="C1635" s="4">
        <v>42480743.859999999</v>
      </c>
      <c r="D1635" s="4">
        <v>42721041.850000001</v>
      </c>
      <c r="E1635" s="4">
        <v>43428551.354275197</v>
      </c>
      <c r="F1635" s="4">
        <v>43510136.464090198</v>
      </c>
      <c r="G1635" s="4">
        <v>43870352.699940898</v>
      </c>
    </row>
    <row r="1636" spans="1:7" outlineLevel="1" x14ac:dyDescent="0.2">
      <c r="A1636" s="5" t="s">
        <v>588</v>
      </c>
      <c r="B1636" s="4">
        <v>25627185.579999998</v>
      </c>
      <c r="C1636" s="4">
        <v>25834343.939999901</v>
      </c>
      <c r="D1636" s="4">
        <v>25462915.079999998</v>
      </c>
      <c r="E1636" s="4">
        <v>25539112.2915591</v>
      </c>
      <c r="F1636" s="4">
        <v>25479964.338214502</v>
      </c>
      <c r="G1636" s="4">
        <v>26155675.437173001</v>
      </c>
    </row>
    <row r="1637" spans="1:7" outlineLevel="1" x14ac:dyDescent="0.2">
      <c r="A1637" s="5" t="s">
        <v>589</v>
      </c>
    </row>
    <row r="1638" spans="1:7" outlineLevel="1" x14ac:dyDescent="0.2">
      <c r="A1638" s="5" t="s">
        <v>590</v>
      </c>
      <c r="B1638" s="4">
        <v>2198991.83</v>
      </c>
      <c r="C1638" s="4">
        <v>2163407.73999999</v>
      </c>
      <c r="D1638" s="4">
        <v>2095689.0899999901</v>
      </c>
      <c r="E1638" s="4">
        <v>1517912.49682341</v>
      </c>
      <c r="F1638" s="4">
        <v>486162.34283354803</v>
      </c>
      <c r="G1638" s="4">
        <v>486162.34283354803</v>
      </c>
    </row>
    <row r="1639" spans="1:7" outlineLevel="1" x14ac:dyDescent="0.2">
      <c r="A1639" s="5" t="s">
        <v>591</v>
      </c>
      <c r="E1639" s="4">
        <v>536492.03282491094</v>
      </c>
      <c r="F1639" s="4">
        <v>4345089.5581380399</v>
      </c>
      <c r="G1639" s="4">
        <v>4345352.4829292903</v>
      </c>
    </row>
    <row r="1640" spans="1:7" outlineLevel="1" x14ac:dyDescent="0.2">
      <c r="A1640" s="5" t="s">
        <v>592</v>
      </c>
      <c r="E1640" s="4">
        <v>549080.440408697</v>
      </c>
      <c r="F1640" s="4">
        <v>4490305.7191508301</v>
      </c>
      <c r="G1640" s="4">
        <v>4491122.7532395804</v>
      </c>
    </row>
    <row r="1641" spans="1:7" outlineLevel="1" x14ac:dyDescent="0.2">
      <c r="A1641" s="5" t="s">
        <v>593</v>
      </c>
      <c r="B1641" s="4">
        <v>2789176.12</v>
      </c>
      <c r="C1641" s="4">
        <v>2867325.0999999898</v>
      </c>
      <c r="D1641" s="4">
        <v>3029748.07</v>
      </c>
      <c r="E1641" s="4">
        <v>3145973.5977138001</v>
      </c>
      <c r="F1641" s="4">
        <v>3259015.1378947101</v>
      </c>
      <c r="G1641" s="4">
        <v>3383618.0596281402</v>
      </c>
    </row>
    <row r="1642" spans="1:7" outlineLevel="1" x14ac:dyDescent="0.2">
      <c r="A1642" s="5" t="s">
        <v>594</v>
      </c>
      <c r="B1642" s="4">
        <v>4035502.15</v>
      </c>
      <c r="C1642" s="4">
        <v>4173569.37</v>
      </c>
      <c r="D1642" s="4">
        <v>4207906.2300000004</v>
      </c>
      <c r="E1642" s="4">
        <v>4226026.8270239905</v>
      </c>
      <c r="F1642" s="4">
        <v>4258198.5894294502</v>
      </c>
      <c r="G1642" s="4">
        <v>4273143.6961003598</v>
      </c>
    </row>
    <row r="1643" spans="1:7" outlineLevel="1" x14ac:dyDescent="0.2">
      <c r="A1643" s="5" t="s">
        <v>595</v>
      </c>
      <c r="B1643" s="4">
        <v>14775333.4699999</v>
      </c>
      <c r="C1643" s="4">
        <v>14920951.199999999</v>
      </c>
      <c r="D1643" s="4">
        <v>15389983.7999999</v>
      </c>
      <c r="E1643" s="4">
        <v>15798864.8631393</v>
      </c>
      <c r="F1643" s="4">
        <v>16180276.9507691</v>
      </c>
      <c r="G1643" s="4">
        <v>16768137.0549115</v>
      </c>
    </row>
    <row r="1644" spans="1:7" outlineLevel="1" x14ac:dyDescent="0.2">
      <c r="A1644" s="5" t="s">
        <v>596</v>
      </c>
      <c r="B1644" s="4">
        <v>1479958.8999999899</v>
      </c>
      <c r="C1644" s="4">
        <v>1488995.97</v>
      </c>
      <c r="D1644" s="4">
        <v>1483751.00999999</v>
      </c>
      <c r="E1644" s="4">
        <v>1477729.34488</v>
      </c>
      <c r="F1644" s="4">
        <v>1468086.52144</v>
      </c>
      <c r="G1644" s="4">
        <v>1458443.6979999901</v>
      </c>
    </row>
    <row r="1645" spans="1:7" outlineLevel="1" x14ac:dyDescent="0.2">
      <c r="A1645" s="5" t="s">
        <v>597</v>
      </c>
      <c r="B1645" s="4">
        <v>2708547.32</v>
      </c>
      <c r="C1645" s="4">
        <v>2835767.46</v>
      </c>
      <c r="D1645" s="4">
        <v>2848844.19</v>
      </c>
      <c r="E1645" s="4">
        <v>2834463.2070799898</v>
      </c>
      <c r="F1645" s="4">
        <v>2808615.5214799899</v>
      </c>
      <c r="G1645" s="4">
        <v>2782767.8358799899</v>
      </c>
    </row>
    <row r="1646" spans="1:7" outlineLevel="1" x14ac:dyDescent="0.2">
      <c r="A1646" s="5" t="s">
        <v>598</v>
      </c>
      <c r="B1646" s="4">
        <v>26316.659999999902</v>
      </c>
      <c r="C1646" s="4">
        <v>28772.04</v>
      </c>
      <c r="D1646" s="4">
        <v>21705.8999999999</v>
      </c>
      <c r="E1646" s="4">
        <v>507.12839999999898</v>
      </c>
      <c r="F1646" s="4">
        <v>507.12839999999898</v>
      </c>
      <c r="G1646" s="4">
        <v>507.12839999999898</v>
      </c>
    </row>
    <row r="1647" spans="1:7" outlineLevel="1" x14ac:dyDescent="0.2">
      <c r="A1647" s="5" t="s">
        <v>599</v>
      </c>
      <c r="B1647" s="4">
        <v>12715146.689999999</v>
      </c>
      <c r="C1647" s="4">
        <v>12330082.439999999</v>
      </c>
      <c r="D1647" s="4">
        <v>9242872.7099999897</v>
      </c>
    </row>
    <row r="1648" spans="1:7" outlineLevel="1" x14ac:dyDescent="0.2">
      <c r="A1648" s="5" t="s">
        <v>600</v>
      </c>
      <c r="B1648" s="4">
        <v>-0.29999999981373499</v>
      </c>
      <c r="D1648" s="4">
        <v>-57.32</v>
      </c>
    </row>
    <row r="1649" spans="1:7" outlineLevel="1" x14ac:dyDescent="0.2">
      <c r="A1649" s="5" t="s">
        <v>601</v>
      </c>
      <c r="B1649" s="4">
        <v>8815290.75</v>
      </c>
      <c r="C1649" s="4">
        <v>8973994.6799999997</v>
      </c>
      <c r="D1649" s="4">
        <v>6727034.8399999896</v>
      </c>
    </row>
    <row r="1650" spans="1:7" outlineLevel="1" x14ac:dyDescent="0.2">
      <c r="A1650" s="5" t="s">
        <v>602</v>
      </c>
      <c r="B1650" s="4">
        <v>809901.49</v>
      </c>
      <c r="D1650" s="4">
        <v>0.67999999999999905</v>
      </c>
    </row>
    <row r="1651" spans="1:7" outlineLevel="1" x14ac:dyDescent="0.2">
      <c r="A1651" s="5" t="s">
        <v>603</v>
      </c>
      <c r="B1651" s="4">
        <v>16392353.75</v>
      </c>
      <c r="C1651" s="4">
        <v>16849784.140000001</v>
      </c>
      <c r="D1651" s="4">
        <v>17289861.210000001</v>
      </c>
      <c r="E1651" s="4">
        <v>17885521.982532799</v>
      </c>
      <c r="F1651" s="4">
        <v>18466634.099482998</v>
      </c>
      <c r="G1651" s="4">
        <v>19116003.3272353</v>
      </c>
    </row>
    <row r="1652" spans="1:7" outlineLevel="1" x14ac:dyDescent="0.2">
      <c r="A1652" s="5" t="s">
        <v>604</v>
      </c>
      <c r="B1652" s="4">
        <v>11043960.210000001</v>
      </c>
      <c r="C1652" s="4">
        <v>17238239.75</v>
      </c>
      <c r="D1652" s="4">
        <v>12491669.699999999</v>
      </c>
    </row>
    <row r="1653" spans="1:7" outlineLevel="1" x14ac:dyDescent="0.2">
      <c r="A1653" s="5" t="s">
        <v>605</v>
      </c>
      <c r="B1653" s="4">
        <v>22410157.469999898</v>
      </c>
      <c r="C1653" s="4">
        <v>23884713.629999999</v>
      </c>
      <c r="D1653" s="4">
        <v>17947580.670000002</v>
      </c>
      <c r="E1653" s="4">
        <v>-124454.92403999899</v>
      </c>
      <c r="F1653" s="4">
        <v>-124454.92403999899</v>
      </c>
      <c r="G1653" s="4">
        <v>-124454.92403999899</v>
      </c>
    </row>
    <row r="1654" spans="1:7" outlineLevel="1" x14ac:dyDescent="0.2">
      <c r="A1654" s="5" t="s">
        <v>606</v>
      </c>
      <c r="B1654" s="4">
        <v>7.0000000065192497E-2</v>
      </c>
      <c r="D1654" s="4">
        <v>3397.44</v>
      </c>
    </row>
    <row r="1655" spans="1:7" outlineLevel="1" x14ac:dyDescent="0.2">
      <c r="A1655" s="5" t="s">
        <v>607</v>
      </c>
      <c r="B1655" s="4">
        <v>167606.09</v>
      </c>
      <c r="C1655" s="4">
        <v>762079.41999999899</v>
      </c>
      <c r="D1655" s="4">
        <v>549728.52999999898</v>
      </c>
    </row>
    <row r="1656" spans="1:7" outlineLevel="1" x14ac:dyDescent="0.2">
      <c r="A1656" s="5" t="s">
        <v>608</v>
      </c>
      <c r="C1656" s="4">
        <v>-13225353.710000001</v>
      </c>
      <c r="D1656" s="4">
        <v>-212884.49</v>
      </c>
    </row>
    <row r="1657" spans="1:7" outlineLevel="1" x14ac:dyDescent="0.2">
      <c r="A1657" s="5" t="s">
        <v>609</v>
      </c>
      <c r="E1657" s="4">
        <v>386250.27671118302</v>
      </c>
      <c r="F1657" s="4">
        <v>506070.63897339301</v>
      </c>
      <c r="G1657" s="4">
        <v>551875.17383671599</v>
      </c>
    </row>
    <row r="1658" spans="1:7" outlineLevel="1" x14ac:dyDescent="0.2">
      <c r="A1658" s="5" t="s">
        <v>610</v>
      </c>
    </row>
    <row r="1659" spans="1:7" outlineLevel="1" x14ac:dyDescent="0.2">
      <c r="A1659" s="5" t="s">
        <v>548</v>
      </c>
      <c r="B1659" s="4">
        <v>449976.18999999901</v>
      </c>
      <c r="C1659" s="4">
        <v>255930.489999999</v>
      </c>
      <c r="D1659" s="4">
        <v>315766.07999999903</v>
      </c>
      <c r="E1659" s="4">
        <v>382638.10250457103</v>
      </c>
      <c r="F1659" s="4">
        <v>613302.293626823</v>
      </c>
      <c r="G1659" s="4">
        <v>763381.19565793499</v>
      </c>
    </row>
    <row r="1660" spans="1:7" outlineLevel="1" x14ac:dyDescent="0.2">
      <c r="A1660" s="5" t="s">
        <v>551</v>
      </c>
      <c r="B1660" s="4">
        <v>2277468.8299999898</v>
      </c>
      <c r="C1660" s="4">
        <v>279135.90000000002</v>
      </c>
    </row>
    <row r="1661" spans="1:7" outlineLevel="1" x14ac:dyDescent="0.2">
      <c r="A1661" s="5" t="s">
        <v>553</v>
      </c>
      <c r="B1661" s="4">
        <v>105898.439999999</v>
      </c>
      <c r="C1661" s="4">
        <v>101959.93</v>
      </c>
    </row>
    <row r="1662" spans="1:7" outlineLevel="1" x14ac:dyDescent="0.2">
      <c r="A1662" s="5" t="s">
        <v>554</v>
      </c>
      <c r="B1662" s="4">
        <v>17550.96</v>
      </c>
      <c r="C1662" s="4">
        <v>18341.759999999998</v>
      </c>
      <c r="D1662" s="4">
        <v>18341.759999999998</v>
      </c>
      <c r="E1662" s="4">
        <v>18175.582479999899</v>
      </c>
      <c r="F1662" s="4">
        <v>17843.0288799999</v>
      </c>
      <c r="G1662" s="4">
        <v>17510.475279999901</v>
      </c>
    </row>
    <row r="1663" spans="1:7" outlineLevel="1" x14ac:dyDescent="0.2">
      <c r="A1663" s="5" t="s">
        <v>555</v>
      </c>
      <c r="B1663" s="4">
        <v>4894.16</v>
      </c>
      <c r="C1663" s="4">
        <v>5661.96</v>
      </c>
      <c r="D1663" s="4">
        <v>6219.4</v>
      </c>
      <c r="E1663" s="4">
        <v>5996.02655403875</v>
      </c>
      <c r="F1663" s="4">
        <v>5291.0591548803104</v>
      </c>
      <c r="G1663" s="4">
        <v>4777.1429179896104</v>
      </c>
    </row>
    <row r="1664" spans="1:7" outlineLevel="1" x14ac:dyDescent="0.2">
      <c r="A1664" s="5" t="s">
        <v>556</v>
      </c>
      <c r="B1664" s="4">
        <v>154598.13</v>
      </c>
      <c r="C1664" s="4">
        <v>156627.81</v>
      </c>
      <c r="D1664" s="4">
        <v>156850.20000000001</v>
      </c>
      <c r="E1664" s="4">
        <v>156178.53983279801</v>
      </c>
      <c r="F1664" s="4">
        <v>153390.63468786399</v>
      </c>
      <c r="G1664" s="4">
        <v>152407.38186266401</v>
      </c>
    </row>
    <row r="1665" spans="1:7" outlineLevel="1" x14ac:dyDescent="0.2">
      <c r="A1665" s="5" t="s">
        <v>558</v>
      </c>
      <c r="B1665" s="4">
        <v>24950.879999999899</v>
      </c>
      <c r="C1665" s="4">
        <v>24950.879999999899</v>
      </c>
      <c r="D1665" s="4">
        <v>24950.879999999899</v>
      </c>
      <c r="E1665" s="4">
        <v>24950.892909999999</v>
      </c>
      <c r="F1665" s="4">
        <v>24950.892909999999</v>
      </c>
      <c r="G1665" s="4">
        <v>24950.892909999999</v>
      </c>
    </row>
    <row r="1666" spans="1:7" outlineLevel="1" x14ac:dyDescent="0.2">
      <c r="A1666" s="5" t="s">
        <v>559</v>
      </c>
      <c r="B1666" s="4">
        <v>8283.89</v>
      </c>
      <c r="C1666" s="4">
        <v>9019.7999999999902</v>
      </c>
      <c r="D1666" s="4">
        <v>9019.7999999999902</v>
      </c>
      <c r="E1666" s="4">
        <v>8973.3659454952194</v>
      </c>
      <c r="F1666" s="4">
        <v>8831.24974174413</v>
      </c>
      <c r="G1666" s="4">
        <v>8680.9115817441198</v>
      </c>
    </row>
    <row r="1667" spans="1:7" outlineLevel="1" x14ac:dyDescent="0.2">
      <c r="A1667" s="5" t="s">
        <v>560</v>
      </c>
      <c r="B1667" s="4">
        <v>541.32000000000005</v>
      </c>
      <c r="C1667" s="4">
        <v>739.10999999999899</v>
      </c>
      <c r="D1667" s="4">
        <v>1248.71999999999</v>
      </c>
      <c r="E1667" s="4">
        <v>1112.59526652247</v>
      </c>
      <c r="F1667" s="4">
        <v>1018.43663452965</v>
      </c>
      <c r="G1667" s="4">
        <v>1019.45040113585</v>
      </c>
    </row>
    <row r="1668" spans="1:7" outlineLevel="1" x14ac:dyDescent="0.2">
      <c r="A1668" s="5" t="s">
        <v>562</v>
      </c>
      <c r="B1668" s="4">
        <v>16612701.0499999</v>
      </c>
      <c r="C1668" s="4">
        <v>16565966.999999899</v>
      </c>
      <c r="D1668" s="4">
        <v>16565871.3799999</v>
      </c>
      <c r="E1668" s="4">
        <v>16554789.941252099</v>
      </c>
    </row>
    <row r="1669" spans="1:7" outlineLevel="1" x14ac:dyDescent="0.2">
      <c r="A1669" s="5" t="s">
        <v>563</v>
      </c>
      <c r="B1669" s="4">
        <v>-3.68</v>
      </c>
    </row>
    <row r="1670" spans="1:7" outlineLevel="1" x14ac:dyDescent="0.2">
      <c r="A1670" s="5" t="s">
        <v>565</v>
      </c>
      <c r="B1670" s="4">
        <v>3982094.85</v>
      </c>
    </row>
    <row r="1671" spans="1:7" outlineLevel="1" x14ac:dyDescent="0.2">
      <c r="A1671" s="5" t="s">
        <v>568</v>
      </c>
      <c r="B1671" s="4">
        <v>210521.36</v>
      </c>
      <c r="C1671" s="4">
        <v>144445.07999999999</v>
      </c>
      <c r="D1671" s="4">
        <v>359996.09</v>
      </c>
      <c r="E1671" s="4">
        <v>378792.86756153201</v>
      </c>
      <c r="F1671" s="4">
        <v>318825.97685518698</v>
      </c>
      <c r="G1671" s="4">
        <v>318825.97685518698</v>
      </c>
    </row>
    <row r="1672" spans="1:7" outlineLevel="1" x14ac:dyDescent="0.2">
      <c r="A1672" s="5" t="s">
        <v>570</v>
      </c>
      <c r="B1672" s="4">
        <v>238777.17</v>
      </c>
      <c r="C1672" s="4">
        <v>24117.839999999898</v>
      </c>
      <c r="D1672" s="4">
        <v>16059.12</v>
      </c>
      <c r="E1672" s="4">
        <v>28058.902734409101</v>
      </c>
      <c r="F1672" s="4">
        <v>28058.790414409101</v>
      </c>
      <c r="G1672" s="4">
        <v>28058.678094409101</v>
      </c>
    </row>
    <row r="1673" spans="1:7" outlineLevel="1" x14ac:dyDescent="0.2">
      <c r="A1673" s="5" t="s">
        <v>572</v>
      </c>
      <c r="B1673" s="4">
        <v>163336.96999999901</v>
      </c>
      <c r="C1673" s="4">
        <v>7400.76</v>
      </c>
      <c r="D1673" s="4">
        <v>380.64</v>
      </c>
      <c r="E1673" s="4">
        <v>9638.8909945228806</v>
      </c>
      <c r="F1673" s="4">
        <v>9638.8909945228806</v>
      </c>
      <c r="G1673" s="4">
        <v>9638.8909945228806</v>
      </c>
    </row>
    <row r="1674" spans="1:7" outlineLevel="1" x14ac:dyDescent="0.2">
      <c r="A1674" s="5" t="s">
        <v>574</v>
      </c>
      <c r="B1674" s="4">
        <v>130591.03</v>
      </c>
      <c r="C1674" s="4">
        <v>145118.01999999999</v>
      </c>
      <c r="D1674" s="4">
        <v>247952.82</v>
      </c>
      <c r="E1674" s="4">
        <v>262682.33291999903</v>
      </c>
      <c r="F1674" s="4">
        <v>261411.74099999899</v>
      </c>
      <c r="G1674" s="4">
        <v>260141.14907999901</v>
      </c>
    </row>
    <row r="1675" spans="1:7" outlineLevel="1" x14ac:dyDescent="0.2">
      <c r="A1675" s="5" t="s">
        <v>575</v>
      </c>
      <c r="B1675" s="4">
        <v>551.46</v>
      </c>
      <c r="E1675" s="4">
        <v>23.654698928847498</v>
      </c>
      <c r="F1675" s="4">
        <v>23.654698928847498</v>
      </c>
      <c r="G1675" s="4">
        <v>23.654698928847498</v>
      </c>
    </row>
    <row r="1676" spans="1:7" outlineLevel="1" x14ac:dyDescent="0.2">
      <c r="A1676" s="5" t="s">
        <v>576</v>
      </c>
      <c r="B1676" s="4">
        <v>31254.12</v>
      </c>
      <c r="C1676" s="4">
        <v>31254.12</v>
      </c>
      <c r="D1676" s="4">
        <v>31254.12</v>
      </c>
      <c r="E1676" s="4">
        <v>31254.002476811798</v>
      </c>
      <c r="F1676" s="4">
        <v>31254.002476811798</v>
      </c>
      <c r="G1676" s="4">
        <v>31254.002476811798</v>
      </c>
    </row>
    <row r="1677" spans="1:7" outlineLevel="1" x14ac:dyDescent="0.2">
      <c r="A1677" s="5" t="s">
        <v>577</v>
      </c>
      <c r="B1677" s="4">
        <v>340529.32</v>
      </c>
      <c r="C1677" s="4">
        <v>60771.86</v>
      </c>
      <c r="D1677" s="4">
        <v>52022.64</v>
      </c>
      <c r="E1677" s="4">
        <v>64311.74308</v>
      </c>
      <c r="F1677" s="4">
        <v>64311.74308</v>
      </c>
      <c r="G1677" s="4">
        <v>64311.74308</v>
      </c>
    </row>
    <row r="1678" spans="1:7" outlineLevel="1" x14ac:dyDescent="0.2">
      <c r="A1678" s="5" t="s">
        <v>578</v>
      </c>
      <c r="B1678" s="4">
        <v>13257.36</v>
      </c>
      <c r="C1678" s="4">
        <v>13257.36</v>
      </c>
      <c r="D1678" s="4">
        <v>13257.36</v>
      </c>
      <c r="E1678" s="4">
        <v>13257.351360000001</v>
      </c>
      <c r="F1678" s="4">
        <v>13257.351360000001</v>
      </c>
      <c r="G1678" s="4">
        <v>13257.351360000001</v>
      </c>
    </row>
    <row r="1679" spans="1:7" outlineLevel="1" x14ac:dyDescent="0.2">
      <c r="A1679" s="5" t="s">
        <v>579</v>
      </c>
      <c r="B1679" s="4">
        <v>4256220.8899999997</v>
      </c>
      <c r="C1679" s="4">
        <v>5210051.62</v>
      </c>
      <c r="D1679" s="4">
        <v>5220996.7699999996</v>
      </c>
      <c r="E1679" s="4">
        <v>5230919.2089220798</v>
      </c>
      <c r="F1679" s="4">
        <v>5239400.77988292</v>
      </c>
      <c r="G1679" s="4">
        <v>5237707.15594556</v>
      </c>
    </row>
    <row r="1680" spans="1:7" outlineLevel="1" x14ac:dyDescent="0.2">
      <c r="A1680" s="5" t="s">
        <v>580</v>
      </c>
      <c r="B1680" s="4">
        <v>2916.89</v>
      </c>
      <c r="C1680" s="4">
        <v>3770.76</v>
      </c>
      <c r="D1680" s="4">
        <v>3770.76</v>
      </c>
      <c r="E1680" s="4">
        <v>3768.1774098515998</v>
      </c>
      <c r="F1680" s="4">
        <v>3677.1279057066599</v>
      </c>
      <c r="G1680" s="4">
        <v>3680.5486222452701</v>
      </c>
    </row>
    <row r="1681" spans="1:7" outlineLevel="1" x14ac:dyDescent="0.2">
      <c r="A1681" s="5" t="s">
        <v>582</v>
      </c>
      <c r="B1681" s="4">
        <v>77889.570000000007</v>
      </c>
      <c r="C1681" s="4">
        <v>74216.809999999896</v>
      </c>
      <c r="D1681" s="4">
        <v>75006.37</v>
      </c>
      <c r="E1681" s="4">
        <v>76768.145680000001</v>
      </c>
      <c r="F1681" s="4">
        <v>76734.739119999897</v>
      </c>
      <c r="G1681" s="4">
        <v>76701.332559999893</v>
      </c>
    </row>
    <row r="1682" spans="1:7" outlineLevel="1" x14ac:dyDescent="0.2">
      <c r="A1682" s="5" t="s">
        <v>583</v>
      </c>
      <c r="B1682" s="4">
        <v>1774911.36</v>
      </c>
      <c r="C1682" s="4">
        <v>2634304.84</v>
      </c>
      <c r="D1682" s="4">
        <v>4434607.46</v>
      </c>
      <c r="E1682" s="4">
        <v>4458811.7116991701</v>
      </c>
      <c r="F1682" s="4">
        <v>4452971.4682533303</v>
      </c>
      <c r="G1682" s="4">
        <v>4451168.8675622297</v>
      </c>
    </row>
    <row r="1683" spans="1:7" outlineLevel="1" x14ac:dyDescent="0.2">
      <c r="A1683" s="5" t="s">
        <v>585</v>
      </c>
      <c r="B1683" s="4">
        <v>157460.859999999</v>
      </c>
      <c r="C1683" s="4">
        <v>1589.76</v>
      </c>
      <c r="D1683" s="4">
        <v>70.919999999999902</v>
      </c>
      <c r="E1683" s="4">
        <v>4465.4138534490903</v>
      </c>
      <c r="F1683" s="4">
        <v>4465.4138534490903</v>
      </c>
      <c r="G1683" s="4">
        <v>4465.4138534490903</v>
      </c>
    </row>
    <row r="1684" spans="1:7" outlineLevel="1" x14ac:dyDescent="0.2">
      <c r="A1684" s="5" t="s">
        <v>584</v>
      </c>
      <c r="B1684" s="4">
        <v>22008.240000000002</v>
      </c>
      <c r="C1684" s="4">
        <v>22008.240000000002</v>
      </c>
      <c r="D1684" s="4">
        <v>22008.240000000002</v>
      </c>
      <c r="E1684" s="4">
        <v>21870.4524947551</v>
      </c>
      <c r="F1684" s="4">
        <v>20858.2241513919</v>
      </c>
      <c r="G1684" s="4">
        <v>21078.4882161975</v>
      </c>
    </row>
    <row r="1685" spans="1:7" outlineLevel="1" x14ac:dyDescent="0.2">
      <c r="A1685" s="5" t="s">
        <v>611</v>
      </c>
      <c r="B1685" s="4">
        <v>13559447.24</v>
      </c>
      <c r="C1685" s="4">
        <v>13952473.699999999</v>
      </c>
      <c r="D1685" s="4">
        <v>13906674.050000001</v>
      </c>
      <c r="E1685" s="4">
        <v>13933889.877202099</v>
      </c>
      <c r="F1685" s="4">
        <v>13944613.055970499</v>
      </c>
      <c r="G1685" s="4">
        <v>13944913.5390238</v>
      </c>
    </row>
    <row r="1686" spans="1:7" outlineLevel="1" x14ac:dyDescent="0.2">
      <c r="A1686" s="5" t="s">
        <v>586</v>
      </c>
      <c r="B1686" s="4">
        <v>216948.71999999901</v>
      </c>
      <c r="C1686" s="4">
        <v>2940.42</v>
      </c>
      <c r="D1686" s="4">
        <v>2887.08</v>
      </c>
      <c r="E1686" s="4">
        <v>6207.49972565602</v>
      </c>
      <c r="F1686" s="4">
        <v>6207.49972565602</v>
      </c>
      <c r="G1686" s="4">
        <v>6207.49972565602</v>
      </c>
    </row>
    <row r="1687" spans="1:7" outlineLevel="1" x14ac:dyDescent="0.2">
      <c r="A1687" s="5" t="s">
        <v>612</v>
      </c>
      <c r="B1687" s="4">
        <v>4839117.45</v>
      </c>
      <c r="C1687" s="4">
        <v>4838877.7099999897</v>
      </c>
      <c r="D1687" s="4">
        <v>4838721.2300000004</v>
      </c>
      <c r="E1687" s="4">
        <v>4857781.0456575602</v>
      </c>
      <c r="F1687" s="4">
        <v>4862353.5917758998</v>
      </c>
      <c r="G1687" s="4">
        <v>4868076.5077213896</v>
      </c>
    </row>
    <row r="1688" spans="1:7" outlineLevel="1" x14ac:dyDescent="0.2">
      <c r="A1688" s="5" t="s">
        <v>613</v>
      </c>
      <c r="B1688" s="4">
        <v>2034854.51999999</v>
      </c>
      <c r="C1688" s="4">
        <v>2034854.51999999</v>
      </c>
      <c r="D1688" s="4">
        <v>2034854.51999999</v>
      </c>
      <c r="E1688" s="4">
        <v>2034854.4146399901</v>
      </c>
      <c r="F1688" s="4">
        <v>2034854.4146399901</v>
      </c>
      <c r="G1688" s="4">
        <v>2034854.4146399901</v>
      </c>
    </row>
    <row r="1689" spans="1:7" outlineLevel="1" x14ac:dyDescent="0.2">
      <c r="A1689" s="5" t="s">
        <v>590</v>
      </c>
      <c r="B1689" s="4">
        <v>33773.039999999899</v>
      </c>
      <c r="C1689" s="4">
        <v>33773.039999999899</v>
      </c>
      <c r="D1689" s="4">
        <v>33773.039999999899</v>
      </c>
      <c r="E1689" s="4">
        <v>33773.04161</v>
      </c>
      <c r="F1689" s="4">
        <v>33773.04161</v>
      </c>
      <c r="G1689" s="4">
        <v>33773.04161</v>
      </c>
    </row>
    <row r="1690" spans="1:7" outlineLevel="1" x14ac:dyDescent="0.2">
      <c r="A1690" s="5" t="s">
        <v>594</v>
      </c>
      <c r="B1690" s="4">
        <v>733141.1</v>
      </c>
      <c r="C1690" s="4">
        <v>733652.43</v>
      </c>
      <c r="D1690" s="4">
        <v>734746.24</v>
      </c>
      <c r="E1690" s="4">
        <v>735312.22148999898</v>
      </c>
      <c r="F1690" s="4">
        <v>741699.13225517794</v>
      </c>
      <c r="G1690" s="4">
        <v>751930.20025452902</v>
      </c>
    </row>
    <row r="1691" spans="1:7" outlineLevel="1" x14ac:dyDescent="0.2">
      <c r="A1691" s="5" t="s">
        <v>595</v>
      </c>
      <c r="B1691" s="4">
        <v>11816998.25</v>
      </c>
      <c r="C1691" s="4">
        <v>11802411.6</v>
      </c>
      <c r="D1691" s="4">
        <v>11636983.82</v>
      </c>
      <c r="E1691" s="4">
        <v>11772622.1531421</v>
      </c>
      <c r="F1691" s="4">
        <v>11926548.9178039</v>
      </c>
      <c r="G1691" s="4">
        <v>12194810.414042501</v>
      </c>
    </row>
    <row r="1692" spans="1:7" outlineLevel="1" x14ac:dyDescent="0.2">
      <c r="A1692" s="5" t="s">
        <v>597</v>
      </c>
      <c r="B1692" s="4">
        <v>700693</v>
      </c>
      <c r="C1692" s="4">
        <v>700356.73</v>
      </c>
      <c r="D1692" s="4">
        <v>700388.51999999897</v>
      </c>
      <c r="E1692" s="4">
        <v>700095.29890000005</v>
      </c>
      <c r="F1692" s="4">
        <v>699508.84498000005</v>
      </c>
      <c r="G1692" s="4">
        <v>698922.391059999</v>
      </c>
    </row>
    <row r="1693" spans="1:7" outlineLevel="1" x14ac:dyDescent="0.2">
      <c r="A1693" s="5" t="s">
        <v>603</v>
      </c>
      <c r="B1693" s="4">
        <v>-0.83</v>
      </c>
    </row>
    <row r="1694" spans="1:7" outlineLevel="1" x14ac:dyDescent="0.2">
      <c r="A1694" s="5" t="s">
        <v>614</v>
      </c>
    </row>
    <row r="1695" spans="1:7" outlineLevel="1" x14ac:dyDescent="0.2">
      <c r="A1695" s="5" t="s">
        <v>568</v>
      </c>
      <c r="D1695" s="4">
        <v>66117.05</v>
      </c>
      <c r="E1695" s="4">
        <v>148395.29557999899</v>
      </c>
      <c r="F1695" s="4">
        <v>148395.29557999899</v>
      </c>
      <c r="G1695" s="4">
        <v>148395.29557999899</v>
      </c>
    </row>
    <row r="1696" spans="1:7" outlineLevel="1" x14ac:dyDescent="0.2">
      <c r="A1696" s="5" t="s">
        <v>571</v>
      </c>
      <c r="D1696" s="4">
        <v>57367.49</v>
      </c>
      <c r="E1696" s="4">
        <v>333660.48417999898</v>
      </c>
      <c r="F1696" s="4">
        <v>333660.48417999898</v>
      </c>
      <c r="G1696" s="4">
        <v>333660.48417999898</v>
      </c>
    </row>
    <row r="1697" spans="1:7" outlineLevel="1" x14ac:dyDescent="0.2">
      <c r="A1697" s="5" t="s">
        <v>573</v>
      </c>
      <c r="D1697" s="4">
        <v>19445.18</v>
      </c>
      <c r="E1697" s="4">
        <v>47782.778059999997</v>
      </c>
      <c r="F1697" s="4">
        <v>47782.778059999997</v>
      </c>
      <c r="G1697" s="4">
        <v>47782.778059999997</v>
      </c>
    </row>
    <row r="1698" spans="1:7" outlineLevel="1" x14ac:dyDescent="0.2">
      <c r="A1698" s="5" t="s">
        <v>574</v>
      </c>
      <c r="C1698" s="4">
        <v>122.95</v>
      </c>
      <c r="D1698" s="4">
        <v>94135.66</v>
      </c>
      <c r="E1698" s="4">
        <v>109043.546359999</v>
      </c>
      <c r="F1698" s="4">
        <v>109043.546359999</v>
      </c>
      <c r="G1698" s="4">
        <v>109043.546359999</v>
      </c>
    </row>
    <row r="1699" spans="1:7" outlineLevel="1" x14ac:dyDescent="0.2">
      <c r="A1699" s="5" t="s">
        <v>576</v>
      </c>
      <c r="D1699" s="4">
        <v>102758.12</v>
      </c>
      <c r="E1699" s="4">
        <v>145567.99885633201</v>
      </c>
      <c r="F1699" s="4">
        <v>145567.99885633201</v>
      </c>
      <c r="G1699" s="4">
        <v>145567.99885633201</v>
      </c>
    </row>
    <row r="1700" spans="1:7" outlineLevel="1" x14ac:dyDescent="0.2">
      <c r="A1700" s="5" t="s">
        <v>578</v>
      </c>
      <c r="D1700" s="4">
        <v>31860.46</v>
      </c>
      <c r="E1700" s="4">
        <v>105623.66220000001</v>
      </c>
      <c r="F1700" s="4">
        <v>105623.66220000001</v>
      </c>
      <c r="G1700" s="4">
        <v>105623.66220000001</v>
      </c>
    </row>
    <row r="1701" spans="1:7" outlineLevel="1" x14ac:dyDescent="0.2">
      <c r="A1701" s="5" t="s">
        <v>579</v>
      </c>
      <c r="C1701" s="4">
        <v>160.17999999999901</v>
      </c>
      <c r="D1701" s="4">
        <v>4122.99</v>
      </c>
      <c r="E1701" s="4">
        <v>9008.7194599999893</v>
      </c>
      <c r="F1701" s="4">
        <v>9008.7194599999893</v>
      </c>
      <c r="G1701" s="4">
        <v>9008.7194599999893</v>
      </c>
    </row>
    <row r="1702" spans="1:7" outlineLevel="1" x14ac:dyDescent="0.2">
      <c r="A1702" s="5" t="s">
        <v>602</v>
      </c>
      <c r="D1702" s="4">
        <v>19201.72</v>
      </c>
      <c r="E1702" s="4">
        <v>91253.4526799999</v>
      </c>
      <c r="F1702" s="4">
        <v>91253.4526799999</v>
      </c>
      <c r="G1702" s="4">
        <v>91253.4526799999</v>
      </c>
    </row>
    <row r="1703" spans="1:7" outlineLevel="1" x14ac:dyDescent="0.2">
      <c r="A1703" s="5" t="s">
        <v>606</v>
      </c>
      <c r="D1703" s="4">
        <v>2658.1</v>
      </c>
      <c r="E1703" s="4">
        <v>22465.849679999901</v>
      </c>
      <c r="F1703" s="4">
        <v>22465.849679999901</v>
      </c>
      <c r="G1703" s="4">
        <v>22465.849679999901</v>
      </c>
    </row>
    <row r="1704" spans="1:7" outlineLevel="1" x14ac:dyDescent="0.2">
      <c r="A1704" s="5" t="s">
        <v>615</v>
      </c>
    </row>
    <row r="1705" spans="1:7" outlineLevel="1" x14ac:dyDescent="0.2">
      <c r="A1705" s="5" t="s">
        <v>548</v>
      </c>
      <c r="D1705" s="4">
        <v>1404.53</v>
      </c>
      <c r="E1705" s="4">
        <v>29055.718243341398</v>
      </c>
      <c r="F1705" s="4">
        <v>29055.718243341398</v>
      </c>
      <c r="G1705" s="4">
        <v>29055.718243341398</v>
      </c>
    </row>
    <row r="1706" spans="1:7" outlineLevel="1" x14ac:dyDescent="0.2">
      <c r="A1706" s="5" t="s">
        <v>568</v>
      </c>
      <c r="D1706" s="4">
        <v>97445.169999999896</v>
      </c>
      <c r="E1706" s="4">
        <v>214336.29428470199</v>
      </c>
      <c r="F1706" s="4">
        <v>214336.29428470199</v>
      </c>
      <c r="G1706" s="4">
        <v>214336.29428470199</v>
      </c>
    </row>
    <row r="1707" spans="1:7" outlineLevel="1" x14ac:dyDescent="0.2">
      <c r="A1707" s="5" t="s">
        <v>574</v>
      </c>
      <c r="C1707" s="4">
        <v>2050.34</v>
      </c>
      <c r="D1707" s="4">
        <v>107884.63</v>
      </c>
      <c r="E1707" s="4">
        <v>207431.557690202</v>
      </c>
      <c r="F1707" s="4">
        <v>207431.557690202</v>
      </c>
      <c r="G1707" s="4">
        <v>207431.557690202</v>
      </c>
    </row>
    <row r="1708" spans="1:7" outlineLevel="1" x14ac:dyDescent="0.2">
      <c r="A1708" s="5" t="s">
        <v>616</v>
      </c>
    </row>
    <row r="1709" spans="1:7" outlineLevel="1" x14ac:dyDescent="0.2">
      <c r="A1709" s="5" t="s">
        <v>611</v>
      </c>
      <c r="B1709" s="4">
        <v>346164</v>
      </c>
      <c r="C1709" s="4">
        <v>346164</v>
      </c>
      <c r="D1709" s="4">
        <v>346164</v>
      </c>
      <c r="E1709" s="4">
        <v>346164</v>
      </c>
      <c r="F1709" s="4">
        <v>346164</v>
      </c>
      <c r="G1709" s="4">
        <v>346164</v>
      </c>
    </row>
    <row r="1710" spans="1:7" outlineLevel="1" x14ac:dyDescent="0.2">
      <c r="A1710" s="5" t="s">
        <v>612</v>
      </c>
      <c r="B1710" s="4">
        <v>72708</v>
      </c>
      <c r="C1710" s="4">
        <v>72708</v>
      </c>
      <c r="D1710" s="4">
        <v>72708</v>
      </c>
      <c r="E1710" s="4">
        <v>72708</v>
      </c>
      <c r="F1710" s="4">
        <v>72708</v>
      </c>
      <c r="G1710" s="4">
        <v>72708</v>
      </c>
    </row>
    <row r="1711" spans="1:7" outlineLevel="1" x14ac:dyDescent="0.2">
      <c r="A1711" s="5" t="s">
        <v>613</v>
      </c>
      <c r="B1711" s="4">
        <v>34944</v>
      </c>
      <c r="C1711" s="4">
        <v>34944</v>
      </c>
      <c r="D1711" s="4">
        <v>34944</v>
      </c>
      <c r="E1711" s="4">
        <v>34944</v>
      </c>
      <c r="F1711" s="4">
        <v>34944</v>
      </c>
      <c r="G1711" s="4">
        <v>34944</v>
      </c>
    </row>
    <row r="1712" spans="1:7" outlineLevel="1" x14ac:dyDescent="0.2">
      <c r="A1712" s="5" t="s">
        <v>617</v>
      </c>
    </row>
    <row r="1713" spans="1:7" outlineLevel="1" x14ac:dyDescent="0.2">
      <c r="A1713" s="5" t="s">
        <v>548</v>
      </c>
      <c r="B1713" s="4">
        <v>315136.73</v>
      </c>
      <c r="C1713" s="4">
        <v>389753.14</v>
      </c>
      <c r="D1713" s="4">
        <v>463547.5</v>
      </c>
      <c r="E1713" s="4">
        <v>681626.85340126103</v>
      </c>
      <c r="F1713" s="4">
        <v>654075.18030906201</v>
      </c>
      <c r="G1713" s="4">
        <v>355868.347491525</v>
      </c>
    </row>
    <row r="1714" spans="1:7" outlineLevel="1" x14ac:dyDescent="0.2">
      <c r="A1714" s="5" t="s">
        <v>574</v>
      </c>
      <c r="B1714" s="4">
        <v>1909129.48</v>
      </c>
      <c r="C1714" s="4">
        <v>1898811.19</v>
      </c>
      <c r="D1714" s="4">
        <v>1918727.92</v>
      </c>
      <c r="E1714" s="4">
        <v>1081434.1295501001</v>
      </c>
      <c r="F1714" s="4">
        <v>237912.89841461901</v>
      </c>
      <c r="G1714" s="4">
        <v>105952.277489823</v>
      </c>
    </row>
    <row r="1715" spans="1:7" outlineLevel="1" x14ac:dyDescent="0.2">
      <c r="A1715" s="5" t="s">
        <v>577</v>
      </c>
      <c r="B1715" s="4">
        <v>631866.18999999994</v>
      </c>
      <c r="C1715" s="4">
        <v>679218.84</v>
      </c>
      <c r="D1715" s="4">
        <v>705895.6</v>
      </c>
      <c r="E1715" s="4">
        <v>1557031.39202624</v>
      </c>
      <c r="F1715" s="4">
        <v>3498706.08920271</v>
      </c>
      <c r="G1715" s="4">
        <v>5477927.7013507998</v>
      </c>
    </row>
    <row r="1716" spans="1:7" outlineLevel="1" x14ac:dyDescent="0.2">
      <c r="A1716" s="5" t="s">
        <v>593</v>
      </c>
      <c r="B1716" s="4">
        <v>4784124.12</v>
      </c>
      <c r="C1716" s="4">
        <v>5520607.1799999904</v>
      </c>
      <c r="D1716" s="4">
        <v>6378365.8300000001</v>
      </c>
      <c r="E1716" s="4">
        <v>6552574.2400790202</v>
      </c>
      <c r="F1716" s="4">
        <v>5278710.3825790202</v>
      </c>
      <c r="G1716" s="4">
        <v>4931722.79524568</v>
      </c>
    </row>
    <row r="1717" spans="1:7" outlineLevel="1" x14ac:dyDescent="0.2">
      <c r="A1717" s="5" t="s">
        <v>618</v>
      </c>
    </row>
    <row r="1718" spans="1:7" outlineLevel="1" x14ac:dyDescent="0.2">
      <c r="A1718" s="5" t="s">
        <v>548</v>
      </c>
      <c r="B1718" s="4">
        <v>130095.36</v>
      </c>
      <c r="C1718" s="4">
        <v>128255.42</v>
      </c>
      <c r="D1718" s="4">
        <v>127071.08</v>
      </c>
      <c r="E1718" s="4">
        <v>126515.347600211</v>
      </c>
      <c r="F1718" s="4">
        <v>126515.347600211</v>
      </c>
      <c r="G1718" s="4">
        <v>126515.347600211</v>
      </c>
    </row>
    <row r="1719" spans="1:7" outlineLevel="1" x14ac:dyDescent="0.2">
      <c r="A1719" s="5" t="s">
        <v>577</v>
      </c>
      <c r="B1719" s="4">
        <v>201.479999999999</v>
      </c>
      <c r="C1719" s="4">
        <v>184.64999999999901</v>
      </c>
      <c r="D1719" s="4">
        <v>164.76</v>
      </c>
      <c r="E1719" s="4">
        <v>164.7878106</v>
      </c>
      <c r="F1719" s="4">
        <v>164.7878106</v>
      </c>
      <c r="G1719" s="4">
        <v>164.7878106</v>
      </c>
    </row>
    <row r="1720" spans="1:7" outlineLevel="1" x14ac:dyDescent="0.2">
      <c r="A1720" s="5" t="s">
        <v>582</v>
      </c>
      <c r="B1720" s="4">
        <v>20.28</v>
      </c>
      <c r="C1720" s="4">
        <v>20.28</v>
      </c>
      <c r="D1720" s="4">
        <v>20.28</v>
      </c>
      <c r="E1720" s="4">
        <v>20.253354000000002</v>
      </c>
      <c r="F1720" s="4">
        <v>20.253354000000002</v>
      </c>
      <c r="G1720" s="4">
        <v>20.253354000000002</v>
      </c>
    </row>
    <row r="1721" spans="1:7" outlineLevel="1" x14ac:dyDescent="0.2">
      <c r="A1721" s="5" t="s">
        <v>619</v>
      </c>
    </row>
    <row r="1722" spans="1:7" outlineLevel="1" x14ac:dyDescent="0.2">
      <c r="A1722" s="5" t="s">
        <v>550</v>
      </c>
      <c r="B1722" s="4">
        <v>333804</v>
      </c>
      <c r="C1722" s="4">
        <v>333804</v>
      </c>
      <c r="D1722" s="4">
        <v>333804</v>
      </c>
      <c r="E1722" s="4">
        <v>333804</v>
      </c>
      <c r="F1722" s="4">
        <v>333804</v>
      </c>
      <c r="G1722" s="4">
        <v>333804</v>
      </c>
    </row>
    <row r="1723" spans="1:7" outlineLevel="1" x14ac:dyDescent="0.2">
      <c r="A1723" s="5" t="s">
        <v>551</v>
      </c>
      <c r="B1723" s="4">
        <v>89184</v>
      </c>
      <c r="C1723" s="4">
        <v>89184</v>
      </c>
      <c r="D1723" s="4">
        <v>89184</v>
      </c>
      <c r="E1723" s="4">
        <v>89184</v>
      </c>
      <c r="F1723" s="4">
        <v>89184</v>
      </c>
      <c r="G1723" s="4">
        <v>89184</v>
      </c>
    </row>
    <row r="1724" spans="1:7" outlineLevel="1" x14ac:dyDescent="0.2">
      <c r="A1724" s="5" t="s">
        <v>553</v>
      </c>
      <c r="B1724" s="4">
        <v>405300</v>
      </c>
      <c r="C1724" s="4">
        <v>405300</v>
      </c>
      <c r="D1724" s="4">
        <v>405300</v>
      </c>
      <c r="E1724" s="4">
        <v>405300</v>
      </c>
      <c r="F1724" s="4">
        <v>405300</v>
      </c>
      <c r="G1724" s="4">
        <v>405300</v>
      </c>
    </row>
    <row r="1725" spans="1:7" outlineLevel="1" x14ac:dyDescent="0.2">
      <c r="A1725" s="5" t="s">
        <v>554</v>
      </c>
      <c r="B1725" s="4">
        <v>671604</v>
      </c>
      <c r="C1725" s="4">
        <v>671604</v>
      </c>
      <c r="D1725" s="4">
        <v>671604</v>
      </c>
      <c r="E1725" s="4">
        <v>671604</v>
      </c>
      <c r="F1725" s="4">
        <v>671604</v>
      </c>
      <c r="G1725" s="4">
        <v>671604</v>
      </c>
    </row>
    <row r="1726" spans="1:7" outlineLevel="1" x14ac:dyDescent="0.2">
      <c r="A1726" s="5" t="s">
        <v>555</v>
      </c>
      <c r="B1726" s="4">
        <v>821796</v>
      </c>
      <c r="C1726" s="4">
        <v>821796</v>
      </c>
      <c r="D1726" s="4">
        <v>821796</v>
      </c>
      <c r="E1726" s="4">
        <v>821796</v>
      </c>
      <c r="F1726" s="4">
        <v>821796</v>
      </c>
      <c r="G1726" s="4">
        <v>821796</v>
      </c>
    </row>
    <row r="1727" spans="1:7" outlineLevel="1" x14ac:dyDescent="0.2">
      <c r="A1727" s="5" t="s">
        <v>556</v>
      </c>
      <c r="B1727" s="4">
        <v>1235724</v>
      </c>
      <c r="C1727" s="4">
        <v>1235724</v>
      </c>
      <c r="D1727" s="4">
        <v>1235724</v>
      </c>
      <c r="E1727" s="4">
        <v>1235724</v>
      </c>
      <c r="F1727" s="4">
        <v>1235724</v>
      </c>
      <c r="G1727" s="4">
        <v>1235724</v>
      </c>
    </row>
    <row r="1728" spans="1:7" outlineLevel="1" x14ac:dyDescent="0.2">
      <c r="A1728" s="5" t="s">
        <v>558</v>
      </c>
      <c r="B1728" s="4">
        <v>101772</v>
      </c>
      <c r="C1728" s="4">
        <v>101772</v>
      </c>
      <c r="D1728" s="4">
        <v>101772</v>
      </c>
      <c r="E1728" s="4">
        <v>101772</v>
      </c>
      <c r="F1728" s="4">
        <v>101772</v>
      </c>
      <c r="G1728" s="4">
        <v>101772</v>
      </c>
    </row>
    <row r="1729" spans="1:7" outlineLevel="1" x14ac:dyDescent="0.2">
      <c r="A1729" s="5" t="s">
        <v>559</v>
      </c>
      <c r="B1729" s="4">
        <v>955116</v>
      </c>
      <c r="C1729" s="4">
        <v>955116</v>
      </c>
      <c r="D1729" s="4">
        <v>955116</v>
      </c>
      <c r="E1729" s="4">
        <v>955116</v>
      </c>
      <c r="F1729" s="4">
        <v>955116</v>
      </c>
      <c r="G1729" s="4">
        <v>955116</v>
      </c>
    </row>
    <row r="1730" spans="1:7" outlineLevel="1" x14ac:dyDescent="0.2">
      <c r="A1730" s="5" t="s">
        <v>560</v>
      </c>
      <c r="B1730" s="4">
        <v>260424</v>
      </c>
      <c r="C1730" s="4">
        <v>260424</v>
      </c>
      <c r="D1730" s="4">
        <v>260424</v>
      </c>
      <c r="E1730" s="4">
        <v>260424</v>
      </c>
      <c r="F1730" s="4">
        <v>260424</v>
      </c>
      <c r="G1730" s="4">
        <v>260424</v>
      </c>
    </row>
    <row r="1731" spans="1:7" outlineLevel="1" x14ac:dyDescent="0.2">
      <c r="A1731" s="5" t="s">
        <v>562</v>
      </c>
      <c r="B1731" s="4">
        <v>2802360</v>
      </c>
      <c r="C1731" s="4">
        <v>2802360</v>
      </c>
      <c r="D1731" s="4">
        <v>2802360</v>
      </c>
      <c r="E1731" s="4">
        <v>2802360</v>
      </c>
      <c r="F1731" s="4">
        <v>2802360</v>
      </c>
      <c r="G1731" s="4">
        <v>2802360</v>
      </c>
    </row>
    <row r="1732" spans="1:7" outlineLevel="1" x14ac:dyDescent="0.2">
      <c r="A1732" s="5" t="s">
        <v>565</v>
      </c>
      <c r="B1732" s="4">
        <v>252192</v>
      </c>
      <c r="C1732" s="4">
        <v>252192</v>
      </c>
      <c r="D1732" s="4">
        <v>252192</v>
      </c>
      <c r="E1732" s="4">
        <v>252192</v>
      </c>
      <c r="F1732" s="4">
        <v>252192</v>
      </c>
      <c r="G1732" s="4">
        <v>252192</v>
      </c>
    </row>
    <row r="1733" spans="1:7" outlineLevel="1" x14ac:dyDescent="0.2">
      <c r="A1733" s="5" t="s">
        <v>568</v>
      </c>
      <c r="B1733" s="4">
        <v>726204</v>
      </c>
      <c r="C1733" s="4">
        <v>726204</v>
      </c>
      <c r="D1733" s="4">
        <v>726204</v>
      </c>
      <c r="E1733" s="4">
        <v>726204</v>
      </c>
      <c r="F1733" s="4">
        <v>726204</v>
      </c>
      <c r="G1733" s="4">
        <v>726204</v>
      </c>
    </row>
    <row r="1734" spans="1:7" outlineLevel="1" x14ac:dyDescent="0.2">
      <c r="A1734" s="5" t="s">
        <v>569</v>
      </c>
      <c r="B1734" s="4">
        <v>384996</v>
      </c>
      <c r="C1734" s="4">
        <v>384996</v>
      </c>
      <c r="D1734" s="4">
        <v>384996</v>
      </c>
      <c r="E1734" s="4">
        <v>384996</v>
      </c>
      <c r="F1734" s="4">
        <v>384996</v>
      </c>
      <c r="G1734" s="4">
        <v>384996</v>
      </c>
    </row>
    <row r="1735" spans="1:7" outlineLevel="1" x14ac:dyDescent="0.2">
      <c r="A1735" s="5" t="s">
        <v>579</v>
      </c>
      <c r="B1735" s="4">
        <v>1627596</v>
      </c>
      <c r="C1735" s="4">
        <v>1627596</v>
      </c>
      <c r="D1735" s="4">
        <v>1627596</v>
      </c>
      <c r="E1735" s="4">
        <v>1627596</v>
      </c>
      <c r="F1735" s="4">
        <v>1627596</v>
      </c>
      <c r="G1735" s="4">
        <v>1627596</v>
      </c>
    </row>
    <row r="1736" spans="1:7" outlineLevel="1" x14ac:dyDescent="0.2">
      <c r="A1736" s="5" t="s">
        <v>580</v>
      </c>
      <c r="B1736" s="4">
        <v>931824</v>
      </c>
      <c r="C1736" s="4">
        <v>931824</v>
      </c>
      <c r="D1736" s="4">
        <v>931824</v>
      </c>
      <c r="E1736" s="4">
        <v>931824</v>
      </c>
      <c r="F1736" s="4">
        <v>931824</v>
      </c>
      <c r="G1736" s="4">
        <v>931824</v>
      </c>
    </row>
    <row r="1737" spans="1:7" outlineLevel="1" x14ac:dyDescent="0.2">
      <c r="A1737" s="5" t="s">
        <v>583</v>
      </c>
      <c r="B1737" s="4">
        <v>2217360</v>
      </c>
      <c r="C1737" s="4">
        <v>2217360</v>
      </c>
      <c r="D1737" s="4">
        <v>2217360</v>
      </c>
      <c r="E1737" s="4">
        <v>2217360</v>
      </c>
      <c r="F1737" s="4">
        <v>2217360</v>
      </c>
      <c r="G1737" s="4">
        <v>2217360</v>
      </c>
    </row>
    <row r="1738" spans="1:7" outlineLevel="1" x14ac:dyDescent="0.2">
      <c r="A1738" s="5" t="s">
        <v>584</v>
      </c>
      <c r="B1738" s="4">
        <v>315708</v>
      </c>
      <c r="C1738" s="4">
        <v>315708</v>
      </c>
      <c r="D1738" s="4">
        <v>315708</v>
      </c>
      <c r="E1738" s="4">
        <v>315708</v>
      </c>
      <c r="F1738" s="4">
        <v>315708</v>
      </c>
      <c r="G1738" s="4">
        <v>315708</v>
      </c>
    </row>
    <row r="1739" spans="1:7" outlineLevel="1" x14ac:dyDescent="0.2">
      <c r="A1739" s="5" t="s">
        <v>587</v>
      </c>
      <c r="B1739" s="4">
        <v>1014336</v>
      </c>
      <c r="C1739" s="4">
        <v>1014336</v>
      </c>
      <c r="D1739" s="4">
        <v>1014336</v>
      </c>
      <c r="E1739" s="4">
        <v>1014336</v>
      </c>
      <c r="F1739" s="4">
        <v>1014336</v>
      </c>
      <c r="G1739" s="4">
        <v>1014336</v>
      </c>
    </row>
    <row r="1740" spans="1:7" outlineLevel="1" x14ac:dyDescent="0.2">
      <c r="A1740" s="5" t="s">
        <v>588</v>
      </c>
      <c r="B1740" s="4">
        <v>318012</v>
      </c>
      <c r="C1740" s="4">
        <v>318012</v>
      </c>
      <c r="D1740" s="4">
        <v>318012</v>
      </c>
      <c r="E1740" s="4">
        <v>318012</v>
      </c>
      <c r="F1740" s="4">
        <v>318012</v>
      </c>
      <c r="G1740" s="4">
        <v>318012</v>
      </c>
    </row>
    <row r="1741" spans="1:7" outlineLevel="1" x14ac:dyDescent="0.2">
      <c r="A1741" s="5" t="s">
        <v>590</v>
      </c>
      <c r="B1741" s="4">
        <v>15456</v>
      </c>
      <c r="C1741" s="4">
        <v>15456</v>
      </c>
      <c r="D1741" s="4">
        <v>15456</v>
      </c>
      <c r="E1741" s="4">
        <v>15456</v>
      </c>
      <c r="F1741" s="4">
        <v>15456</v>
      </c>
      <c r="G1741" s="4">
        <v>15456</v>
      </c>
    </row>
    <row r="1742" spans="1:7" outlineLevel="1" x14ac:dyDescent="0.2">
      <c r="A1742" s="5" t="s">
        <v>594</v>
      </c>
      <c r="B1742" s="4">
        <v>555096</v>
      </c>
      <c r="C1742" s="4">
        <v>555096</v>
      </c>
      <c r="D1742" s="4">
        <v>555096</v>
      </c>
      <c r="E1742" s="4">
        <v>555096</v>
      </c>
      <c r="F1742" s="4">
        <v>555096</v>
      </c>
      <c r="G1742" s="4">
        <v>555096</v>
      </c>
    </row>
    <row r="1743" spans="1:7" outlineLevel="1" x14ac:dyDescent="0.2">
      <c r="A1743" s="5" t="s">
        <v>595</v>
      </c>
      <c r="B1743" s="4">
        <v>1634148</v>
      </c>
      <c r="C1743" s="4">
        <v>1634148</v>
      </c>
      <c r="D1743" s="4">
        <v>1634148</v>
      </c>
      <c r="E1743" s="4">
        <v>1634148</v>
      </c>
      <c r="F1743" s="4">
        <v>1634148</v>
      </c>
      <c r="G1743" s="4">
        <v>1634148</v>
      </c>
    </row>
    <row r="1744" spans="1:7" outlineLevel="1" x14ac:dyDescent="0.2">
      <c r="A1744" s="5" t="s">
        <v>596</v>
      </c>
      <c r="B1744" s="4">
        <v>124200</v>
      </c>
      <c r="C1744" s="4">
        <v>124200</v>
      </c>
      <c r="D1744" s="4">
        <v>124200</v>
      </c>
      <c r="E1744" s="4">
        <v>124200</v>
      </c>
      <c r="F1744" s="4">
        <v>124200</v>
      </c>
      <c r="G1744" s="4">
        <v>124200</v>
      </c>
    </row>
    <row r="1745" spans="1:7" outlineLevel="1" x14ac:dyDescent="0.2">
      <c r="A1745" s="5" t="s">
        <v>597</v>
      </c>
      <c r="B1745" s="4">
        <v>190296</v>
      </c>
      <c r="C1745" s="4">
        <v>190296</v>
      </c>
      <c r="D1745" s="4">
        <v>190296</v>
      </c>
      <c r="E1745" s="4">
        <v>190296</v>
      </c>
      <c r="F1745" s="4">
        <v>190296</v>
      </c>
      <c r="G1745" s="4">
        <v>190296</v>
      </c>
    </row>
    <row r="1746" spans="1:7" outlineLevel="1" x14ac:dyDescent="0.2">
      <c r="A1746" s="5" t="s">
        <v>620</v>
      </c>
    </row>
    <row r="1747" spans="1:7" outlineLevel="1" x14ac:dyDescent="0.2">
      <c r="A1747" s="5" t="s">
        <v>595</v>
      </c>
      <c r="B1747" s="4">
        <v>-151710</v>
      </c>
      <c r="D1747" s="4">
        <v>-53435</v>
      </c>
    </row>
    <row r="1748" spans="1:7" outlineLevel="1" x14ac:dyDescent="0.2">
      <c r="A1748" s="5" t="s">
        <v>621</v>
      </c>
    </row>
    <row r="1749" spans="1:7" outlineLevel="1" x14ac:dyDescent="0.2">
      <c r="A1749" s="5" t="s">
        <v>548</v>
      </c>
      <c r="B1749" s="4">
        <v>59537863.9099999</v>
      </c>
      <c r="C1749" s="4">
        <v>68859076.930000007</v>
      </c>
      <c r="D1749" s="4">
        <v>81152685.239999995</v>
      </c>
      <c r="E1749" s="4">
        <v>93068908.220034197</v>
      </c>
      <c r="F1749" s="4">
        <v>109297130.239317</v>
      </c>
      <c r="G1749" s="4">
        <v>111039278.340306</v>
      </c>
    </row>
    <row r="1750" spans="1:7" outlineLevel="1" x14ac:dyDescent="0.2">
      <c r="A1750" s="5" t="s">
        <v>550</v>
      </c>
      <c r="B1750" s="4">
        <v>9716.84</v>
      </c>
      <c r="C1750" s="4">
        <v>8172</v>
      </c>
      <c r="D1750" s="4">
        <v>8172</v>
      </c>
    </row>
    <row r="1751" spans="1:7" outlineLevel="1" x14ac:dyDescent="0.2">
      <c r="A1751" s="5" t="s">
        <v>551</v>
      </c>
      <c r="B1751" s="4">
        <v>27881.0999999999</v>
      </c>
      <c r="C1751" s="4">
        <v>33975.29</v>
      </c>
      <c r="D1751" s="4">
        <v>135723.37999999899</v>
      </c>
      <c r="E1751" s="4">
        <v>136516.480656133</v>
      </c>
      <c r="F1751" s="4">
        <v>136516.480656133</v>
      </c>
      <c r="G1751" s="4">
        <v>136209.85774253201</v>
      </c>
    </row>
    <row r="1752" spans="1:7" outlineLevel="1" x14ac:dyDescent="0.2">
      <c r="A1752" s="5" t="s">
        <v>552</v>
      </c>
      <c r="C1752" s="4">
        <v>84700.05</v>
      </c>
      <c r="D1752" s="4">
        <v>374891.83</v>
      </c>
      <c r="E1752" s="4">
        <v>392869.93623470998</v>
      </c>
      <c r="F1752" s="4">
        <v>393204.65903115098</v>
      </c>
      <c r="G1752" s="4">
        <v>391162.52702472103</v>
      </c>
    </row>
    <row r="1753" spans="1:7" outlineLevel="1" x14ac:dyDescent="0.2">
      <c r="A1753" s="5" t="s">
        <v>553</v>
      </c>
      <c r="B1753" s="4">
        <v>233082.27</v>
      </c>
      <c r="C1753" s="4">
        <v>189169.86</v>
      </c>
    </row>
    <row r="1754" spans="1:7" outlineLevel="1" x14ac:dyDescent="0.2">
      <c r="A1754" s="5" t="s">
        <v>554</v>
      </c>
      <c r="B1754" s="4">
        <v>169740.65</v>
      </c>
      <c r="C1754" s="4">
        <v>10227.98</v>
      </c>
      <c r="D1754" s="4">
        <v>11124.12</v>
      </c>
      <c r="E1754" s="4">
        <v>7788.0853534083899</v>
      </c>
      <c r="F1754" s="4">
        <v>7788.0853534083899</v>
      </c>
      <c r="G1754" s="4">
        <v>4933.54877007506</v>
      </c>
    </row>
    <row r="1755" spans="1:7" outlineLevel="1" x14ac:dyDescent="0.2">
      <c r="A1755" s="5" t="s">
        <v>555</v>
      </c>
      <c r="B1755" s="4">
        <v>60745.36</v>
      </c>
      <c r="C1755" s="4">
        <v>216473.05</v>
      </c>
      <c r="D1755" s="4">
        <v>214241.06999999899</v>
      </c>
      <c r="E1755" s="4">
        <v>176968.501895302</v>
      </c>
      <c r="F1755" s="4">
        <v>134920.053923406</v>
      </c>
      <c r="G1755" s="4">
        <v>91998.5322117162</v>
      </c>
    </row>
    <row r="1756" spans="1:7" outlineLevel="1" x14ac:dyDescent="0.2">
      <c r="A1756" s="5" t="s">
        <v>556</v>
      </c>
      <c r="B1756" s="4">
        <v>199478.88</v>
      </c>
      <c r="C1756" s="4">
        <v>192988.49</v>
      </c>
      <c r="D1756" s="4">
        <v>191910.609999999</v>
      </c>
      <c r="E1756" s="4">
        <v>159148.28754840401</v>
      </c>
      <c r="F1756" s="4">
        <v>128515.81444912701</v>
      </c>
      <c r="G1756" s="4">
        <v>105039.610933859</v>
      </c>
    </row>
    <row r="1757" spans="1:7" outlineLevel="1" x14ac:dyDescent="0.2">
      <c r="A1757" s="5" t="s">
        <v>559</v>
      </c>
      <c r="B1757" s="4">
        <v>106118.06</v>
      </c>
      <c r="C1757" s="4">
        <v>125019.09</v>
      </c>
      <c r="D1757" s="4">
        <v>142622.97</v>
      </c>
      <c r="E1757" s="4">
        <v>133332.09603120701</v>
      </c>
      <c r="F1757" s="4">
        <v>123406.78406388999</v>
      </c>
      <c r="G1757" s="4">
        <v>117138.274853885</v>
      </c>
    </row>
    <row r="1758" spans="1:7" outlineLevel="1" x14ac:dyDescent="0.2">
      <c r="A1758" s="5" t="s">
        <v>562</v>
      </c>
      <c r="B1758" s="4">
        <v>178678.59</v>
      </c>
      <c r="C1758" s="4">
        <v>174448.04</v>
      </c>
      <c r="D1758" s="4">
        <v>197517.56999999899</v>
      </c>
      <c r="E1758" s="4">
        <v>74939.643950197904</v>
      </c>
    </row>
    <row r="1759" spans="1:7" outlineLevel="1" x14ac:dyDescent="0.2">
      <c r="A1759" s="5" t="s">
        <v>565</v>
      </c>
      <c r="B1759" s="4">
        <v>24708.44</v>
      </c>
      <c r="C1759" s="4">
        <v>5969.59</v>
      </c>
      <c r="D1759" s="4">
        <v>3291.88</v>
      </c>
      <c r="E1759" s="4">
        <v>7387.4599261253998</v>
      </c>
      <c r="F1759" s="4">
        <v>6441.91160224755</v>
      </c>
      <c r="G1759" s="4">
        <v>4408.3809281384101</v>
      </c>
    </row>
    <row r="1760" spans="1:7" outlineLevel="1" x14ac:dyDescent="0.2">
      <c r="A1760" s="5" t="s">
        <v>567</v>
      </c>
      <c r="B1760" s="4">
        <v>1673628.95</v>
      </c>
      <c r="C1760" s="4">
        <v>2202671.8899999899</v>
      </c>
      <c r="D1760" s="4">
        <v>2294368.12</v>
      </c>
      <c r="E1760" s="4">
        <v>2299927.83880611</v>
      </c>
      <c r="F1760" s="4">
        <v>2298171.6278629</v>
      </c>
      <c r="G1760" s="4">
        <v>2297648.4117882899</v>
      </c>
    </row>
    <row r="1761" spans="1:7" outlineLevel="1" x14ac:dyDescent="0.2">
      <c r="A1761" s="5" t="s">
        <v>568</v>
      </c>
      <c r="B1761" s="4">
        <v>3548693.81</v>
      </c>
      <c r="C1761" s="4">
        <v>3252697.78</v>
      </c>
      <c r="D1761" s="4">
        <v>3111242.39</v>
      </c>
      <c r="E1761" s="4">
        <v>3078483.2748724301</v>
      </c>
      <c r="F1761" s="4">
        <v>2729545.34195715</v>
      </c>
      <c r="G1761" s="4">
        <v>2554648.4227822102</v>
      </c>
    </row>
    <row r="1762" spans="1:7" outlineLevel="1" x14ac:dyDescent="0.2">
      <c r="A1762" s="5" t="s">
        <v>569</v>
      </c>
      <c r="B1762" s="4">
        <v>50433.84</v>
      </c>
      <c r="C1762" s="4">
        <v>55199.97</v>
      </c>
      <c r="D1762" s="4">
        <v>56508.779999999897</v>
      </c>
      <c r="E1762" s="4">
        <v>43130.2094944407</v>
      </c>
      <c r="F1762" s="4">
        <v>30030.237094602398</v>
      </c>
      <c r="G1762" s="4">
        <v>26509.157363534301</v>
      </c>
    </row>
    <row r="1763" spans="1:7" outlineLevel="1" x14ac:dyDescent="0.2">
      <c r="A1763" s="5" t="s">
        <v>574</v>
      </c>
      <c r="B1763" s="4">
        <v>53249529.979999997</v>
      </c>
      <c r="C1763" s="4">
        <v>56566399</v>
      </c>
      <c r="D1763" s="4">
        <v>59101382.75</v>
      </c>
      <c r="E1763" s="4">
        <v>55768185.554897502</v>
      </c>
      <c r="F1763" s="4">
        <v>50242312.937100001</v>
      </c>
      <c r="G1763" s="4">
        <v>42383101.710968003</v>
      </c>
    </row>
    <row r="1764" spans="1:7" outlineLevel="1" x14ac:dyDescent="0.2">
      <c r="A1764" s="5" t="s">
        <v>576</v>
      </c>
      <c r="B1764" s="4">
        <v>1801.56</v>
      </c>
      <c r="C1764" s="4">
        <v>4234.01</v>
      </c>
      <c r="D1764" s="4">
        <v>49772.68</v>
      </c>
      <c r="E1764" s="4">
        <v>50420.6807019267</v>
      </c>
      <c r="F1764" s="4">
        <v>50420.6807019267</v>
      </c>
      <c r="G1764" s="4">
        <v>50420.6807019267</v>
      </c>
    </row>
    <row r="1765" spans="1:7" outlineLevel="1" x14ac:dyDescent="0.2">
      <c r="A1765" s="5" t="s">
        <v>578</v>
      </c>
      <c r="C1765" s="4">
        <v>4219.87</v>
      </c>
      <c r="D1765" s="4">
        <v>16841.419999999998</v>
      </c>
      <c r="E1765" s="4">
        <v>17510.898221210598</v>
      </c>
      <c r="F1765" s="4">
        <v>17510.898221210598</v>
      </c>
      <c r="G1765" s="4">
        <v>17510.898221210598</v>
      </c>
    </row>
    <row r="1766" spans="1:7" outlineLevel="1" x14ac:dyDescent="0.2">
      <c r="A1766" s="5" t="s">
        <v>579</v>
      </c>
      <c r="B1766" s="4">
        <v>180225.41</v>
      </c>
      <c r="C1766" s="4">
        <v>239757.21999999901</v>
      </c>
      <c r="D1766" s="4">
        <v>355848.58</v>
      </c>
      <c r="E1766" s="4">
        <v>463349.817892919</v>
      </c>
      <c r="F1766" s="4">
        <v>448605.37060616701</v>
      </c>
      <c r="G1766" s="4">
        <v>426311.39495339699</v>
      </c>
    </row>
    <row r="1767" spans="1:7" outlineLevel="1" x14ac:dyDescent="0.2">
      <c r="A1767" s="5" t="s">
        <v>580</v>
      </c>
      <c r="B1767" s="4">
        <v>71296.22</v>
      </c>
      <c r="C1767" s="4">
        <v>58096.5099999999</v>
      </c>
      <c r="D1767" s="4">
        <v>64386.21</v>
      </c>
      <c r="E1767" s="4">
        <v>61065.510363423396</v>
      </c>
      <c r="F1767" s="4">
        <v>46840.696385820098</v>
      </c>
      <c r="G1767" s="4">
        <v>42451.841580738102</v>
      </c>
    </row>
    <row r="1768" spans="1:7" outlineLevel="1" x14ac:dyDescent="0.2">
      <c r="A1768" s="5" t="s">
        <v>583</v>
      </c>
      <c r="B1768" s="4">
        <v>368371.14</v>
      </c>
      <c r="C1768" s="4">
        <v>422660.69</v>
      </c>
      <c r="D1768" s="4">
        <v>562149.91999999899</v>
      </c>
      <c r="E1768" s="4">
        <v>598874.82491271896</v>
      </c>
      <c r="F1768" s="4">
        <v>517692.14979497303</v>
      </c>
      <c r="G1768" s="4">
        <v>473212.749040341</v>
      </c>
    </row>
    <row r="1769" spans="1:7" outlineLevel="1" x14ac:dyDescent="0.2">
      <c r="A1769" s="5" t="s">
        <v>587</v>
      </c>
      <c r="B1769" s="4">
        <v>885920.49</v>
      </c>
      <c r="C1769" s="4">
        <v>2327509.6</v>
      </c>
      <c r="D1769" s="4">
        <v>2449862.46</v>
      </c>
      <c r="E1769" s="4">
        <v>2518238.50365751</v>
      </c>
      <c r="F1769" s="4">
        <v>2394900.6428942201</v>
      </c>
      <c r="G1769" s="4">
        <v>2380184.5868186699</v>
      </c>
    </row>
    <row r="1770" spans="1:7" outlineLevel="1" x14ac:dyDescent="0.2">
      <c r="A1770" s="5" t="s">
        <v>590</v>
      </c>
      <c r="B1770" s="4">
        <v>5538.6</v>
      </c>
      <c r="C1770" s="4">
        <v>5538.6</v>
      </c>
      <c r="D1770" s="4">
        <v>5538.6</v>
      </c>
      <c r="E1770" s="4">
        <v>5538.5713177999896</v>
      </c>
      <c r="F1770" s="4">
        <v>4384.7022932583304</v>
      </c>
    </row>
    <row r="1771" spans="1:7" outlineLevel="1" x14ac:dyDescent="0.2">
      <c r="A1771" s="5" t="s">
        <v>594</v>
      </c>
      <c r="B1771" s="4">
        <v>41335.06</v>
      </c>
      <c r="C1771" s="4">
        <v>42537.67</v>
      </c>
      <c r="D1771" s="4">
        <v>45223.28</v>
      </c>
      <c r="E1771" s="4">
        <v>42817.118939280801</v>
      </c>
      <c r="F1771" s="4">
        <v>40027.619600729602</v>
      </c>
      <c r="G1771" s="4">
        <v>34159.366909743403</v>
      </c>
    </row>
    <row r="1772" spans="1:7" outlineLevel="1" x14ac:dyDescent="0.2">
      <c r="A1772" s="5" t="s">
        <v>595</v>
      </c>
      <c r="B1772" s="4">
        <v>218460.79999999999</v>
      </c>
      <c r="C1772" s="4">
        <v>104254.34</v>
      </c>
      <c r="D1772" s="4">
        <v>73003.319999999905</v>
      </c>
      <c r="E1772" s="4">
        <v>70045.132218696803</v>
      </c>
      <c r="F1772" s="4">
        <v>69266.642052194293</v>
      </c>
      <c r="G1772" s="4">
        <v>18534.628157968</v>
      </c>
    </row>
    <row r="1773" spans="1:7" outlineLevel="1" x14ac:dyDescent="0.2">
      <c r="A1773" s="5" t="s">
        <v>622</v>
      </c>
    </row>
    <row r="1774" spans="1:7" outlineLevel="1" x14ac:dyDescent="0.2">
      <c r="A1774" s="5" t="s">
        <v>548</v>
      </c>
      <c r="B1774" s="4">
        <v>5701.33</v>
      </c>
      <c r="C1774" s="4">
        <v>7917.3</v>
      </c>
      <c r="D1774" s="4">
        <v>8977.41</v>
      </c>
      <c r="E1774" s="4">
        <v>9078.2703406035707</v>
      </c>
      <c r="F1774" s="4">
        <v>4651.9397800279603</v>
      </c>
      <c r="G1774" s="4">
        <v>222.44229789390701</v>
      </c>
    </row>
    <row r="1775" spans="1:7" outlineLevel="1" x14ac:dyDescent="0.2">
      <c r="A1775" s="5" t="s">
        <v>551</v>
      </c>
      <c r="B1775" s="4">
        <v>3830.0099999999902</v>
      </c>
      <c r="C1775" s="4">
        <v>1193.0999999999999</v>
      </c>
    </row>
    <row r="1776" spans="1:7" outlineLevel="1" x14ac:dyDescent="0.2">
      <c r="A1776" s="5" t="s">
        <v>552</v>
      </c>
      <c r="C1776" s="4">
        <v>1312.4099999999901</v>
      </c>
    </row>
    <row r="1777" spans="1:7" outlineLevel="1" x14ac:dyDescent="0.2">
      <c r="A1777" s="5" t="s">
        <v>553</v>
      </c>
      <c r="B1777" s="4">
        <v>2636.77</v>
      </c>
      <c r="C1777" s="4">
        <v>2087.44</v>
      </c>
    </row>
    <row r="1778" spans="1:7" outlineLevel="1" x14ac:dyDescent="0.2">
      <c r="A1778" s="5" t="s">
        <v>556</v>
      </c>
      <c r="B1778" s="4">
        <v>850.15999999999894</v>
      </c>
    </row>
    <row r="1779" spans="1:7" outlineLevel="1" x14ac:dyDescent="0.2">
      <c r="A1779" s="5" t="s">
        <v>559</v>
      </c>
      <c r="B1779" s="4">
        <v>2389.2800000000002</v>
      </c>
      <c r="C1779" s="4">
        <v>1945.56</v>
      </c>
      <c r="D1779" s="4">
        <v>1945.56</v>
      </c>
      <c r="E1779" s="4">
        <v>1870.67415672416</v>
      </c>
      <c r="F1779" s="4">
        <v>7.95068897446217</v>
      </c>
      <c r="G1779" s="4">
        <v>7.95068897446217</v>
      </c>
    </row>
    <row r="1780" spans="1:7" outlineLevel="1" x14ac:dyDescent="0.2">
      <c r="A1780" s="5" t="s">
        <v>565</v>
      </c>
      <c r="B1780" s="4">
        <v>7508.52</v>
      </c>
      <c r="C1780" s="4">
        <v>2812.15</v>
      </c>
    </row>
    <row r="1781" spans="1:7" outlineLevel="1" x14ac:dyDescent="0.2">
      <c r="A1781" s="5" t="s">
        <v>567</v>
      </c>
      <c r="C1781" s="4">
        <v>843.65</v>
      </c>
    </row>
    <row r="1782" spans="1:7" outlineLevel="1" x14ac:dyDescent="0.2">
      <c r="A1782" s="5" t="s">
        <v>568</v>
      </c>
      <c r="B1782" s="4">
        <v>3893.86</v>
      </c>
      <c r="C1782" s="4">
        <v>1652.77</v>
      </c>
      <c r="D1782" s="4">
        <v>367.92</v>
      </c>
      <c r="E1782" s="4">
        <v>367.93142121279902</v>
      </c>
      <c r="F1782" s="4">
        <v>367.93142121279902</v>
      </c>
      <c r="G1782" s="4">
        <v>15.330475883866599</v>
      </c>
    </row>
    <row r="1783" spans="1:7" outlineLevel="1" x14ac:dyDescent="0.2">
      <c r="A1783" s="5" t="s">
        <v>574</v>
      </c>
      <c r="B1783" s="4">
        <v>225120.34999999899</v>
      </c>
      <c r="C1783" s="4">
        <v>225120.44999999899</v>
      </c>
      <c r="D1783" s="4">
        <v>225120.4</v>
      </c>
      <c r="E1783" s="4">
        <v>225120.450277264</v>
      </c>
      <c r="F1783" s="4">
        <v>225120.450277264</v>
      </c>
      <c r="G1783" s="4">
        <v>225120.450277264</v>
      </c>
    </row>
    <row r="1784" spans="1:7" outlineLevel="1" x14ac:dyDescent="0.2">
      <c r="A1784" s="5" t="s">
        <v>579</v>
      </c>
      <c r="B1784" s="4">
        <v>18325.169999999998</v>
      </c>
      <c r="C1784" s="4">
        <v>15762.75</v>
      </c>
      <c r="D1784" s="4">
        <v>9627.9699999999903</v>
      </c>
      <c r="E1784" s="4">
        <v>7748.6855593119999</v>
      </c>
      <c r="F1784" s="4">
        <v>7536.5636587925301</v>
      </c>
      <c r="G1784" s="4">
        <v>3049.5685104372001</v>
      </c>
    </row>
    <row r="1785" spans="1:7" outlineLevel="1" x14ac:dyDescent="0.2">
      <c r="A1785" s="5" t="s">
        <v>583</v>
      </c>
      <c r="B1785" s="4">
        <v>19928.04</v>
      </c>
      <c r="C1785" s="4">
        <v>48445.709999999897</v>
      </c>
      <c r="D1785" s="4">
        <v>59848.45</v>
      </c>
      <c r="E1785" s="4">
        <v>68330.730396336599</v>
      </c>
      <c r="F1785" s="4">
        <v>68235.684052951896</v>
      </c>
      <c r="G1785" s="4">
        <v>65556.647534662698</v>
      </c>
    </row>
    <row r="1786" spans="1:7" outlineLevel="1" x14ac:dyDescent="0.2">
      <c r="A1786" s="5" t="s">
        <v>611</v>
      </c>
      <c r="B1786" s="4">
        <v>6464.6699999999901</v>
      </c>
      <c r="C1786" s="4">
        <v>9147.24</v>
      </c>
      <c r="D1786" s="4">
        <v>8914.64</v>
      </c>
      <c r="E1786" s="4">
        <v>13263.7968775811</v>
      </c>
      <c r="F1786" s="4">
        <v>13263.7968775811</v>
      </c>
      <c r="G1786" s="4">
        <v>13263.7968775811</v>
      </c>
    </row>
    <row r="1787" spans="1:7" outlineLevel="1" x14ac:dyDescent="0.2">
      <c r="A1787" s="5" t="s">
        <v>612</v>
      </c>
      <c r="B1787" s="4">
        <v>28745.87</v>
      </c>
      <c r="C1787" s="4">
        <v>25197.359999999899</v>
      </c>
      <c r="D1787" s="4">
        <v>25768.400000000001</v>
      </c>
      <c r="E1787" s="4">
        <v>27787.055234265699</v>
      </c>
      <c r="F1787" s="4">
        <v>14938.861264663299</v>
      </c>
      <c r="G1787" s="4">
        <v>13890.6504522942</v>
      </c>
    </row>
    <row r="1788" spans="1:7" outlineLevel="1" x14ac:dyDescent="0.2">
      <c r="A1788" s="5" t="s">
        <v>613</v>
      </c>
      <c r="B1788" s="4">
        <v>10742.57</v>
      </c>
      <c r="C1788" s="4">
        <v>9690</v>
      </c>
      <c r="D1788" s="4">
        <v>11627.619999999901</v>
      </c>
      <c r="E1788" s="4">
        <v>14606.312076874199</v>
      </c>
      <c r="F1788" s="4">
        <v>11062.068276710799</v>
      </c>
      <c r="G1788" s="4">
        <v>7628.2038215786097</v>
      </c>
    </row>
    <row r="1789" spans="1:7" outlineLevel="1" x14ac:dyDescent="0.2">
      <c r="A1789" s="5" t="s">
        <v>595</v>
      </c>
      <c r="C1789" s="4">
        <v>521.11999999999898</v>
      </c>
      <c r="D1789" s="4">
        <v>1801.0799999999899</v>
      </c>
      <c r="E1789" s="4">
        <v>1825.0528206418001</v>
      </c>
      <c r="F1789" s="4">
        <v>1825.0528206418001</v>
      </c>
      <c r="G1789" s="4">
        <v>1825.0528206418001</v>
      </c>
    </row>
    <row r="1790" spans="1:7" outlineLevel="1" x14ac:dyDescent="0.2">
      <c r="A1790" s="5" t="s">
        <v>623</v>
      </c>
    </row>
    <row r="1791" spans="1:7" outlineLevel="1" x14ac:dyDescent="0.2">
      <c r="A1791" s="5" t="s">
        <v>595</v>
      </c>
      <c r="B1791" s="4">
        <v>1660380.72</v>
      </c>
      <c r="C1791" s="4">
        <v>1660380.72</v>
      </c>
      <c r="D1791" s="4">
        <v>1660380.72</v>
      </c>
      <c r="E1791" s="4">
        <v>1656000</v>
      </c>
      <c r="F1791" s="4">
        <v>1656000</v>
      </c>
      <c r="G1791" s="4">
        <v>1656000</v>
      </c>
    </row>
    <row r="1792" spans="1:7" outlineLevel="1" x14ac:dyDescent="0.2">
      <c r="A1792" s="5" t="s">
        <v>624</v>
      </c>
    </row>
    <row r="1793" spans="1:4" outlineLevel="1" x14ac:dyDescent="0.2">
      <c r="A1793" s="5" t="s">
        <v>548</v>
      </c>
      <c r="B1793" s="4">
        <v>-73988351.029999897</v>
      </c>
      <c r="C1793" s="4">
        <v>15689319.24</v>
      </c>
      <c r="D1793" s="4">
        <v>-43886425.649999999</v>
      </c>
    </row>
    <row r="1794" spans="1:4" outlineLevel="1" x14ac:dyDescent="0.2">
      <c r="A1794" s="5" t="s">
        <v>625</v>
      </c>
      <c r="B1794" s="4">
        <v>-80686312.969999999</v>
      </c>
      <c r="C1794" s="4">
        <v>17099226.759999901</v>
      </c>
      <c r="D1794" s="4">
        <v>-47830242.350000001</v>
      </c>
    </row>
    <row r="1795" spans="1:4" outlineLevel="1" x14ac:dyDescent="0.2">
      <c r="A1795" s="5" t="s">
        <v>626</v>
      </c>
    </row>
    <row r="1796" spans="1:4" outlineLevel="1" x14ac:dyDescent="0.2">
      <c r="A1796" s="5" t="s">
        <v>550</v>
      </c>
      <c r="C1796" s="4">
        <v>9.9999998928979004E-3</v>
      </c>
      <c r="D1796" s="4">
        <v>9.9999999802093901E-3</v>
      </c>
    </row>
    <row r="1797" spans="1:4" outlineLevel="1" x14ac:dyDescent="0.2">
      <c r="A1797" s="5" t="s">
        <v>551</v>
      </c>
      <c r="B1797" s="4">
        <v>1.00000000093132E-2</v>
      </c>
      <c r="C1797" s="4">
        <v>6.0000000084983102E-2</v>
      </c>
    </row>
    <row r="1798" spans="1:4" outlineLevel="1" x14ac:dyDescent="0.2">
      <c r="A1798" s="5" t="s">
        <v>553</v>
      </c>
      <c r="B1798" s="4">
        <v>-1.00000002421438E-2</v>
      </c>
      <c r="C1798" s="4">
        <v>-1.9999999902211098E-2</v>
      </c>
      <c r="D1798" s="4">
        <v>1.99999999895226E-2</v>
      </c>
    </row>
    <row r="1799" spans="1:4" outlineLevel="1" x14ac:dyDescent="0.2">
      <c r="A1799" s="5" t="s">
        <v>554</v>
      </c>
      <c r="C1799" s="4">
        <v>1.00000000093132E-2</v>
      </c>
      <c r="D1799" s="4">
        <v>2.0000000018626399E-2</v>
      </c>
    </row>
    <row r="1800" spans="1:4" outlineLevel="1" x14ac:dyDescent="0.2">
      <c r="A1800" s="5" t="s">
        <v>555</v>
      </c>
      <c r="C1800" s="4">
        <v>-9.9999990779906494E-3</v>
      </c>
      <c r="D1800" s="4">
        <v>-1.00000000093132E-2</v>
      </c>
    </row>
    <row r="1801" spans="1:4" outlineLevel="1" x14ac:dyDescent="0.2">
      <c r="A1801" s="5" t="s">
        <v>556</v>
      </c>
      <c r="B1801" s="4">
        <v>-4.65661287307739E-10</v>
      </c>
      <c r="C1801" s="4">
        <v>-3.00000002607703E-2</v>
      </c>
      <c r="D1801" s="4">
        <v>1.00000000093132E-2</v>
      </c>
    </row>
    <row r="1802" spans="1:4" outlineLevel="1" x14ac:dyDescent="0.2">
      <c r="A1802" s="5" t="s">
        <v>558</v>
      </c>
      <c r="B1802" s="4">
        <v>-1.00000000093132E-2</v>
      </c>
      <c r="C1802" s="4">
        <v>-2.91038304567337E-11</v>
      </c>
    </row>
    <row r="1803" spans="1:4" outlineLevel="1" x14ac:dyDescent="0.2">
      <c r="A1803" s="5" t="s">
        <v>559</v>
      </c>
      <c r="B1803" s="4">
        <v>-4.65661287307739E-10</v>
      </c>
      <c r="C1803" s="4">
        <v>-9.9999993108212896E-3</v>
      </c>
    </row>
    <row r="1804" spans="1:4" outlineLevel="1" x14ac:dyDescent="0.2">
      <c r="A1804" s="5" t="s">
        <v>560</v>
      </c>
      <c r="B1804" s="4">
        <v>1.00000000093132E-2</v>
      </c>
      <c r="C1804" s="4">
        <v>-1.00000000093132E-2</v>
      </c>
    </row>
    <row r="1805" spans="1:4" outlineLevel="1" x14ac:dyDescent="0.2">
      <c r="A1805" s="5" t="s">
        <v>562</v>
      </c>
      <c r="B1805" s="4">
        <v>-1.9999999552965102E-2</v>
      </c>
      <c r="C1805" s="4">
        <v>-4.0000000037252903E-2</v>
      </c>
      <c r="D1805" s="4">
        <v>3.0000000027939601E-2</v>
      </c>
    </row>
    <row r="1806" spans="1:4" outlineLevel="1" x14ac:dyDescent="0.2">
      <c r="A1806" s="5" t="s">
        <v>565</v>
      </c>
      <c r="C1806" s="4">
        <v>-1.9999999902211098E-2</v>
      </c>
      <c r="D1806" s="4">
        <v>1.99999999895226E-2</v>
      </c>
    </row>
    <row r="1807" spans="1:4" outlineLevel="1" x14ac:dyDescent="0.2">
      <c r="A1807" s="5" t="s">
        <v>568</v>
      </c>
      <c r="B1807" s="4">
        <v>2.0000000018626399E-2</v>
      </c>
      <c r="C1807" s="4">
        <v>1.9999999785795801E-2</v>
      </c>
    </row>
    <row r="1808" spans="1:4" outlineLevel="1" x14ac:dyDescent="0.2">
      <c r="A1808" s="5" t="s">
        <v>569</v>
      </c>
      <c r="B1808" s="4">
        <v>9.9999997764825804E-3</v>
      </c>
      <c r="C1808" s="4">
        <v>-1.16415321826934E-10</v>
      </c>
    </row>
    <row r="1809" spans="1:7" outlineLevel="1" x14ac:dyDescent="0.2">
      <c r="A1809" s="5" t="s">
        <v>579</v>
      </c>
      <c r="B1809" s="4">
        <v>9.9999997764825804E-3</v>
      </c>
      <c r="C1809" s="4">
        <v>3493779.98</v>
      </c>
      <c r="D1809" s="4">
        <v>2.0000000018626399E-2</v>
      </c>
    </row>
    <row r="1810" spans="1:7" outlineLevel="1" x14ac:dyDescent="0.2">
      <c r="A1810" s="5" t="s">
        <v>580</v>
      </c>
      <c r="B1810" s="4">
        <v>-4.9999999813735402E-2</v>
      </c>
      <c r="C1810" s="4">
        <v>-3493779.8999999901</v>
      </c>
      <c r="D1810" s="4">
        <v>-0.130000000004656</v>
      </c>
    </row>
    <row r="1811" spans="1:7" outlineLevel="1" x14ac:dyDescent="0.2">
      <c r="A1811" s="5" t="s">
        <v>583</v>
      </c>
      <c r="B1811" s="4">
        <v>-1.0000000707805099E-2</v>
      </c>
      <c r="D1811" s="4">
        <v>4.0000000037252903E-2</v>
      </c>
    </row>
    <row r="1812" spans="1:7" outlineLevel="1" x14ac:dyDescent="0.2">
      <c r="A1812" s="5" t="s">
        <v>584</v>
      </c>
      <c r="B1812" s="4">
        <v>1.00000000093132E-2</v>
      </c>
      <c r="C1812" s="4">
        <v>9.9999997764825804E-3</v>
      </c>
    </row>
    <row r="1813" spans="1:7" outlineLevel="1" x14ac:dyDescent="0.2">
      <c r="A1813" s="5" t="s">
        <v>587</v>
      </c>
      <c r="C1813" s="4">
        <v>-2.0000000251457001E-2</v>
      </c>
    </row>
    <row r="1814" spans="1:7" outlineLevel="1" x14ac:dyDescent="0.2">
      <c r="A1814" s="5" t="s">
        <v>588</v>
      </c>
      <c r="C1814" s="4">
        <v>-3.9999999920837498E-2</v>
      </c>
      <c r="D1814" s="4">
        <v>-7.0000000006984905E-2</v>
      </c>
    </row>
    <row r="1815" spans="1:7" outlineLevel="1" x14ac:dyDescent="0.2">
      <c r="A1815" s="5" t="s">
        <v>590</v>
      </c>
      <c r="C1815" s="4">
        <v>-1.00000000020372E-2</v>
      </c>
      <c r="D1815" s="4">
        <v>1.0000000000218201E-2</v>
      </c>
    </row>
    <row r="1816" spans="1:7" outlineLevel="1" x14ac:dyDescent="0.2">
      <c r="A1816" s="5" t="s">
        <v>594</v>
      </c>
      <c r="C1816" s="4">
        <v>1.00000002421438E-2</v>
      </c>
      <c r="D1816" s="4">
        <v>1.00000000093132E-2</v>
      </c>
    </row>
    <row r="1817" spans="1:7" outlineLevel="1" x14ac:dyDescent="0.2">
      <c r="A1817" s="5" t="s">
        <v>595</v>
      </c>
      <c r="B1817" s="4">
        <v>9.9999997764825804E-3</v>
      </c>
      <c r="C1817" s="4">
        <v>-2.0000000484287701E-2</v>
      </c>
      <c r="D1817" s="4">
        <v>1.00000000093132E-2</v>
      </c>
    </row>
    <row r="1818" spans="1:7" outlineLevel="1" x14ac:dyDescent="0.2">
      <c r="A1818" s="5" t="s">
        <v>596</v>
      </c>
      <c r="B1818" s="4">
        <v>1.00000000093132E-2</v>
      </c>
      <c r="C1818" s="4">
        <v>2.0000000076834099E-2</v>
      </c>
      <c r="D1818" s="4">
        <v>9.9999999947613105E-3</v>
      </c>
    </row>
    <row r="1819" spans="1:7" outlineLevel="1" x14ac:dyDescent="0.2">
      <c r="A1819" s="5" t="s">
        <v>597</v>
      </c>
      <c r="B1819" s="4">
        <v>1.00000000093132E-2</v>
      </c>
      <c r="C1819" s="4">
        <v>1.0000000125728501E-2</v>
      </c>
    </row>
    <row r="1820" spans="1:7" outlineLevel="1" x14ac:dyDescent="0.2">
      <c r="A1820" s="5" t="s">
        <v>627</v>
      </c>
    </row>
    <row r="1821" spans="1:7" outlineLevel="1" x14ac:dyDescent="0.2">
      <c r="A1821" s="5" t="s">
        <v>548</v>
      </c>
      <c r="B1821" s="4">
        <v>-45395.199999999997</v>
      </c>
      <c r="C1821" s="4">
        <v>-44946.29</v>
      </c>
      <c r="D1821" s="4">
        <v>-44956.65</v>
      </c>
      <c r="E1821" s="4">
        <v>-44942.494792808298</v>
      </c>
      <c r="F1821" s="4">
        <v>-44942.494792808298</v>
      </c>
      <c r="G1821" s="4">
        <v>-44942.494792808298</v>
      </c>
    </row>
    <row r="1822" spans="1:7" outlineLevel="1" x14ac:dyDescent="0.2">
      <c r="A1822" s="5" t="s">
        <v>568</v>
      </c>
      <c r="B1822" s="4">
        <v>-2187.8399999999901</v>
      </c>
      <c r="C1822" s="4">
        <v>-456.46</v>
      </c>
      <c r="D1822" s="4">
        <v>-3767.09</v>
      </c>
      <c r="E1822" s="4">
        <v>-15020.684159999901</v>
      </c>
      <c r="F1822" s="4">
        <v>-15020.684159999901</v>
      </c>
      <c r="G1822" s="4">
        <v>-15020.684159999901</v>
      </c>
    </row>
    <row r="1823" spans="1:7" outlineLevel="1" x14ac:dyDescent="0.2">
      <c r="A1823" s="5" t="s">
        <v>570</v>
      </c>
      <c r="B1823" s="4">
        <v>-0.47999999999999898</v>
      </c>
      <c r="C1823" s="4">
        <v>-0.47999999999999898</v>
      </c>
      <c r="D1823" s="4">
        <v>-0.47999999999999898</v>
      </c>
      <c r="E1823" s="4">
        <v>-0.49340903023541699</v>
      </c>
      <c r="F1823" s="4">
        <v>-0.49340903023541699</v>
      </c>
      <c r="G1823" s="4">
        <v>-0.49340903023541699</v>
      </c>
    </row>
    <row r="1824" spans="1:7" outlineLevel="1" x14ac:dyDescent="0.2">
      <c r="A1824" s="5" t="s">
        <v>571</v>
      </c>
      <c r="C1824" s="4">
        <v>-147.51</v>
      </c>
      <c r="D1824" s="4">
        <v>-233172.6</v>
      </c>
      <c r="E1824" s="4">
        <v>-925750.47335999901</v>
      </c>
      <c r="F1824" s="4">
        <v>-925750.47335999901</v>
      </c>
      <c r="G1824" s="4">
        <v>-925750.47335999901</v>
      </c>
    </row>
    <row r="1825" spans="1:7" outlineLevel="1" x14ac:dyDescent="0.2">
      <c r="A1825" s="5" t="s">
        <v>573</v>
      </c>
      <c r="B1825" s="4">
        <v>85039.67</v>
      </c>
      <c r="D1825" s="4">
        <v>-2840.79</v>
      </c>
      <c r="E1825" s="4">
        <v>-11363.1399</v>
      </c>
      <c r="F1825" s="4">
        <v>-11363.1399</v>
      </c>
      <c r="G1825" s="4">
        <v>-11363.1399</v>
      </c>
    </row>
    <row r="1826" spans="1:7" outlineLevel="1" x14ac:dyDescent="0.2">
      <c r="A1826" s="5" t="s">
        <v>572</v>
      </c>
      <c r="B1826" s="4">
        <v>-0.36</v>
      </c>
      <c r="C1826" s="4">
        <v>-0.36</v>
      </c>
      <c r="D1826" s="4">
        <v>-0.36</v>
      </c>
      <c r="E1826" s="4">
        <v>-0.37165009141459798</v>
      </c>
      <c r="F1826" s="4">
        <v>-0.37165009141459798</v>
      </c>
      <c r="G1826" s="4">
        <v>-0.37165009141459798</v>
      </c>
    </row>
    <row r="1827" spans="1:7" outlineLevel="1" x14ac:dyDescent="0.2">
      <c r="A1827" s="5" t="s">
        <v>575</v>
      </c>
      <c r="E1827" s="4">
        <v>-1.71450392526157E-2</v>
      </c>
      <c r="F1827" s="4">
        <v>-1.71450392526157E-2</v>
      </c>
      <c r="G1827" s="4">
        <v>-1.71450392526157E-2</v>
      </c>
    </row>
    <row r="1828" spans="1:7" outlineLevel="1" x14ac:dyDescent="0.2">
      <c r="A1828" s="5" t="s">
        <v>574</v>
      </c>
      <c r="B1828" s="4">
        <v>-1247223.3</v>
      </c>
      <c r="C1828" s="4">
        <v>-1027949.16</v>
      </c>
      <c r="D1828" s="4">
        <v>-1144195.33</v>
      </c>
      <c r="E1828" s="4">
        <v>-1144702.7629543201</v>
      </c>
      <c r="F1828" s="4">
        <v>-1144702.7629543201</v>
      </c>
      <c r="G1828" s="4">
        <v>-1144702.7629543201</v>
      </c>
    </row>
    <row r="1829" spans="1:7" outlineLevel="1" x14ac:dyDescent="0.2">
      <c r="A1829" s="5" t="s">
        <v>576</v>
      </c>
      <c r="D1829" s="4">
        <v>-172530.99</v>
      </c>
      <c r="E1829" s="4">
        <v>-692888.32374201005</v>
      </c>
      <c r="F1829" s="4">
        <v>-692888.32374201005</v>
      </c>
      <c r="G1829" s="4">
        <v>-692888.32374201005</v>
      </c>
    </row>
    <row r="1830" spans="1:7" outlineLevel="1" x14ac:dyDescent="0.2">
      <c r="A1830" s="5" t="s">
        <v>578</v>
      </c>
      <c r="B1830" s="4">
        <v>-46210.99</v>
      </c>
      <c r="D1830" s="4">
        <v>-141793.20000000001</v>
      </c>
      <c r="E1830" s="4">
        <v>-568310.61303999997</v>
      </c>
      <c r="F1830" s="4">
        <v>-568310.61303999997</v>
      </c>
      <c r="G1830" s="4">
        <v>-568310.61303999997</v>
      </c>
    </row>
    <row r="1831" spans="1:7" outlineLevel="1" x14ac:dyDescent="0.2">
      <c r="A1831" s="5" t="s">
        <v>585</v>
      </c>
      <c r="B1831" s="4">
        <v>-1.68</v>
      </c>
      <c r="C1831" s="4">
        <v>-1.68</v>
      </c>
      <c r="D1831" s="4">
        <v>-1.68</v>
      </c>
      <c r="E1831" s="4">
        <v>-1.72246973396734</v>
      </c>
      <c r="F1831" s="4">
        <v>-1.72246973396734</v>
      </c>
      <c r="G1831" s="4">
        <v>-1.72246973396734</v>
      </c>
    </row>
    <row r="1832" spans="1:7" outlineLevel="1" x14ac:dyDescent="0.2">
      <c r="A1832" s="5" t="s">
        <v>598</v>
      </c>
      <c r="B1832" s="4">
        <v>-637.39</v>
      </c>
      <c r="C1832" s="4">
        <v>-652.20000000000005</v>
      </c>
      <c r="D1832" s="4">
        <v>-489.15</v>
      </c>
      <c r="E1832" s="4">
        <v>4.55399999999999E-2</v>
      </c>
      <c r="F1832" s="4">
        <v>4.55399999999999E-2</v>
      </c>
      <c r="G1832" s="4">
        <v>4.55399999999999E-2</v>
      </c>
    </row>
    <row r="1833" spans="1:7" outlineLevel="1" x14ac:dyDescent="0.2">
      <c r="A1833" s="5" t="s">
        <v>599</v>
      </c>
      <c r="B1833" s="4">
        <v>-718206.02</v>
      </c>
      <c r="C1833" s="4">
        <v>-693737.52</v>
      </c>
      <c r="D1833" s="4">
        <v>-520303.14</v>
      </c>
    </row>
    <row r="1834" spans="1:7" outlineLevel="1" x14ac:dyDescent="0.2">
      <c r="A1834" s="5" t="s">
        <v>600</v>
      </c>
      <c r="D1834" s="4">
        <v>-211.53</v>
      </c>
      <c r="E1834" s="4">
        <v>-846.14364</v>
      </c>
      <c r="F1834" s="4">
        <v>-846.14364</v>
      </c>
      <c r="G1834" s="4">
        <v>-846.14364</v>
      </c>
    </row>
    <row r="1835" spans="1:7" outlineLevel="1" x14ac:dyDescent="0.2">
      <c r="A1835" s="5" t="s">
        <v>601</v>
      </c>
      <c r="B1835" s="4">
        <v>-528367.24</v>
      </c>
      <c r="C1835" s="4">
        <v>-573927</v>
      </c>
      <c r="D1835" s="4">
        <v>-430445.25</v>
      </c>
    </row>
    <row r="1836" spans="1:7" outlineLevel="1" x14ac:dyDescent="0.2">
      <c r="A1836" s="5" t="s">
        <v>602</v>
      </c>
      <c r="D1836" s="4">
        <v>-1404.12</v>
      </c>
      <c r="E1836" s="4">
        <v>-5616.4697999999898</v>
      </c>
      <c r="F1836" s="4">
        <v>-5616.4697999999898</v>
      </c>
      <c r="G1836" s="4">
        <v>-5616.4697999999898</v>
      </c>
    </row>
    <row r="1837" spans="1:7" outlineLevel="1" x14ac:dyDescent="0.2">
      <c r="A1837" s="5" t="s">
        <v>604</v>
      </c>
      <c r="B1837" s="4">
        <v>-587711.32999999996</v>
      </c>
      <c r="C1837" s="4">
        <v>-698871.27999999898</v>
      </c>
      <c r="D1837" s="4">
        <v>-523978.64999999898</v>
      </c>
    </row>
    <row r="1838" spans="1:7" outlineLevel="1" x14ac:dyDescent="0.2">
      <c r="A1838" s="5" t="s">
        <v>605</v>
      </c>
      <c r="B1838" s="4">
        <v>-1271898.26</v>
      </c>
      <c r="C1838" s="4">
        <v>-1352984.73</v>
      </c>
      <c r="D1838" s="4">
        <v>-1007888.51</v>
      </c>
      <c r="E1838" s="4">
        <v>7182.4411200000004</v>
      </c>
      <c r="F1838" s="4">
        <v>7182.4411200000004</v>
      </c>
      <c r="G1838" s="4">
        <v>7182.4411200000004</v>
      </c>
    </row>
    <row r="1839" spans="1:7" outlineLevel="1" x14ac:dyDescent="0.2">
      <c r="A1839" s="5" t="s">
        <v>606</v>
      </c>
      <c r="D1839" s="4">
        <v>-98920.9</v>
      </c>
      <c r="E1839" s="4">
        <v>-395797.535979999</v>
      </c>
      <c r="F1839" s="4">
        <v>-395797.535979999</v>
      </c>
      <c r="G1839" s="4">
        <v>-395797.535979999</v>
      </c>
    </row>
    <row r="1840" spans="1:7" outlineLevel="1" x14ac:dyDescent="0.2">
      <c r="A1840" s="5" t="s">
        <v>608</v>
      </c>
      <c r="D1840" s="4">
        <v>-171539.91999999899</v>
      </c>
      <c r="E1840" s="4">
        <v>-687275.09505999996</v>
      </c>
      <c r="F1840" s="4">
        <v>-687275.09505999996</v>
      </c>
      <c r="G1840" s="4">
        <v>-687275.09505999996</v>
      </c>
    </row>
    <row r="1841" spans="1:7" outlineLevel="1" x14ac:dyDescent="0.2">
      <c r="A1841" s="5" t="s">
        <v>628</v>
      </c>
    </row>
    <row r="1842" spans="1:7" outlineLevel="1" x14ac:dyDescent="0.2">
      <c r="A1842" s="5" t="s">
        <v>629</v>
      </c>
    </row>
    <row r="1843" spans="1:7" outlineLevel="1" x14ac:dyDescent="0.2">
      <c r="A1843" s="5" t="s">
        <v>630</v>
      </c>
      <c r="E1843" s="4">
        <v>51667182</v>
      </c>
      <c r="F1843" s="4">
        <v>44035182</v>
      </c>
      <c r="G1843" s="4">
        <v>42920826</v>
      </c>
    </row>
    <row r="1844" spans="1:7" outlineLevel="1" x14ac:dyDescent="0.2">
      <c r="A1844" s="5" t="s">
        <v>631</v>
      </c>
      <c r="E1844" s="4">
        <v>43760322</v>
      </c>
      <c r="F1844" s="4">
        <v>43376025</v>
      </c>
      <c r="G1844" s="4">
        <v>43419071</v>
      </c>
    </row>
    <row r="1845" spans="1:7" outlineLevel="1" x14ac:dyDescent="0.2">
      <c r="A1845" s="5" t="s">
        <v>632</v>
      </c>
      <c r="E1845" s="4">
        <v>52289244.065453</v>
      </c>
      <c r="F1845" s="4">
        <v>55694222.270556301</v>
      </c>
      <c r="G1845" s="4">
        <v>50233108.393734999</v>
      </c>
    </row>
    <row r="1846" spans="1:7" outlineLevel="1" x14ac:dyDescent="0.2">
      <c r="A1846" s="5" t="s">
        <v>633</v>
      </c>
      <c r="E1846" s="4">
        <v>47134872</v>
      </c>
      <c r="F1846" s="4">
        <v>46937043</v>
      </c>
      <c r="G1846" s="4">
        <v>45375451</v>
      </c>
    </row>
    <row r="1847" spans="1:7" outlineLevel="1" x14ac:dyDescent="0.2">
      <c r="A1847" s="5" t="s">
        <v>724</v>
      </c>
    </row>
    <row r="1848" spans="1:7" outlineLevel="1" x14ac:dyDescent="0.2">
      <c r="A1848" s="5" t="s">
        <v>725</v>
      </c>
    </row>
    <row r="1849" spans="1:7" outlineLevel="1" x14ac:dyDescent="0.2">
      <c r="A1849" s="5" t="s">
        <v>636</v>
      </c>
      <c r="B1849" s="4">
        <v>435931602.299999</v>
      </c>
      <c r="C1849" s="4">
        <v>453071602.85000002</v>
      </c>
      <c r="D1849" s="4">
        <v>454262209.56999999</v>
      </c>
      <c r="E1849" s="4">
        <v>440647733.84252799</v>
      </c>
      <c r="F1849" s="4">
        <v>450476642.33640999</v>
      </c>
      <c r="G1849" s="4">
        <v>464583644.89298499</v>
      </c>
    </row>
    <row r="1850" spans="1:7" outlineLevel="1" x14ac:dyDescent="0.2">
      <c r="A1850" s="5" t="s">
        <v>726</v>
      </c>
    </row>
    <row r="1851" spans="1:7" outlineLevel="1" x14ac:dyDescent="0.2">
      <c r="A1851" s="5" t="s">
        <v>727</v>
      </c>
    </row>
    <row r="1852" spans="1:7" outlineLevel="1" x14ac:dyDescent="0.2">
      <c r="A1852" s="5" t="s">
        <v>636</v>
      </c>
      <c r="B1852" s="4">
        <v>243045573.52000001</v>
      </c>
      <c r="C1852" s="4">
        <v>262313993.27999899</v>
      </c>
      <c r="D1852" s="4">
        <v>267087071.71000001</v>
      </c>
      <c r="E1852" s="4">
        <v>250163367.50443399</v>
      </c>
      <c r="F1852" s="4">
        <v>278131949.65960598</v>
      </c>
      <c r="G1852" s="4">
        <v>290445601.16106403</v>
      </c>
    </row>
    <row r="1853" spans="1:7" outlineLevel="1" x14ac:dyDescent="0.2">
      <c r="A1853" s="5" t="s">
        <v>731</v>
      </c>
    </row>
    <row r="1854" spans="1:7" outlineLevel="1" x14ac:dyDescent="0.2">
      <c r="A1854" s="5" t="s">
        <v>732</v>
      </c>
    </row>
    <row r="1855" spans="1:7" outlineLevel="1" x14ac:dyDescent="0.2">
      <c r="A1855" s="5" t="s">
        <v>636</v>
      </c>
      <c r="B1855" s="4">
        <v>7190838.5199999902</v>
      </c>
      <c r="C1855" s="4">
        <v>7605275.8099999903</v>
      </c>
      <c r="D1855" s="4">
        <v>7865300.6899999902</v>
      </c>
      <c r="E1855" s="4">
        <v>7207283.5525827296</v>
      </c>
      <c r="F1855" s="4">
        <v>8082045.2736150697</v>
      </c>
      <c r="G1855" s="4">
        <v>8420492.2754000295</v>
      </c>
    </row>
    <row r="1856" spans="1:7" outlineLevel="1" x14ac:dyDescent="0.2">
      <c r="A1856" s="5" t="s">
        <v>741</v>
      </c>
    </row>
    <row r="1857" spans="1:7" outlineLevel="1" x14ac:dyDescent="0.2">
      <c r="A1857" s="5" t="s">
        <v>792</v>
      </c>
    </row>
    <row r="1858" spans="1:7" outlineLevel="1" x14ac:dyDescent="0.2">
      <c r="A1858" s="5" t="s">
        <v>636</v>
      </c>
      <c r="E1858" s="4">
        <v>25265.519999999899</v>
      </c>
      <c r="F1858" s="4">
        <v>25265.519999999899</v>
      </c>
      <c r="G1858" s="4">
        <v>25265.519999999899</v>
      </c>
    </row>
    <row r="1859" spans="1:7" outlineLevel="1" x14ac:dyDescent="0.2">
      <c r="A1859" s="5" t="s">
        <v>793</v>
      </c>
    </row>
    <row r="1860" spans="1:7" outlineLevel="1" x14ac:dyDescent="0.2">
      <c r="A1860" s="5" t="s">
        <v>636</v>
      </c>
      <c r="E1860" s="4">
        <v>-9769082</v>
      </c>
      <c r="F1860" s="4">
        <v>-10428504</v>
      </c>
      <c r="G1860" s="4">
        <v>-10428348</v>
      </c>
    </row>
    <row r="1861" spans="1:7" outlineLevel="1" x14ac:dyDescent="0.2">
      <c r="A1861" s="5" t="s">
        <v>794</v>
      </c>
    </row>
    <row r="1862" spans="1:7" outlineLevel="1" x14ac:dyDescent="0.2">
      <c r="A1862" s="5" t="s">
        <v>636</v>
      </c>
      <c r="E1862" s="4">
        <v>-1229710.32</v>
      </c>
      <c r="F1862" s="4">
        <v>-1229710.32</v>
      </c>
      <c r="G1862" s="4">
        <v>-1229710.32</v>
      </c>
    </row>
    <row r="1863" spans="1:7" outlineLevel="1" x14ac:dyDescent="0.2">
      <c r="A1863" s="5" t="s">
        <v>795</v>
      </c>
    </row>
    <row r="1864" spans="1:7" outlineLevel="1" x14ac:dyDescent="0.2">
      <c r="A1864" s="5" t="s">
        <v>636</v>
      </c>
      <c r="E1864" s="4">
        <v>59437671.93</v>
      </c>
      <c r="F1864" s="4">
        <v>114715232.47239999</v>
      </c>
      <c r="G1864" s="4">
        <v>153032295.0147</v>
      </c>
    </row>
    <row r="1865" spans="1:7" outlineLevel="1" x14ac:dyDescent="0.2">
      <c r="A1865" s="5" t="s">
        <v>796</v>
      </c>
    </row>
    <row r="1866" spans="1:7" outlineLevel="1" x14ac:dyDescent="0.2">
      <c r="A1866" s="5" t="s">
        <v>636</v>
      </c>
      <c r="E1866" s="4">
        <v>6214.68</v>
      </c>
      <c r="F1866" s="4">
        <v>6214.68</v>
      </c>
      <c r="G1866" s="4">
        <v>6214.68</v>
      </c>
    </row>
    <row r="1867" spans="1:7" outlineLevel="1" x14ac:dyDescent="0.2">
      <c r="A1867" s="5" t="s">
        <v>797</v>
      </c>
    </row>
    <row r="1868" spans="1:7" outlineLevel="1" x14ac:dyDescent="0.2">
      <c r="A1868" s="5" t="s">
        <v>636</v>
      </c>
      <c r="E1868" s="4">
        <v>214091358.03999999</v>
      </c>
      <c r="F1868" s="4">
        <v>213292331.31999999</v>
      </c>
      <c r="G1868" s="4">
        <v>217835734.56999999</v>
      </c>
    </row>
    <row r="1869" spans="1:7" outlineLevel="1" x14ac:dyDescent="0.2">
      <c r="A1869" s="5" t="s">
        <v>798</v>
      </c>
    </row>
    <row r="1870" spans="1:7" outlineLevel="1" x14ac:dyDescent="0.2">
      <c r="A1870" s="5" t="s">
        <v>636</v>
      </c>
      <c r="E1870" s="4">
        <v>39374.449999999997</v>
      </c>
      <c r="F1870" s="4">
        <v>39442.3299999999</v>
      </c>
      <c r="G1870" s="4">
        <v>40721.620000000003</v>
      </c>
    </row>
    <row r="1871" spans="1:7" outlineLevel="1" x14ac:dyDescent="0.2">
      <c r="A1871" s="5" t="s">
        <v>799</v>
      </c>
    </row>
    <row r="1872" spans="1:7" outlineLevel="1" x14ac:dyDescent="0.2">
      <c r="A1872" s="5" t="s">
        <v>636</v>
      </c>
      <c r="E1872" s="4">
        <v>46554123.799999997</v>
      </c>
      <c r="F1872" s="4">
        <v>43643641</v>
      </c>
      <c r="G1872" s="4">
        <v>44292090.759999998</v>
      </c>
    </row>
    <row r="1873" spans="1:7" outlineLevel="1" x14ac:dyDescent="0.2">
      <c r="A1873" s="5" t="s">
        <v>800</v>
      </c>
    </row>
    <row r="1874" spans="1:7" outlineLevel="1" x14ac:dyDescent="0.2">
      <c r="A1874" s="5" t="s">
        <v>636</v>
      </c>
      <c r="E1874" s="4">
        <v>699.07</v>
      </c>
      <c r="F1874" s="4">
        <v>266.51</v>
      </c>
      <c r="G1874" s="4">
        <v>261.45999999999998</v>
      </c>
    </row>
    <row r="1875" spans="1:7" outlineLevel="1" x14ac:dyDescent="0.2">
      <c r="A1875" s="5" t="s">
        <v>801</v>
      </c>
    </row>
    <row r="1876" spans="1:7" outlineLevel="1" x14ac:dyDescent="0.2">
      <c r="A1876" s="5" t="s">
        <v>636</v>
      </c>
      <c r="E1876" s="4">
        <v>1231246.42</v>
      </c>
      <c r="F1876" s="4">
        <v>1248097.45999999</v>
      </c>
      <c r="G1876" s="4">
        <v>1274799.77</v>
      </c>
    </row>
    <row r="1877" spans="1:7" outlineLevel="1" x14ac:dyDescent="0.2">
      <c r="A1877" s="5" t="s">
        <v>802</v>
      </c>
    </row>
    <row r="1878" spans="1:7" outlineLevel="1" x14ac:dyDescent="0.2">
      <c r="A1878" s="5" t="s">
        <v>636</v>
      </c>
      <c r="E1878" s="4">
        <v>-100238858.86</v>
      </c>
      <c r="F1878" s="4">
        <v>-99223786.849999994</v>
      </c>
      <c r="G1878" s="4">
        <v>-103067989.56999999</v>
      </c>
    </row>
    <row r="1879" spans="1:7" outlineLevel="1" x14ac:dyDescent="0.2">
      <c r="A1879" s="5" t="s">
        <v>803</v>
      </c>
    </row>
    <row r="1880" spans="1:7" outlineLevel="1" x14ac:dyDescent="0.2">
      <c r="A1880" s="5" t="s">
        <v>636</v>
      </c>
      <c r="E1880" s="4">
        <v>39708298.049999997</v>
      </c>
      <c r="F1880" s="4">
        <v>39002008.719999999</v>
      </c>
      <c r="G1880" s="4">
        <v>41673686.329999998</v>
      </c>
    </row>
    <row r="1881" spans="1:7" outlineLevel="1" x14ac:dyDescent="0.2">
      <c r="A1881" s="5" t="s">
        <v>804</v>
      </c>
    </row>
    <row r="1882" spans="1:7" outlineLevel="1" x14ac:dyDescent="0.2">
      <c r="A1882" s="5" t="s">
        <v>636</v>
      </c>
      <c r="E1882" s="4">
        <v>1333140</v>
      </c>
      <c r="F1882" s="4">
        <v>1411822.79999999</v>
      </c>
      <c r="G1882" s="4">
        <v>1440059.2560000001</v>
      </c>
    </row>
    <row r="1883" spans="1:7" outlineLevel="1" x14ac:dyDescent="0.2">
      <c r="A1883" s="5" t="s">
        <v>805</v>
      </c>
    </row>
    <row r="1884" spans="1:7" outlineLevel="1" x14ac:dyDescent="0.2">
      <c r="A1884" s="5" t="s">
        <v>636</v>
      </c>
      <c r="E1884" s="4">
        <v>12161587.07</v>
      </c>
      <c r="F1884" s="4">
        <v>14539117.019999901</v>
      </c>
      <c r="G1884" s="4">
        <v>15579693.509999899</v>
      </c>
    </row>
    <row r="1885" spans="1:7" outlineLevel="1" x14ac:dyDescent="0.2">
      <c r="A1885" s="5" t="s">
        <v>806</v>
      </c>
    </row>
    <row r="1886" spans="1:7" outlineLevel="1" x14ac:dyDescent="0.2">
      <c r="A1886" s="5" t="s">
        <v>636</v>
      </c>
      <c r="E1886" s="4">
        <v>1036434.92</v>
      </c>
      <c r="F1886" s="4">
        <v>1110030.92</v>
      </c>
      <c r="G1886" s="4">
        <v>1176229.92</v>
      </c>
    </row>
    <row r="1887" spans="1:7" outlineLevel="1" x14ac:dyDescent="0.2">
      <c r="A1887" s="5" t="s">
        <v>807</v>
      </c>
    </row>
    <row r="1888" spans="1:7" outlineLevel="1" x14ac:dyDescent="0.2">
      <c r="A1888" s="5" t="s">
        <v>636</v>
      </c>
      <c r="E1888" s="4">
        <v>451000.07999999903</v>
      </c>
      <c r="F1888" s="4">
        <v>451000.07999999903</v>
      </c>
      <c r="G1888" s="4">
        <v>451000.07999999903</v>
      </c>
    </row>
    <row r="1889" spans="1:7" outlineLevel="1" x14ac:dyDescent="0.2">
      <c r="A1889" s="5" t="s">
        <v>808</v>
      </c>
    </row>
    <row r="1890" spans="1:7" outlineLevel="1" x14ac:dyDescent="0.2">
      <c r="A1890" s="5" t="s">
        <v>636</v>
      </c>
      <c r="E1890" s="4">
        <v>1</v>
      </c>
    </row>
    <row r="1891" spans="1:7" outlineLevel="1" x14ac:dyDescent="0.2">
      <c r="A1891" s="5" t="s">
        <v>809</v>
      </c>
    </row>
    <row r="1892" spans="1:7" outlineLevel="1" x14ac:dyDescent="0.2">
      <c r="A1892" s="5" t="s">
        <v>636</v>
      </c>
      <c r="E1892" s="4">
        <v>23770353.760000002</v>
      </c>
      <c r="F1892" s="4">
        <v>24682263.84</v>
      </c>
      <c r="G1892" s="4">
        <v>25111639.039999999</v>
      </c>
    </row>
    <row r="1893" spans="1:7" outlineLevel="1" x14ac:dyDescent="0.2">
      <c r="A1893" s="5" t="s">
        <v>810</v>
      </c>
    </row>
    <row r="1894" spans="1:7" outlineLevel="1" x14ac:dyDescent="0.2">
      <c r="A1894" s="5" t="s">
        <v>636</v>
      </c>
      <c r="E1894" s="4">
        <v>510464.1</v>
      </c>
      <c r="F1894" s="4">
        <v>541927.85</v>
      </c>
      <c r="G1894" s="4">
        <v>545543.40999999898</v>
      </c>
    </row>
    <row r="1895" spans="1:7" outlineLevel="1" x14ac:dyDescent="0.2">
      <c r="A1895" s="5" t="s">
        <v>811</v>
      </c>
    </row>
    <row r="1896" spans="1:7" outlineLevel="1" x14ac:dyDescent="0.2">
      <c r="A1896" s="5" t="s">
        <v>636</v>
      </c>
      <c r="E1896" s="4">
        <v>2903206.3899999899</v>
      </c>
      <c r="F1896" s="4">
        <v>2915215.1799999899</v>
      </c>
      <c r="G1896" s="4">
        <v>2932324.9799999902</v>
      </c>
    </row>
    <row r="1897" spans="1:7" outlineLevel="1" x14ac:dyDescent="0.2">
      <c r="A1897" s="5" t="s">
        <v>812</v>
      </c>
    </row>
    <row r="1898" spans="1:7" outlineLevel="1" x14ac:dyDescent="0.2">
      <c r="A1898" s="5" t="s">
        <v>636</v>
      </c>
      <c r="E1898" s="4">
        <v>681730.77</v>
      </c>
      <c r="F1898" s="4">
        <v>719034.3</v>
      </c>
      <c r="G1898" s="4">
        <v>757536.11</v>
      </c>
    </row>
    <row r="1899" spans="1:7" outlineLevel="1" x14ac:dyDescent="0.2">
      <c r="A1899" s="5" t="s">
        <v>813</v>
      </c>
    </row>
    <row r="1900" spans="1:7" outlineLevel="1" x14ac:dyDescent="0.2">
      <c r="A1900" s="5" t="s">
        <v>636</v>
      </c>
      <c r="E1900" s="4">
        <v>105981.08</v>
      </c>
      <c r="F1900" s="4">
        <v>108800.689999999</v>
      </c>
      <c r="G1900" s="4">
        <v>106686.41</v>
      </c>
    </row>
    <row r="1901" spans="1:7" outlineLevel="1" x14ac:dyDescent="0.2">
      <c r="A1901" s="5" t="s">
        <v>814</v>
      </c>
    </row>
    <row r="1902" spans="1:7" outlineLevel="1" x14ac:dyDescent="0.2">
      <c r="A1902" s="5" t="s">
        <v>636</v>
      </c>
      <c r="E1902" s="4">
        <v>183.89999999999901</v>
      </c>
      <c r="F1902" s="4">
        <v>186.41</v>
      </c>
      <c r="G1902" s="4">
        <v>180.38</v>
      </c>
    </row>
    <row r="1903" spans="1:7" outlineLevel="1" x14ac:dyDescent="0.2">
      <c r="A1903" s="5" t="s">
        <v>815</v>
      </c>
    </row>
    <row r="1904" spans="1:7" outlineLevel="1" x14ac:dyDescent="0.2">
      <c r="A1904" s="5" t="s">
        <v>636</v>
      </c>
      <c r="E1904" s="4">
        <v>7215.9299999999903</v>
      </c>
      <c r="F1904" s="4">
        <v>7085.85</v>
      </c>
      <c r="G1904" s="4">
        <v>7211.61</v>
      </c>
    </row>
    <row r="1905" spans="1:7" outlineLevel="1" x14ac:dyDescent="0.2">
      <c r="A1905" s="5" t="s">
        <v>816</v>
      </c>
    </row>
    <row r="1906" spans="1:7" outlineLevel="1" x14ac:dyDescent="0.2">
      <c r="A1906" s="5" t="s">
        <v>636</v>
      </c>
      <c r="E1906" s="4">
        <v>12564.379999999899</v>
      </c>
      <c r="F1906" s="4">
        <v>13087.89</v>
      </c>
      <c r="G1906" s="4">
        <v>13060.72</v>
      </c>
    </row>
    <row r="1907" spans="1:7" outlineLevel="1" x14ac:dyDescent="0.2">
      <c r="A1907" s="5" t="s">
        <v>817</v>
      </c>
    </row>
    <row r="1908" spans="1:7" outlineLevel="1" x14ac:dyDescent="0.2">
      <c r="A1908" s="5" t="s">
        <v>636</v>
      </c>
      <c r="E1908" s="4">
        <v>57502788.149999902</v>
      </c>
      <c r="F1908" s="4">
        <v>60156096.309999801</v>
      </c>
      <c r="G1908" s="4">
        <v>61766103.489999898</v>
      </c>
    </row>
    <row r="1909" spans="1:7" outlineLevel="1" x14ac:dyDescent="0.2">
      <c r="A1909" s="5" t="s">
        <v>818</v>
      </c>
    </row>
    <row r="1910" spans="1:7" outlineLevel="1" x14ac:dyDescent="0.2">
      <c r="A1910" s="5" t="s">
        <v>636</v>
      </c>
      <c r="E1910" s="4">
        <v>220469.87</v>
      </c>
      <c r="F1910" s="4">
        <v>221500.18</v>
      </c>
      <c r="G1910" s="4">
        <v>229590.92</v>
      </c>
    </row>
    <row r="1911" spans="1:7" outlineLevel="1" x14ac:dyDescent="0.2">
      <c r="A1911" s="5" t="s">
        <v>819</v>
      </c>
    </row>
    <row r="1912" spans="1:7" outlineLevel="1" x14ac:dyDescent="0.2">
      <c r="A1912" s="5" t="s">
        <v>636</v>
      </c>
      <c r="E1912" s="4">
        <v>1607543.36</v>
      </c>
      <c r="F1912" s="4">
        <v>1652953.01999999</v>
      </c>
      <c r="G1912" s="4">
        <v>1647112.69</v>
      </c>
    </row>
    <row r="1913" spans="1:7" outlineLevel="1" x14ac:dyDescent="0.2">
      <c r="A1913" s="5" t="s">
        <v>820</v>
      </c>
    </row>
    <row r="1914" spans="1:7" outlineLevel="1" x14ac:dyDescent="0.2">
      <c r="A1914" s="5" t="s">
        <v>636</v>
      </c>
      <c r="E1914" s="4">
        <v>235143.83</v>
      </c>
      <c r="F1914" s="4">
        <v>237197.07</v>
      </c>
      <c r="G1914" s="4">
        <v>233483.54</v>
      </c>
    </row>
    <row r="1915" spans="1:7" outlineLevel="1" x14ac:dyDescent="0.2">
      <c r="A1915" s="5" t="s">
        <v>821</v>
      </c>
    </row>
    <row r="1916" spans="1:7" outlineLevel="1" x14ac:dyDescent="0.2">
      <c r="A1916" s="5" t="s">
        <v>636</v>
      </c>
      <c r="E1916" s="4">
        <v>29452.69</v>
      </c>
      <c r="F1916" s="4">
        <v>30125.83</v>
      </c>
      <c r="G1916" s="4">
        <v>30246.1</v>
      </c>
    </row>
    <row r="1917" spans="1:7" outlineLevel="1" x14ac:dyDescent="0.2">
      <c r="A1917" s="5" t="s">
        <v>822</v>
      </c>
    </row>
    <row r="1918" spans="1:7" outlineLevel="1" x14ac:dyDescent="0.2">
      <c r="A1918" s="5" t="s">
        <v>636</v>
      </c>
      <c r="E1918" s="4">
        <v>1234134.9099999999</v>
      </c>
      <c r="F1918" s="4">
        <v>751495.13999999897</v>
      </c>
      <c r="G1918" s="4">
        <v>617551.16</v>
      </c>
    </row>
    <row r="1919" spans="1:7" outlineLevel="1" x14ac:dyDescent="0.2">
      <c r="A1919" s="5" t="s">
        <v>823</v>
      </c>
    </row>
    <row r="1920" spans="1:7" outlineLevel="1" x14ac:dyDescent="0.2">
      <c r="A1920" s="5" t="s">
        <v>636</v>
      </c>
      <c r="E1920" s="4">
        <v>274480</v>
      </c>
      <c r="F1920" s="4">
        <v>320760</v>
      </c>
      <c r="G1920" s="4">
        <v>359790</v>
      </c>
    </row>
    <row r="1921" spans="1:7" outlineLevel="1" x14ac:dyDescent="0.2">
      <c r="A1921" s="5" t="s">
        <v>824</v>
      </c>
    </row>
    <row r="1922" spans="1:7" outlineLevel="1" x14ac:dyDescent="0.2">
      <c r="A1922" s="5" t="s">
        <v>636</v>
      </c>
      <c r="E1922" s="4">
        <v>45324.729999999901</v>
      </c>
      <c r="F1922" s="4">
        <v>44968</v>
      </c>
      <c r="G1922" s="4">
        <v>1880.83</v>
      </c>
    </row>
    <row r="1923" spans="1:7" outlineLevel="1" x14ac:dyDescent="0.2">
      <c r="A1923" s="5" t="s">
        <v>825</v>
      </c>
    </row>
    <row r="1924" spans="1:7" outlineLevel="1" x14ac:dyDescent="0.2">
      <c r="A1924" s="5" t="s">
        <v>636</v>
      </c>
      <c r="E1924" s="4">
        <v>13198106.59</v>
      </c>
      <c r="F1924" s="4">
        <v>13422526.82</v>
      </c>
      <c r="G1924" s="4">
        <v>13820880.18</v>
      </c>
    </row>
    <row r="1925" spans="1:7" outlineLevel="1" x14ac:dyDescent="0.2">
      <c r="A1925" s="5" t="s">
        <v>826</v>
      </c>
    </row>
    <row r="1926" spans="1:7" outlineLevel="1" x14ac:dyDescent="0.2">
      <c r="A1926" s="5" t="s">
        <v>636</v>
      </c>
      <c r="E1926" s="4" t="s">
        <v>786</v>
      </c>
      <c r="F1926" s="4" t="s">
        <v>786</v>
      </c>
      <c r="G1926" s="4" t="s">
        <v>786</v>
      </c>
    </row>
    <row r="1927" spans="1:7" outlineLevel="1" x14ac:dyDescent="0.2">
      <c r="A1927" s="5" t="s">
        <v>827</v>
      </c>
    </row>
    <row r="1928" spans="1:7" outlineLevel="1" x14ac:dyDescent="0.2">
      <c r="A1928" s="5" t="s">
        <v>636</v>
      </c>
      <c r="E1928" s="4">
        <v>9653266.6999999993</v>
      </c>
      <c r="F1928" s="4">
        <v>10118683.4599999</v>
      </c>
      <c r="G1928" s="4">
        <v>10270107.3799999</v>
      </c>
    </row>
    <row r="1929" spans="1:7" outlineLevel="1" x14ac:dyDescent="0.2">
      <c r="A1929" s="5" t="s">
        <v>828</v>
      </c>
    </row>
    <row r="1930" spans="1:7" outlineLevel="1" x14ac:dyDescent="0.2">
      <c r="A1930" s="5" t="s">
        <v>636</v>
      </c>
      <c r="E1930" s="4">
        <v>6449201.8300000001</v>
      </c>
      <c r="F1930" s="4">
        <v>6379931.71</v>
      </c>
      <c r="G1930" s="4">
        <v>6524268.25</v>
      </c>
    </row>
    <row r="1931" spans="1:7" outlineLevel="1" x14ac:dyDescent="0.2">
      <c r="A1931" s="5" t="s">
        <v>829</v>
      </c>
    </row>
    <row r="1932" spans="1:7" outlineLevel="1" x14ac:dyDescent="0.2">
      <c r="A1932" s="5" t="s">
        <v>636</v>
      </c>
      <c r="E1932" s="4">
        <v>11848578.24</v>
      </c>
      <c r="F1932" s="4">
        <v>12031202.189999999</v>
      </c>
      <c r="G1932" s="4">
        <v>12109453.75</v>
      </c>
    </row>
    <row r="1933" spans="1:7" outlineLevel="1" x14ac:dyDescent="0.2">
      <c r="A1933" s="5" t="s">
        <v>830</v>
      </c>
    </row>
    <row r="1934" spans="1:7" outlineLevel="1" x14ac:dyDescent="0.2">
      <c r="A1934" s="5" t="s">
        <v>636</v>
      </c>
      <c r="E1934" s="4">
        <v>82573557.489999801</v>
      </c>
      <c r="F1934" s="4">
        <v>83759406.650000006</v>
      </c>
      <c r="G1934" s="4">
        <v>83906718.989999995</v>
      </c>
    </row>
    <row r="1935" spans="1:7" outlineLevel="1" x14ac:dyDescent="0.2">
      <c r="A1935" s="5" t="s">
        <v>831</v>
      </c>
    </row>
    <row r="1936" spans="1:7" outlineLevel="1" x14ac:dyDescent="0.2">
      <c r="A1936" s="5" t="s">
        <v>636</v>
      </c>
      <c r="E1936" s="4">
        <v>6601652.9299999997</v>
      </c>
      <c r="F1936" s="4">
        <v>6445711.3699999899</v>
      </c>
      <c r="G1936" s="4">
        <v>7005084.5499999896</v>
      </c>
    </row>
    <row r="1937" spans="1:7" outlineLevel="1" x14ac:dyDescent="0.2">
      <c r="A1937" s="5" t="s">
        <v>832</v>
      </c>
    </row>
    <row r="1938" spans="1:7" outlineLevel="1" x14ac:dyDescent="0.2">
      <c r="A1938" s="5" t="s">
        <v>636</v>
      </c>
      <c r="E1938" s="4">
        <v>36798.910000000003</v>
      </c>
      <c r="F1938" s="4">
        <v>37899.07</v>
      </c>
      <c r="G1938" s="4">
        <v>39121.85</v>
      </c>
    </row>
    <row r="1939" spans="1:7" outlineLevel="1" x14ac:dyDescent="0.2">
      <c r="A1939" s="5" t="s">
        <v>833</v>
      </c>
    </row>
    <row r="1940" spans="1:7" outlineLevel="1" x14ac:dyDescent="0.2">
      <c r="A1940" s="5" t="s">
        <v>636</v>
      </c>
      <c r="E1940" s="4">
        <v>5133087.22</v>
      </c>
      <c r="F1940" s="4">
        <v>5238827.1199999899</v>
      </c>
      <c r="G1940" s="4">
        <v>5401976.2000000002</v>
      </c>
    </row>
    <row r="1941" spans="1:7" outlineLevel="1" x14ac:dyDescent="0.2">
      <c r="A1941" s="5" t="s">
        <v>834</v>
      </c>
    </row>
    <row r="1942" spans="1:7" outlineLevel="1" x14ac:dyDescent="0.2">
      <c r="A1942" s="5" t="s">
        <v>636</v>
      </c>
      <c r="E1942" s="4">
        <v>2748298.82</v>
      </c>
      <c r="F1942" s="4">
        <v>2836561.04</v>
      </c>
      <c r="G1942" s="4">
        <v>2929518.84</v>
      </c>
    </row>
    <row r="1943" spans="1:7" outlineLevel="1" x14ac:dyDescent="0.2">
      <c r="A1943" s="5" t="s">
        <v>835</v>
      </c>
    </row>
    <row r="1944" spans="1:7" outlineLevel="1" x14ac:dyDescent="0.2">
      <c r="A1944" s="5" t="s">
        <v>636</v>
      </c>
      <c r="E1944" s="4">
        <v>2983822.81</v>
      </c>
      <c r="F1944" s="4">
        <v>2786728.26</v>
      </c>
      <c r="G1944" s="4">
        <v>2474392.62</v>
      </c>
    </row>
    <row r="1945" spans="1:7" outlineLevel="1" x14ac:dyDescent="0.2">
      <c r="A1945" s="5" t="s">
        <v>836</v>
      </c>
    </row>
    <row r="1946" spans="1:7" outlineLevel="1" x14ac:dyDescent="0.2">
      <c r="A1946" s="5" t="s">
        <v>636</v>
      </c>
      <c r="E1946" s="4">
        <v>34601085.060000002</v>
      </c>
      <c r="F1946" s="4">
        <v>34884127.950000003</v>
      </c>
      <c r="G1946" s="4">
        <v>34758159.009999901</v>
      </c>
    </row>
    <row r="1947" spans="1:7" outlineLevel="1" x14ac:dyDescent="0.2">
      <c r="A1947" s="5" t="s">
        <v>837</v>
      </c>
    </row>
    <row r="1948" spans="1:7" outlineLevel="1" x14ac:dyDescent="0.2">
      <c r="A1948" s="5" t="s">
        <v>636</v>
      </c>
      <c r="E1948" s="4">
        <v>82829.72</v>
      </c>
      <c r="F1948" s="4">
        <v>82829.72</v>
      </c>
      <c r="G1948" s="4">
        <v>82829.72</v>
      </c>
    </row>
    <row r="1949" spans="1:7" outlineLevel="1" x14ac:dyDescent="0.2">
      <c r="A1949" s="5" t="s">
        <v>838</v>
      </c>
    </row>
    <row r="1950" spans="1:7" outlineLevel="1" x14ac:dyDescent="0.2">
      <c r="A1950" s="5" t="s">
        <v>636</v>
      </c>
      <c r="E1950" s="4">
        <v>8357530.1299999999</v>
      </c>
      <c r="F1950" s="4">
        <v>8566468.3300000001</v>
      </c>
      <c r="G1950" s="4">
        <v>8789196.5500000007</v>
      </c>
    </row>
    <row r="1951" spans="1:7" outlineLevel="1" x14ac:dyDescent="0.2">
      <c r="A1951" s="5" t="s">
        <v>839</v>
      </c>
    </row>
    <row r="1952" spans="1:7" outlineLevel="1" x14ac:dyDescent="0.2">
      <c r="A1952" s="5" t="s">
        <v>636</v>
      </c>
      <c r="E1952" s="4">
        <v>7986422.7199999997</v>
      </c>
      <c r="F1952" s="4">
        <v>8193602.8599999901</v>
      </c>
      <c r="G1952" s="4">
        <v>7939478.2999999998</v>
      </c>
    </row>
    <row r="1953" spans="1:7" outlineLevel="1" x14ac:dyDescent="0.2">
      <c r="A1953" s="5" t="s">
        <v>840</v>
      </c>
    </row>
    <row r="1954" spans="1:7" outlineLevel="1" x14ac:dyDescent="0.2">
      <c r="A1954" s="5" t="s">
        <v>636</v>
      </c>
      <c r="E1954" s="4">
        <v>3257869.71</v>
      </c>
      <c r="F1954" s="4">
        <v>3438251.35</v>
      </c>
      <c r="G1954" s="4">
        <v>3191613.83</v>
      </c>
    </row>
    <row r="1955" spans="1:7" outlineLevel="1" x14ac:dyDescent="0.2">
      <c r="A1955" s="5" t="s">
        <v>841</v>
      </c>
    </row>
    <row r="1956" spans="1:7" outlineLevel="1" x14ac:dyDescent="0.2">
      <c r="A1956" s="5" t="s">
        <v>636</v>
      </c>
      <c r="E1956" s="4">
        <v>22114789.75</v>
      </c>
      <c r="F1956" s="4">
        <v>21701549.75</v>
      </c>
      <c r="G1956" s="4">
        <v>22178624.260000002</v>
      </c>
    </row>
    <row r="1957" spans="1:7" outlineLevel="1" x14ac:dyDescent="0.2">
      <c r="A1957" s="5" t="s">
        <v>842</v>
      </c>
    </row>
    <row r="1958" spans="1:7" outlineLevel="1" x14ac:dyDescent="0.2">
      <c r="A1958" s="5" t="s">
        <v>636</v>
      </c>
      <c r="E1958" s="4">
        <v>5107529.8</v>
      </c>
      <c r="F1958" s="4">
        <v>5768134.9100000001</v>
      </c>
      <c r="G1958" s="4">
        <v>5995483.25</v>
      </c>
    </row>
    <row r="1959" spans="1:7" outlineLevel="1" x14ac:dyDescent="0.2">
      <c r="A1959" s="5" t="s">
        <v>843</v>
      </c>
    </row>
    <row r="1960" spans="1:7" outlineLevel="1" x14ac:dyDescent="0.2">
      <c r="A1960" s="5" t="s">
        <v>636</v>
      </c>
      <c r="E1960" s="4">
        <v>2776859.5599999898</v>
      </c>
      <c r="F1960" s="4">
        <v>2696034.77</v>
      </c>
      <c r="G1960" s="4">
        <v>2650228.1</v>
      </c>
    </row>
    <row r="1961" spans="1:7" outlineLevel="1" x14ac:dyDescent="0.2">
      <c r="A1961" s="5" t="s">
        <v>844</v>
      </c>
    </row>
    <row r="1962" spans="1:7" outlineLevel="1" x14ac:dyDescent="0.2">
      <c r="A1962" s="5" t="s">
        <v>636</v>
      </c>
      <c r="E1962" s="4">
        <v>14891083.890000001</v>
      </c>
      <c r="F1962" s="4">
        <v>15864900.99</v>
      </c>
      <c r="G1962" s="4">
        <v>14872853.1</v>
      </c>
    </row>
    <row r="1963" spans="1:7" outlineLevel="1" x14ac:dyDescent="0.2">
      <c r="A1963" s="5" t="s">
        <v>845</v>
      </c>
    </row>
    <row r="1964" spans="1:7" outlineLevel="1" x14ac:dyDescent="0.2">
      <c r="A1964" s="5" t="s">
        <v>636</v>
      </c>
      <c r="E1964" s="4">
        <v>5530044.0099999998</v>
      </c>
      <c r="F1964" s="4">
        <v>5792958.2599999998</v>
      </c>
      <c r="G1964" s="4">
        <v>6436904.2899999898</v>
      </c>
    </row>
    <row r="1965" spans="1:7" outlineLevel="1" x14ac:dyDescent="0.2">
      <c r="A1965" s="5" t="s">
        <v>846</v>
      </c>
    </row>
    <row r="1966" spans="1:7" outlineLevel="1" x14ac:dyDescent="0.2">
      <c r="A1966" s="5" t="s">
        <v>636</v>
      </c>
      <c r="E1966" s="4">
        <v>261127.53999999899</v>
      </c>
      <c r="F1966" s="4">
        <v>267528.5</v>
      </c>
      <c r="G1966" s="4">
        <v>267111.11999999901</v>
      </c>
    </row>
    <row r="1967" spans="1:7" outlineLevel="1" x14ac:dyDescent="0.2">
      <c r="A1967" s="5" t="s">
        <v>847</v>
      </c>
    </row>
    <row r="1968" spans="1:7" outlineLevel="1" x14ac:dyDescent="0.2">
      <c r="A1968" s="5" t="s">
        <v>636</v>
      </c>
      <c r="E1968" s="4">
        <v>5105137.1500000004</v>
      </c>
      <c r="F1968" s="4">
        <v>3470409.92</v>
      </c>
      <c r="G1968" s="4">
        <v>4059443.12</v>
      </c>
    </row>
    <row r="1969" spans="1:7" outlineLevel="1" x14ac:dyDescent="0.2">
      <c r="A1969" s="5" t="s">
        <v>848</v>
      </c>
    </row>
    <row r="1970" spans="1:7" outlineLevel="1" x14ac:dyDescent="0.2">
      <c r="A1970" s="5" t="s">
        <v>636</v>
      </c>
      <c r="E1970" s="4">
        <v>2334640.19</v>
      </c>
      <c r="F1970" s="4">
        <v>2442656.81</v>
      </c>
      <c r="G1970" s="4">
        <v>2524805.9500000002</v>
      </c>
    </row>
    <row r="1971" spans="1:7" outlineLevel="1" x14ac:dyDescent="0.2">
      <c r="A1971" s="5" t="s">
        <v>849</v>
      </c>
    </row>
    <row r="1972" spans="1:7" outlineLevel="1" x14ac:dyDescent="0.2">
      <c r="A1972" s="5" t="s">
        <v>636</v>
      </c>
      <c r="E1972" s="4">
        <v>1532841.65</v>
      </c>
      <c r="F1972" s="4">
        <v>1535523.4</v>
      </c>
      <c r="G1972" s="4">
        <v>1538519.36</v>
      </c>
    </row>
    <row r="1973" spans="1:7" outlineLevel="1" x14ac:dyDescent="0.2">
      <c r="A1973" s="5" t="s">
        <v>850</v>
      </c>
    </row>
    <row r="1974" spans="1:7" outlineLevel="1" x14ac:dyDescent="0.2">
      <c r="A1974" s="5" t="s">
        <v>636</v>
      </c>
      <c r="E1974" s="4">
        <v>32276384.879999898</v>
      </c>
      <c r="F1974" s="4">
        <v>37758020.009999901</v>
      </c>
      <c r="G1974" s="4">
        <v>41633121.859999903</v>
      </c>
    </row>
    <row r="1975" spans="1:7" outlineLevel="1" x14ac:dyDescent="0.2">
      <c r="A1975" s="5" t="s">
        <v>851</v>
      </c>
    </row>
    <row r="1976" spans="1:7" outlineLevel="1" x14ac:dyDescent="0.2">
      <c r="A1976" s="5" t="s">
        <v>636</v>
      </c>
      <c r="E1976" s="4">
        <v>10106000</v>
      </c>
      <c r="F1976" s="4">
        <v>10358000</v>
      </c>
      <c r="G1976" s="4">
        <v>10622000</v>
      </c>
    </row>
    <row r="1977" spans="1:7" outlineLevel="1" x14ac:dyDescent="0.2">
      <c r="A1977" s="5" t="s">
        <v>852</v>
      </c>
    </row>
    <row r="1978" spans="1:7" outlineLevel="1" x14ac:dyDescent="0.2">
      <c r="A1978" s="5" t="s">
        <v>636</v>
      </c>
      <c r="E1978" s="4">
        <v>13159228.4599999</v>
      </c>
      <c r="F1978" s="4">
        <v>14197526.2199999</v>
      </c>
      <c r="G1978" s="4">
        <v>14605582.589999899</v>
      </c>
    </row>
    <row r="1979" spans="1:7" outlineLevel="1" x14ac:dyDescent="0.2">
      <c r="A1979" s="5" t="s">
        <v>853</v>
      </c>
    </row>
    <row r="1980" spans="1:7" outlineLevel="1" x14ac:dyDescent="0.2">
      <c r="A1980" s="5" t="s">
        <v>636</v>
      </c>
      <c r="E1980" s="4">
        <v>15658665.59</v>
      </c>
      <c r="F1980" s="4">
        <v>16097705.609999999</v>
      </c>
      <c r="G1980" s="4">
        <v>16598421.67</v>
      </c>
    </row>
    <row r="1981" spans="1:7" outlineLevel="1" x14ac:dyDescent="0.2">
      <c r="A1981" s="5" t="s">
        <v>854</v>
      </c>
    </row>
    <row r="1982" spans="1:7" outlineLevel="1" x14ac:dyDescent="0.2">
      <c r="A1982" s="5" t="s">
        <v>636</v>
      </c>
      <c r="E1982" s="4">
        <v>610457.03999999899</v>
      </c>
      <c r="F1982" s="4">
        <v>572164.59</v>
      </c>
      <c r="G1982" s="4">
        <v>572349.53999999899</v>
      </c>
    </row>
    <row r="1983" spans="1:7" outlineLevel="1" x14ac:dyDescent="0.2">
      <c r="A1983" s="5" t="s">
        <v>855</v>
      </c>
    </row>
    <row r="1984" spans="1:7" outlineLevel="1" x14ac:dyDescent="0.2">
      <c r="A1984" s="5" t="s">
        <v>636</v>
      </c>
      <c r="E1984" s="4">
        <v>11171998.869999999</v>
      </c>
      <c r="F1984" s="4">
        <v>11073958.109999999</v>
      </c>
      <c r="G1984" s="4">
        <v>11037855.060000001</v>
      </c>
    </row>
    <row r="1985" spans="1:7" outlineLevel="1" x14ac:dyDescent="0.2">
      <c r="A1985" s="5" t="s">
        <v>856</v>
      </c>
    </row>
    <row r="1986" spans="1:7" outlineLevel="1" x14ac:dyDescent="0.2">
      <c r="A1986" s="5" t="s">
        <v>636</v>
      </c>
      <c r="E1986" s="4">
        <v>2734611</v>
      </c>
      <c r="F1986" s="4">
        <v>2755269.96</v>
      </c>
      <c r="G1986" s="4">
        <v>2615269.92</v>
      </c>
    </row>
    <row r="1987" spans="1:7" outlineLevel="1" x14ac:dyDescent="0.2">
      <c r="A1987" s="5" t="s">
        <v>857</v>
      </c>
    </row>
    <row r="1988" spans="1:7" outlineLevel="1" x14ac:dyDescent="0.2">
      <c r="A1988" s="5" t="s">
        <v>636</v>
      </c>
      <c r="E1988" s="4">
        <v>551529.39</v>
      </c>
      <c r="F1988" s="4">
        <v>556990.79</v>
      </c>
      <c r="G1988" s="4">
        <v>563564.6</v>
      </c>
    </row>
    <row r="1989" spans="1:7" outlineLevel="1" x14ac:dyDescent="0.2">
      <c r="A1989" s="5" t="s">
        <v>858</v>
      </c>
    </row>
    <row r="1990" spans="1:7" outlineLevel="1" x14ac:dyDescent="0.2">
      <c r="A1990" s="5" t="s">
        <v>636</v>
      </c>
      <c r="E1990" s="4">
        <v>107478663.699999</v>
      </c>
      <c r="F1990" s="4">
        <v>116526275.45</v>
      </c>
      <c r="G1990" s="4">
        <v>119745723.739999</v>
      </c>
    </row>
    <row r="1991" spans="1:7" outlineLevel="1" x14ac:dyDescent="0.2">
      <c r="A1991" s="5" t="s">
        <v>859</v>
      </c>
    </row>
    <row r="1992" spans="1:7" outlineLevel="1" x14ac:dyDescent="0.2">
      <c r="A1992" s="5" t="s">
        <v>636</v>
      </c>
      <c r="E1992" s="4">
        <v>23283899.029999901</v>
      </c>
      <c r="F1992" s="4">
        <v>25142716.530000001</v>
      </c>
      <c r="G1992" s="4">
        <v>27001696.710000001</v>
      </c>
    </row>
    <row r="1993" spans="1:7" outlineLevel="1" x14ac:dyDescent="0.2">
      <c r="A1993" s="5" t="s">
        <v>860</v>
      </c>
    </row>
    <row r="1994" spans="1:7" outlineLevel="1" x14ac:dyDescent="0.2">
      <c r="A1994" s="5" t="s">
        <v>636</v>
      </c>
      <c r="E1994" s="4">
        <v>37968.849999999897</v>
      </c>
      <c r="F1994" s="4">
        <v>39032.089999999997</v>
      </c>
      <c r="G1994" s="4">
        <v>-0.91</v>
      </c>
    </row>
    <row r="1995" spans="1:7" outlineLevel="1" x14ac:dyDescent="0.2">
      <c r="A1995" s="5" t="s">
        <v>861</v>
      </c>
    </row>
    <row r="1996" spans="1:7" outlineLevel="1" x14ac:dyDescent="0.2">
      <c r="A1996" s="5" t="s">
        <v>636</v>
      </c>
      <c r="E1996" s="4">
        <v>10667236.050000001</v>
      </c>
      <c r="F1996" s="4">
        <v>11090632.199999999</v>
      </c>
      <c r="G1996" s="4">
        <v>11802670.439999999</v>
      </c>
    </row>
    <row r="1997" spans="1:7" outlineLevel="1" x14ac:dyDescent="0.2">
      <c r="A1997" s="5" t="s">
        <v>862</v>
      </c>
    </row>
    <row r="1998" spans="1:7" outlineLevel="1" x14ac:dyDescent="0.2">
      <c r="A1998" s="5" t="s">
        <v>636</v>
      </c>
      <c r="E1998" s="4">
        <v>3773261.23999999</v>
      </c>
      <c r="F1998" s="4">
        <v>3998619.95</v>
      </c>
      <c r="G1998" s="4">
        <v>4142111.7899999898</v>
      </c>
    </row>
    <row r="1999" spans="1:7" outlineLevel="1" x14ac:dyDescent="0.2">
      <c r="A1999" s="5" t="s">
        <v>863</v>
      </c>
    </row>
    <row r="2000" spans="1:7" outlineLevel="1" x14ac:dyDescent="0.2">
      <c r="A2000" s="5" t="s">
        <v>636</v>
      </c>
      <c r="E2000" s="4">
        <v>5438578.04</v>
      </c>
      <c r="F2000" s="4">
        <v>6170583.2000000002</v>
      </c>
      <c r="G2000" s="4">
        <v>5635928.3099999996</v>
      </c>
    </row>
    <row r="2001" spans="1:7" outlineLevel="1" x14ac:dyDescent="0.2">
      <c r="A2001" s="5" t="s">
        <v>864</v>
      </c>
    </row>
    <row r="2002" spans="1:7" outlineLevel="1" x14ac:dyDescent="0.2">
      <c r="A2002" s="5" t="s">
        <v>636</v>
      </c>
      <c r="E2002" s="4">
        <v>692909.71</v>
      </c>
      <c r="F2002" s="4">
        <v>705191.63</v>
      </c>
      <c r="G2002" s="4">
        <v>719662.61</v>
      </c>
    </row>
    <row r="2003" spans="1:7" outlineLevel="1" x14ac:dyDescent="0.2">
      <c r="A2003" s="5" t="s">
        <v>865</v>
      </c>
    </row>
    <row r="2004" spans="1:7" outlineLevel="1" x14ac:dyDescent="0.2">
      <c r="A2004" s="5" t="s">
        <v>636</v>
      </c>
      <c r="E2004" s="4">
        <v>102904652.52</v>
      </c>
      <c r="F2004" s="4">
        <v>84394213.799999997</v>
      </c>
      <c r="G2004" s="4">
        <v>87452673.969999999</v>
      </c>
    </row>
    <row r="2005" spans="1:7" outlineLevel="1" x14ac:dyDescent="0.2">
      <c r="A2005" s="5" t="s">
        <v>866</v>
      </c>
    </row>
    <row r="2006" spans="1:7" outlineLevel="1" x14ac:dyDescent="0.2">
      <c r="A2006" s="5" t="s">
        <v>636</v>
      </c>
      <c r="E2006" s="4">
        <v>10286032.2099999</v>
      </c>
      <c r="F2006" s="4">
        <v>8282053.2199999997</v>
      </c>
      <c r="G2006" s="4">
        <v>11082051.84</v>
      </c>
    </row>
    <row r="2007" spans="1:7" outlineLevel="1" x14ac:dyDescent="0.2">
      <c r="A2007" s="5" t="s">
        <v>867</v>
      </c>
    </row>
    <row r="2008" spans="1:7" outlineLevel="1" x14ac:dyDescent="0.2">
      <c r="A2008" s="5" t="s">
        <v>636</v>
      </c>
      <c r="E2008" s="4">
        <v>28136800</v>
      </c>
      <c r="F2008" s="4">
        <v>27161800</v>
      </c>
      <c r="G2008" s="4">
        <v>610000</v>
      </c>
    </row>
    <row r="2009" spans="1:7" outlineLevel="1" x14ac:dyDescent="0.2">
      <c r="A2009" s="5" t="s">
        <v>868</v>
      </c>
    </row>
    <row r="2010" spans="1:7" outlineLevel="1" x14ac:dyDescent="0.2">
      <c r="A2010" s="5" t="s">
        <v>636</v>
      </c>
      <c r="E2010" s="4">
        <v>9650309.8499999903</v>
      </c>
      <c r="F2010" s="4">
        <v>20982857.239999998</v>
      </c>
      <c r="G2010" s="4">
        <v>16246986.8199999</v>
      </c>
    </row>
    <row r="2011" spans="1:7" outlineLevel="1" x14ac:dyDescent="0.2">
      <c r="A2011" s="5" t="s">
        <v>869</v>
      </c>
    </row>
    <row r="2012" spans="1:7" outlineLevel="1" x14ac:dyDescent="0.2">
      <c r="A2012" s="5" t="s">
        <v>636</v>
      </c>
      <c r="E2012" s="4">
        <v>8226755.4699999997</v>
      </c>
      <c r="F2012" s="4">
        <v>7381795.2699999996</v>
      </c>
      <c r="G2012" s="4">
        <v>12580892.83</v>
      </c>
    </row>
    <row r="2013" spans="1:7" outlineLevel="1" x14ac:dyDescent="0.2">
      <c r="A2013" s="5" t="s">
        <v>870</v>
      </c>
    </row>
    <row r="2014" spans="1:7" outlineLevel="1" x14ac:dyDescent="0.2">
      <c r="A2014" s="5" t="s">
        <v>636</v>
      </c>
      <c r="E2014" s="4">
        <v>9867333.0199999996</v>
      </c>
      <c r="F2014" s="4">
        <v>18014840.259999901</v>
      </c>
      <c r="G2014" s="4">
        <v>19631209.09</v>
      </c>
    </row>
    <row r="2015" spans="1:7" outlineLevel="1" x14ac:dyDescent="0.2">
      <c r="A2015" s="5" t="s">
        <v>871</v>
      </c>
    </row>
    <row r="2016" spans="1:7" outlineLevel="1" x14ac:dyDescent="0.2">
      <c r="A2016" s="5" t="s">
        <v>636</v>
      </c>
      <c r="E2016" s="4">
        <v>10032654.85</v>
      </c>
      <c r="F2016" s="4">
        <v>10309490.539999999</v>
      </c>
      <c r="G2016" s="4">
        <v>10700397.6</v>
      </c>
    </row>
    <row r="2017" spans="1:7" outlineLevel="1" x14ac:dyDescent="0.2">
      <c r="A2017" s="5" t="s">
        <v>872</v>
      </c>
    </row>
    <row r="2018" spans="1:7" outlineLevel="1" x14ac:dyDescent="0.2">
      <c r="A2018" s="5" t="s">
        <v>636</v>
      </c>
      <c r="E2018" s="4">
        <v>225745.54</v>
      </c>
      <c r="F2018" s="4">
        <v>228484</v>
      </c>
      <c r="G2018" s="4">
        <v>272937.71999999997</v>
      </c>
    </row>
    <row r="2019" spans="1:7" outlineLevel="1" x14ac:dyDescent="0.2">
      <c r="A2019" s="5" t="s">
        <v>873</v>
      </c>
    </row>
    <row r="2020" spans="1:7" outlineLevel="1" x14ac:dyDescent="0.2">
      <c r="A2020" s="5" t="s">
        <v>636</v>
      </c>
      <c r="E2020" s="4">
        <v>13537901.02</v>
      </c>
      <c r="F2020" s="4">
        <v>15221841.099999901</v>
      </c>
      <c r="G2020" s="4">
        <v>17941177.379999898</v>
      </c>
    </row>
    <row r="2021" spans="1:7" outlineLevel="1" x14ac:dyDescent="0.2">
      <c r="A2021" s="5" t="s">
        <v>874</v>
      </c>
    </row>
    <row r="2022" spans="1:7" outlineLevel="1" x14ac:dyDescent="0.2">
      <c r="A2022" s="5" t="s">
        <v>636</v>
      </c>
      <c r="E2022" s="4">
        <v>320740.859999999</v>
      </c>
      <c r="F2022" s="4">
        <v>323080.69999999902</v>
      </c>
      <c r="G2022" s="4">
        <v>387171.15999999898</v>
      </c>
    </row>
    <row r="2023" spans="1:7" outlineLevel="1" x14ac:dyDescent="0.2">
      <c r="A2023" s="5" t="s">
        <v>875</v>
      </c>
    </row>
    <row r="2024" spans="1:7" outlineLevel="1" x14ac:dyDescent="0.2">
      <c r="A2024" s="5" t="s">
        <v>636</v>
      </c>
      <c r="E2024" s="4">
        <v>47665736.719999999</v>
      </c>
      <c r="F2024" s="4">
        <v>62856592.369999997</v>
      </c>
      <c r="G2024" s="4">
        <v>51989554.210000001</v>
      </c>
    </row>
    <row r="2025" spans="1:7" outlineLevel="1" x14ac:dyDescent="0.2">
      <c r="A2025" s="5" t="s">
        <v>876</v>
      </c>
    </row>
    <row r="2026" spans="1:7" outlineLevel="1" x14ac:dyDescent="0.2">
      <c r="A2026" s="5" t="s">
        <v>636</v>
      </c>
      <c r="E2026" s="4">
        <v>4062806.67</v>
      </c>
      <c r="F2026" s="4">
        <v>3992122.48</v>
      </c>
      <c r="G2026" s="4">
        <v>4176758.13</v>
      </c>
    </row>
    <row r="2027" spans="1:7" outlineLevel="1" x14ac:dyDescent="0.2">
      <c r="A2027" s="5" t="s">
        <v>877</v>
      </c>
    </row>
    <row r="2028" spans="1:7" outlineLevel="1" x14ac:dyDescent="0.2">
      <c r="A2028" s="5" t="s">
        <v>636</v>
      </c>
      <c r="E2028" s="4">
        <v>6930241.3199999901</v>
      </c>
      <c r="F2028" s="4">
        <v>7833205.8200000003</v>
      </c>
      <c r="G2028" s="4">
        <v>6954362.4900000002</v>
      </c>
    </row>
    <row r="2029" spans="1:7" outlineLevel="1" x14ac:dyDescent="0.2">
      <c r="A2029" s="5" t="s">
        <v>878</v>
      </c>
    </row>
    <row r="2030" spans="1:7" outlineLevel="1" x14ac:dyDescent="0.2">
      <c r="A2030" s="5" t="s">
        <v>636</v>
      </c>
      <c r="E2030" s="4">
        <v>29008.79</v>
      </c>
      <c r="F2030" s="4">
        <v>29399.35</v>
      </c>
      <c r="G2030" s="4">
        <v>35867.68</v>
      </c>
    </row>
    <row r="2031" spans="1:7" outlineLevel="1" x14ac:dyDescent="0.2">
      <c r="A2031" s="5" t="s">
        <v>879</v>
      </c>
    </row>
    <row r="2032" spans="1:7" outlineLevel="1" x14ac:dyDescent="0.2">
      <c r="A2032" s="5" t="s">
        <v>636</v>
      </c>
      <c r="E2032" s="4">
        <v>5366938.4000000004</v>
      </c>
      <c r="F2032" s="4">
        <v>7552020.73999999</v>
      </c>
      <c r="G2032" s="4">
        <v>5763027.9099999899</v>
      </c>
    </row>
    <row r="2033" spans="1:7" outlineLevel="1" x14ac:dyDescent="0.2">
      <c r="A2033" s="5" t="s">
        <v>880</v>
      </c>
    </row>
    <row r="2034" spans="1:7" outlineLevel="1" x14ac:dyDescent="0.2">
      <c r="A2034" s="5" t="s">
        <v>636</v>
      </c>
      <c r="E2034" s="4">
        <v>6541150.8300000001</v>
      </c>
      <c r="F2034" s="4">
        <v>5607801.9199999999</v>
      </c>
      <c r="G2034" s="4">
        <v>7981035.8499999996</v>
      </c>
    </row>
    <row r="2035" spans="1:7" outlineLevel="1" x14ac:dyDescent="0.2">
      <c r="A2035" s="5" t="s">
        <v>881</v>
      </c>
    </row>
    <row r="2036" spans="1:7" outlineLevel="1" x14ac:dyDescent="0.2">
      <c r="A2036" s="5" t="s">
        <v>636</v>
      </c>
      <c r="E2036" s="4">
        <v>685215.86</v>
      </c>
      <c r="F2036" s="4">
        <v>2318811.9199999901</v>
      </c>
      <c r="G2036" s="4">
        <v>1613457.96</v>
      </c>
    </row>
    <row r="2037" spans="1:7" outlineLevel="1" x14ac:dyDescent="0.2">
      <c r="A2037" s="5" t="s">
        <v>882</v>
      </c>
    </row>
    <row r="2038" spans="1:7" outlineLevel="1" x14ac:dyDescent="0.2">
      <c r="A2038" s="5" t="s">
        <v>636</v>
      </c>
      <c r="E2038" s="4">
        <v>28145045.52</v>
      </c>
      <c r="F2038" s="4">
        <v>17293958.350000001</v>
      </c>
      <c r="G2038" s="4">
        <v>32594455.989999998</v>
      </c>
    </row>
    <row r="2039" spans="1:7" outlineLevel="1" x14ac:dyDescent="0.2">
      <c r="A2039" s="5" t="s">
        <v>883</v>
      </c>
    </row>
    <row r="2040" spans="1:7" outlineLevel="1" x14ac:dyDescent="0.2">
      <c r="A2040" s="5" t="s">
        <v>636</v>
      </c>
      <c r="E2040" s="4">
        <v>7391617.6199999899</v>
      </c>
      <c r="F2040" s="4">
        <v>6471227.5700000003</v>
      </c>
      <c r="G2040" s="4">
        <v>8904201.0600000005</v>
      </c>
    </row>
    <row r="2041" spans="1:7" outlineLevel="1" x14ac:dyDescent="0.2">
      <c r="A2041" s="5" t="s">
        <v>884</v>
      </c>
    </row>
    <row r="2042" spans="1:7" outlineLevel="1" x14ac:dyDescent="0.2">
      <c r="A2042" s="5" t="s">
        <v>636</v>
      </c>
      <c r="E2042" s="4">
        <v>7153487.0800000001</v>
      </c>
      <c r="F2042" s="4">
        <v>4694835.34</v>
      </c>
      <c r="G2042" s="4">
        <v>6246708.29</v>
      </c>
    </row>
    <row r="2043" spans="1:7" outlineLevel="1" x14ac:dyDescent="0.2">
      <c r="A2043" s="5" t="s">
        <v>885</v>
      </c>
    </row>
    <row r="2044" spans="1:7" outlineLevel="1" x14ac:dyDescent="0.2">
      <c r="A2044" s="5" t="s">
        <v>636</v>
      </c>
      <c r="E2044" s="4">
        <v>1682820</v>
      </c>
      <c r="F2044" s="4">
        <v>5000</v>
      </c>
      <c r="G2044" s="4">
        <v>5000</v>
      </c>
    </row>
    <row r="2045" spans="1:7" outlineLevel="1" x14ac:dyDescent="0.2">
      <c r="A2045" s="5" t="s">
        <v>886</v>
      </c>
    </row>
    <row r="2046" spans="1:7" outlineLevel="1" x14ac:dyDescent="0.2">
      <c r="A2046" s="5" t="s">
        <v>636</v>
      </c>
      <c r="E2046" s="4">
        <v>2156784.52</v>
      </c>
      <c r="F2046" s="4">
        <v>1729758.6</v>
      </c>
      <c r="G2046" s="4">
        <v>1890603.97</v>
      </c>
    </row>
    <row r="2047" spans="1:7" outlineLevel="1" x14ac:dyDescent="0.2">
      <c r="A2047" s="5" t="s">
        <v>887</v>
      </c>
    </row>
    <row r="2048" spans="1:7" outlineLevel="1" x14ac:dyDescent="0.2">
      <c r="A2048" s="5" t="s">
        <v>636</v>
      </c>
      <c r="E2048" s="4">
        <v>83282.84</v>
      </c>
      <c r="F2048" s="4">
        <v>152280.60999999999</v>
      </c>
      <c r="G2048" s="4">
        <v>70831.4399999999</v>
      </c>
    </row>
    <row r="2049" spans="1:7" outlineLevel="1" x14ac:dyDescent="0.2">
      <c r="A2049" s="5" t="s">
        <v>888</v>
      </c>
    </row>
    <row r="2050" spans="1:7" outlineLevel="1" x14ac:dyDescent="0.2">
      <c r="A2050" s="5" t="s">
        <v>636</v>
      </c>
      <c r="E2050" s="4">
        <v>624298.93000000005</v>
      </c>
      <c r="F2050" s="4">
        <v>609360.48</v>
      </c>
      <c r="G2050" s="4">
        <v>605678.98</v>
      </c>
    </row>
    <row r="2051" spans="1:7" outlineLevel="1" x14ac:dyDescent="0.2">
      <c r="A2051" s="5" t="s">
        <v>889</v>
      </c>
    </row>
    <row r="2052" spans="1:7" outlineLevel="1" x14ac:dyDescent="0.2">
      <c r="A2052" s="5" t="s">
        <v>636</v>
      </c>
      <c r="E2052" s="4">
        <v>314257.23</v>
      </c>
      <c r="F2052" s="4">
        <v>314715.17</v>
      </c>
      <c r="G2052" s="4">
        <v>319326.18999999901</v>
      </c>
    </row>
    <row r="2053" spans="1:7" outlineLevel="1" x14ac:dyDescent="0.2">
      <c r="A2053" s="5" t="s">
        <v>890</v>
      </c>
    </row>
    <row r="2054" spans="1:7" outlineLevel="1" x14ac:dyDescent="0.2">
      <c r="A2054" s="5" t="s">
        <v>636</v>
      </c>
      <c r="E2054" s="4">
        <v>168618</v>
      </c>
      <c r="F2054" s="4">
        <v>159000</v>
      </c>
      <c r="G2054" s="4">
        <v>159000</v>
      </c>
    </row>
    <row r="2055" spans="1:7" outlineLevel="1" x14ac:dyDescent="0.2">
      <c r="A2055" s="5" t="s">
        <v>891</v>
      </c>
    </row>
    <row r="2056" spans="1:7" outlineLevel="1" x14ac:dyDescent="0.2">
      <c r="A2056" s="5" t="s">
        <v>636</v>
      </c>
      <c r="E2056" s="4">
        <v>601626.25</v>
      </c>
      <c r="F2056" s="4">
        <v>634564.93000000005</v>
      </c>
      <c r="G2056" s="4">
        <v>639040.64</v>
      </c>
    </row>
    <row r="2057" spans="1:7" outlineLevel="1" x14ac:dyDescent="0.2">
      <c r="A2057" s="5" t="s">
        <v>892</v>
      </c>
    </row>
    <row r="2058" spans="1:7" outlineLevel="1" x14ac:dyDescent="0.2">
      <c r="A2058" s="5" t="s">
        <v>636</v>
      </c>
      <c r="E2058" s="4">
        <v>1857368.88</v>
      </c>
      <c r="F2058" s="4">
        <v>2047571.5899999901</v>
      </c>
      <c r="G2058" s="4">
        <v>2079775.9</v>
      </c>
    </row>
    <row r="2059" spans="1:7" outlineLevel="1" x14ac:dyDescent="0.2">
      <c r="A2059" s="5" t="s">
        <v>893</v>
      </c>
    </row>
    <row r="2060" spans="1:7" outlineLevel="1" x14ac:dyDescent="0.2">
      <c r="A2060" s="5" t="s">
        <v>636</v>
      </c>
      <c r="E2060" s="4">
        <v>1052345.9099999999</v>
      </c>
      <c r="F2060" s="4">
        <v>1128662.29</v>
      </c>
      <c r="G2060" s="4">
        <v>1158533.68</v>
      </c>
    </row>
    <row r="2061" spans="1:7" outlineLevel="1" x14ac:dyDescent="0.2">
      <c r="A2061" s="5" t="s">
        <v>894</v>
      </c>
    </row>
    <row r="2062" spans="1:7" outlineLevel="1" x14ac:dyDescent="0.2">
      <c r="A2062" s="5" t="s">
        <v>636</v>
      </c>
      <c r="E2062" s="4">
        <v>4019386.55</v>
      </c>
      <c r="F2062" s="4">
        <v>4695042.5099999905</v>
      </c>
      <c r="G2062" s="4">
        <v>4425863.9800000004</v>
      </c>
    </row>
    <row r="2063" spans="1:7" outlineLevel="1" x14ac:dyDescent="0.2">
      <c r="A2063" s="5" t="s">
        <v>895</v>
      </c>
    </row>
    <row r="2064" spans="1:7" outlineLevel="1" x14ac:dyDescent="0.2">
      <c r="A2064" s="5" t="s">
        <v>636</v>
      </c>
      <c r="E2064" s="4">
        <v>1006105.01</v>
      </c>
      <c r="F2064" s="4">
        <v>1025440.01</v>
      </c>
      <c r="G2064" s="4">
        <v>967939.97</v>
      </c>
    </row>
    <row r="2065" spans="1:7" outlineLevel="1" x14ac:dyDescent="0.2">
      <c r="A2065" s="5" t="s">
        <v>896</v>
      </c>
    </row>
    <row r="2066" spans="1:7" outlineLevel="1" x14ac:dyDescent="0.2">
      <c r="A2066" s="5" t="s">
        <v>636</v>
      </c>
      <c r="E2066" s="4">
        <v>9762654.0499999896</v>
      </c>
      <c r="F2066" s="4">
        <v>11419948.07</v>
      </c>
      <c r="G2066" s="4">
        <v>11739224.52</v>
      </c>
    </row>
    <row r="2067" spans="1:7" outlineLevel="1" x14ac:dyDescent="0.2">
      <c r="A2067" s="5" t="s">
        <v>897</v>
      </c>
    </row>
    <row r="2068" spans="1:7" outlineLevel="1" x14ac:dyDescent="0.2">
      <c r="A2068" s="5" t="s">
        <v>636</v>
      </c>
      <c r="E2068" s="4">
        <v>1254000</v>
      </c>
      <c r="F2068" s="4">
        <v>1254000</v>
      </c>
      <c r="G2068" s="4">
        <v>1254000</v>
      </c>
    </row>
    <row r="2069" spans="1:7" outlineLevel="1" x14ac:dyDescent="0.2">
      <c r="A2069" s="5" t="s">
        <v>898</v>
      </c>
    </row>
    <row r="2070" spans="1:7" outlineLevel="1" x14ac:dyDescent="0.2">
      <c r="A2070" s="5" t="s">
        <v>636</v>
      </c>
      <c r="E2070" s="4">
        <v>589932.99999999895</v>
      </c>
      <c r="F2070" s="4">
        <v>643783.55000000005</v>
      </c>
      <c r="G2070" s="4">
        <v>667497.80000000005</v>
      </c>
    </row>
    <row r="2071" spans="1:7" outlineLevel="1" x14ac:dyDescent="0.2">
      <c r="A2071" s="5" t="s">
        <v>899</v>
      </c>
    </row>
    <row r="2072" spans="1:7" outlineLevel="1" x14ac:dyDescent="0.2">
      <c r="A2072" s="5" t="s">
        <v>636</v>
      </c>
      <c r="E2072" s="4">
        <v>14927527.73</v>
      </c>
      <c r="F2072" s="4">
        <v>16234535.16</v>
      </c>
      <c r="G2072" s="4">
        <v>16670758.2199999</v>
      </c>
    </row>
    <row r="2073" spans="1:7" outlineLevel="1" x14ac:dyDescent="0.2">
      <c r="A2073" s="5" t="s">
        <v>900</v>
      </c>
    </row>
    <row r="2074" spans="1:7" outlineLevel="1" x14ac:dyDescent="0.2">
      <c r="A2074" s="5" t="s">
        <v>636</v>
      </c>
      <c r="E2074" s="4">
        <v>237023.53</v>
      </c>
      <c r="F2074" s="4">
        <v>239753.82</v>
      </c>
      <c r="G2074" s="4">
        <v>284036.03000000003</v>
      </c>
    </row>
    <row r="2075" spans="1:7" outlineLevel="1" x14ac:dyDescent="0.2">
      <c r="A2075" s="5" t="s">
        <v>901</v>
      </c>
    </row>
    <row r="2076" spans="1:7" outlineLevel="1" x14ac:dyDescent="0.2">
      <c r="A2076" s="5" t="s">
        <v>636</v>
      </c>
      <c r="E2076" s="4">
        <v>19498245.530000001</v>
      </c>
      <c r="F2076" s="4">
        <v>19700794.379999999</v>
      </c>
      <c r="G2076" s="4">
        <v>19641032.739999998</v>
      </c>
    </row>
    <row r="2077" spans="1:7" outlineLevel="1" x14ac:dyDescent="0.2">
      <c r="A2077" s="5" t="s">
        <v>902</v>
      </c>
    </row>
    <row r="2078" spans="1:7" outlineLevel="1" x14ac:dyDescent="0.2">
      <c r="A2078" s="5" t="s">
        <v>636</v>
      </c>
      <c r="E2078" s="4">
        <v>28010022.849999901</v>
      </c>
      <c r="F2078" s="4">
        <v>29499921.949999999</v>
      </c>
      <c r="G2078" s="4">
        <v>30513940.469999898</v>
      </c>
    </row>
    <row r="2079" spans="1:7" outlineLevel="1" x14ac:dyDescent="0.2">
      <c r="A2079" s="5" t="s">
        <v>903</v>
      </c>
    </row>
    <row r="2080" spans="1:7" outlineLevel="1" x14ac:dyDescent="0.2">
      <c r="A2080" s="5" t="s">
        <v>636</v>
      </c>
      <c r="E2080" s="4">
        <v>2158825.0499999998</v>
      </c>
      <c r="F2080" s="4">
        <v>1851119.8399999901</v>
      </c>
      <c r="G2080" s="4">
        <v>2036554.04</v>
      </c>
    </row>
    <row r="2081" spans="1:7" outlineLevel="1" x14ac:dyDescent="0.2">
      <c r="A2081" s="5" t="s">
        <v>904</v>
      </c>
    </row>
    <row r="2082" spans="1:7" outlineLevel="1" x14ac:dyDescent="0.2">
      <c r="A2082" s="5" t="s">
        <v>636</v>
      </c>
      <c r="E2082" s="4">
        <v>3043822.54</v>
      </c>
      <c r="F2082" s="4">
        <v>1270337.5999999901</v>
      </c>
      <c r="G2082" s="4">
        <v>1354250.89</v>
      </c>
    </row>
    <row r="2083" spans="1:7" outlineLevel="1" x14ac:dyDescent="0.2">
      <c r="A2083" s="5" t="s">
        <v>905</v>
      </c>
    </row>
    <row r="2084" spans="1:7" outlineLevel="1" x14ac:dyDescent="0.2">
      <c r="A2084" s="5" t="s">
        <v>636</v>
      </c>
      <c r="E2084" s="4">
        <v>74552735.859999999</v>
      </c>
      <c r="F2084" s="4">
        <v>77979736.430000007</v>
      </c>
      <c r="G2084" s="4">
        <v>80967988.3699999</v>
      </c>
    </row>
    <row r="2085" spans="1:7" outlineLevel="1" x14ac:dyDescent="0.2">
      <c r="A2085" s="5" t="s">
        <v>906</v>
      </c>
    </row>
    <row r="2086" spans="1:7" outlineLevel="1" x14ac:dyDescent="0.2">
      <c r="A2086" s="5" t="s">
        <v>636</v>
      </c>
      <c r="E2086" s="4">
        <v>9863582.5999999996</v>
      </c>
      <c r="F2086" s="4">
        <v>9741268.0999999996</v>
      </c>
      <c r="G2086" s="4">
        <v>10678965.18</v>
      </c>
    </row>
    <row r="2087" spans="1:7" outlineLevel="1" x14ac:dyDescent="0.2">
      <c r="A2087" s="5" t="s">
        <v>907</v>
      </c>
    </row>
    <row r="2088" spans="1:7" outlineLevel="1" x14ac:dyDescent="0.2">
      <c r="A2088" s="5" t="s">
        <v>636</v>
      </c>
      <c r="E2088" s="4">
        <v>47657191.130000003</v>
      </c>
      <c r="F2088" s="4">
        <v>49339303.560000002</v>
      </c>
      <c r="G2088" s="4">
        <v>49802962.18</v>
      </c>
    </row>
    <row r="2089" spans="1:7" outlineLevel="1" x14ac:dyDescent="0.2">
      <c r="A2089" s="5" t="s">
        <v>908</v>
      </c>
    </row>
    <row r="2090" spans="1:7" outlineLevel="1" x14ac:dyDescent="0.2">
      <c r="A2090" s="5" t="s">
        <v>636</v>
      </c>
      <c r="E2090" s="4">
        <v>383476.52</v>
      </c>
      <c r="F2090" s="4">
        <v>104021.72</v>
      </c>
      <c r="G2090" s="4">
        <v>243864.37</v>
      </c>
    </row>
    <row r="2091" spans="1:7" outlineLevel="1" x14ac:dyDescent="0.2">
      <c r="A2091" s="5" t="s">
        <v>909</v>
      </c>
    </row>
    <row r="2092" spans="1:7" outlineLevel="1" x14ac:dyDescent="0.2">
      <c r="A2092" s="5" t="s">
        <v>636</v>
      </c>
      <c r="E2092" s="4">
        <v>80686059.140000001</v>
      </c>
      <c r="F2092" s="4">
        <v>87668029.569999993</v>
      </c>
      <c r="G2092" s="4">
        <v>83646833.150000006</v>
      </c>
    </row>
    <row r="2093" spans="1:7" outlineLevel="1" x14ac:dyDescent="0.2">
      <c r="A2093" s="5" t="s">
        <v>910</v>
      </c>
    </row>
    <row r="2094" spans="1:7" outlineLevel="1" x14ac:dyDescent="0.2">
      <c r="A2094" s="5" t="s">
        <v>636</v>
      </c>
      <c r="E2094" s="4">
        <v>29490.98</v>
      </c>
      <c r="F2094" s="4">
        <v>17837.52</v>
      </c>
      <c r="G2094" s="4">
        <v>72873.72</v>
      </c>
    </row>
    <row r="2095" spans="1:7" outlineLevel="1" x14ac:dyDescent="0.2">
      <c r="A2095" s="5" t="s">
        <v>911</v>
      </c>
    </row>
    <row r="2096" spans="1:7" outlineLevel="1" x14ac:dyDescent="0.2">
      <c r="A2096" s="5" t="s">
        <v>636</v>
      </c>
      <c r="E2096" s="4">
        <v>38299824.829999998</v>
      </c>
      <c r="F2096" s="4">
        <v>34946054.170000002</v>
      </c>
      <c r="G2096" s="4">
        <v>31901819.809999999</v>
      </c>
    </row>
    <row r="2097" spans="1:7" outlineLevel="1" x14ac:dyDescent="0.2">
      <c r="A2097" s="5" t="s">
        <v>912</v>
      </c>
    </row>
    <row r="2098" spans="1:7" outlineLevel="1" x14ac:dyDescent="0.2">
      <c r="A2098" s="5" t="s">
        <v>636</v>
      </c>
      <c r="E2098" s="4">
        <v>3050450.4199999901</v>
      </c>
      <c r="F2098" s="4">
        <v>453560.19</v>
      </c>
      <c r="G2098" s="4">
        <v>456932.33999999898</v>
      </c>
    </row>
    <row r="2099" spans="1:7" outlineLevel="1" x14ac:dyDescent="0.2">
      <c r="A2099" s="5" t="s">
        <v>913</v>
      </c>
    </row>
    <row r="2100" spans="1:7" outlineLevel="1" x14ac:dyDescent="0.2">
      <c r="A2100" s="5" t="s">
        <v>636</v>
      </c>
      <c r="E2100" s="4">
        <v>3566530.21999999</v>
      </c>
      <c r="F2100" s="4">
        <v>3954104.3199999901</v>
      </c>
      <c r="G2100" s="4">
        <v>4089182.32</v>
      </c>
    </row>
    <row r="2101" spans="1:7" outlineLevel="1" x14ac:dyDescent="0.2">
      <c r="A2101" s="5" t="s">
        <v>914</v>
      </c>
    </row>
    <row r="2102" spans="1:7" outlineLevel="1" x14ac:dyDescent="0.2">
      <c r="A2102" s="5" t="s">
        <v>636</v>
      </c>
      <c r="E2102" s="4">
        <v>2489191.52</v>
      </c>
      <c r="F2102" s="4">
        <v>2569341.4</v>
      </c>
      <c r="G2102" s="4">
        <v>2645055.09</v>
      </c>
    </row>
    <row r="2103" spans="1:7" outlineLevel="1" x14ac:dyDescent="0.2">
      <c r="A2103" s="5" t="s">
        <v>915</v>
      </c>
    </row>
    <row r="2104" spans="1:7" outlineLevel="1" x14ac:dyDescent="0.2">
      <c r="A2104" s="5" t="s">
        <v>636</v>
      </c>
      <c r="E2104" s="4">
        <v>18084320.769999899</v>
      </c>
      <c r="F2104" s="4">
        <v>14241782.4799999</v>
      </c>
      <c r="G2104" s="4">
        <v>15746958.65</v>
      </c>
    </row>
    <row r="2105" spans="1:7" outlineLevel="1" x14ac:dyDescent="0.2">
      <c r="A2105" s="5" t="s">
        <v>916</v>
      </c>
    </row>
    <row r="2106" spans="1:7" outlineLevel="1" x14ac:dyDescent="0.2">
      <c r="A2106" s="5" t="s">
        <v>636</v>
      </c>
      <c r="E2106" s="4">
        <v>4848247.9699999904</v>
      </c>
      <c r="F2106" s="4">
        <v>7007718.7999999896</v>
      </c>
      <c r="G2106" s="4">
        <v>5164888.2999999896</v>
      </c>
    </row>
    <row r="2107" spans="1:7" outlineLevel="1" x14ac:dyDescent="0.2">
      <c r="A2107" s="5" t="s">
        <v>917</v>
      </c>
    </row>
    <row r="2108" spans="1:7" outlineLevel="1" x14ac:dyDescent="0.2">
      <c r="A2108" s="5" t="s">
        <v>636</v>
      </c>
      <c r="E2108" s="4">
        <v>8660956.1099999994</v>
      </c>
      <c r="F2108" s="4">
        <v>5883308.1500000004</v>
      </c>
      <c r="G2108" s="4">
        <v>4947119.6399999997</v>
      </c>
    </row>
    <row r="2109" spans="1:7" outlineLevel="1" x14ac:dyDescent="0.2">
      <c r="A2109" s="5" t="s">
        <v>918</v>
      </c>
    </row>
    <row r="2110" spans="1:7" outlineLevel="1" x14ac:dyDescent="0.2">
      <c r="A2110" s="5" t="s">
        <v>636</v>
      </c>
      <c r="E2110" s="4">
        <v>1687219.75999999</v>
      </c>
      <c r="F2110" s="4">
        <v>1268517.04</v>
      </c>
      <c r="G2110" s="4">
        <v>1372797.07</v>
      </c>
    </row>
    <row r="2111" spans="1:7" outlineLevel="1" x14ac:dyDescent="0.2">
      <c r="A2111" s="5" t="s">
        <v>919</v>
      </c>
    </row>
    <row r="2112" spans="1:7" outlineLevel="1" x14ac:dyDescent="0.2">
      <c r="A2112" s="5" t="s">
        <v>636</v>
      </c>
      <c r="E2112" s="4">
        <v>1904777.35</v>
      </c>
      <c r="F2112" s="4">
        <v>1708562.39</v>
      </c>
      <c r="G2112" s="4">
        <v>1734289.4399999899</v>
      </c>
    </row>
    <row r="2113" spans="1:7" outlineLevel="1" x14ac:dyDescent="0.2">
      <c r="A2113" s="5" t="s">
        <v>920</v>
      </c>
    </row>
    <row r="2114" spans="1:7" outlineLevel="1" x14ac:dyDescent="0.2">
      <c r="A2114" s="5" t="s">
        <v>636</v>
      </c>
      <c r="E2114" s="4">
        <v>29933994.099999901</v>
      </c>
      <c r="F2114" s="4">
        <v>17665386.249999899</v>
      </c>
      <c r="G2114" s="4">
        <v>16308069.189999999</v>
      </c>
    </row>
    <row r="2115" spans="1:7" outlineLevel="1" x14ac:dyDescent="0.2">
      <c r="A2115" s="5" t="s">
        <v>921</v>
      </c>
    </row>
    <row r="2116" spans="1:7" outlineLevel="1" x14ac:dyDescent="0.2">
      <c r="A2116" s="5" t="s">
        <v>636</v>
      </c>
      <c r="E2116" s="4">
        <v>3109373.12</v>
      </c>
      <c r="F2116" s="4">
        <v>3014292.59</v>
      </c>
      <c r="G2116" s="4">
        <v>2985933.4</v>
      </c>
    </row>
    <row r="2117" spans="1:7" outlineLevel="1" x14ac:dyDescent="0.2">
      <c r="A2117" s="5" t="s">
        <v>922</v>
      </c>
    </row>
    <row r="2118" spans="1:7" outlineLevel="1" x14ac:dyDescent="0.2">
      <c r="A2118" s="5" t="s">
        <v>636</v>
      </c>
      <c r="E2118" s="4">
        <v>1648232.92</v>
      </c>
      <c r="F2118" s="4">
        <v>464106.33</v>
      </c>
      <c r="G2118" s="4">
        <v>477955.69999999902</v>
      </c>
    </row>
    <row r="2119" spans="1:7" outlineLevel="1" x14ac:dyDescent="0.2">
      <c r="A2119" s="5" t="s">
        <v>923</v>
      </c>
    </row>
    <row r="2120" spans="1:7" outlineLevel="1" x14ac:dyDescent="0.2">
      <c r="A2120" s="5" t="s">
        <v>636</v>
      </c>
      <c r="E2120" s="4">
        <v>65416.56</v>
      </c>
      <c r="F2120" s="4">
        <v>66098.959999999905</v>
      </c>
      <c r="G2120" s="4">
        <v>66795.909999999902</v>
      </c>
    </row>
    <row r="2121" spans="1:7" outlineLevel="1" x14ac:dyDescent="0.2">
      <c r="A2121" s="5" t="s">
        <v>924</v>
      </c>
    </row>
    <row r="2122" spans="1:7" outlineLevel="1" x14ac:dyDescent="0.2">
      <c r="A2122" s="5" t="s">
        <v>636</v>
      </c>
      <c r="E2122" s="4">
        <v>6664042.9199999897</v>
      </c>
      <c r="F2122" s="4">
        <v>6917557.5099999998</v>
      </c>
      <c r="G2122" s="4">
        <v>7370787.2199999997</v>
      </c>
    </row>
    <row r="2123" spans="1:7" outlineLevel="1" x14ac:dyDescent="0.2">
      <c r="A2123" s="5" t="s">
        <v>925</v>
      </c>
    </row>
    <row r="2124" spans="1:7" outlineLevel="1" x14ac:dyDescent="0.2">
      <c r="A2124" s="5" t="s">
        <v>636</v>
      </c>
      <c r="E2124" s="4">
        <v>18329.8</v>
      </c>
      <c r="F2124" s="4">
        <v>18894.009999999998</v>
      </c>
      <c r="G2124" s="4">
        <v>19539.990000000002</v>
      </c>
    </row>
    <row r="2125" spans="1:7" outlineLevel="1" x14ac:dyDescent="0.2">
      <c r="A2125" s="5" t="s">
        <v>926</v>
      </c>
    </row>
    <row r="2126" spans="1:7" outlineLevel="1" x14ac:dyDescent="0.2">
      <c r="A2126" s="5" t="s">
        <v>636</v>
      </c>
      <c r="E2126" s="4">
        <v>898587.72</v>
      </c>
      <c r="F2126" s="4">
        <v>887212.73</v>
      </c>
      <c r="G2126" s="4">
        <v>907589.56</v>
      </c>
    </row>
    <row r="2127" spans="1:7" outlineLevel="1" x14ac:dyDescent="0.2">
      <c r="A2127" s="5" t="s">
        <v>927</v>
      </c>
    </row>
    <row r="2128" spans="1:7" outlineLevel="1" x14ac:dyDescent="0.2">
      <c r="A2128" s="5" t="s">
        <v>636</v>
      </c>
      <c r="E2128" s="4">
        <v>143232.84</v>
      </c>
      <c r="F2128" s="4">
        <v>141419.79999999999</v>
      </c>
      <c r="G2128" s="4">
        <v>144667.64000000001</v>
      </c>
    </row>
    <row r="2129" spans="1:7" outlineLevel="1" x14ac:dyDescent="0.2">
      <c r="A2129" s="5" t="s">
        <v>928</v>
      </c>
    </row>
    <row r="2130" spans="1:7" outlineLevel="1" x14ac:dyDescent="0.2">
      <c r="A2130" s="5" t="s">
        <v>636</v>
      </c>
      <c r="E2130" s="4">
        <v>222817.22999999899</v>
      </c>
      <c r="F2130" s="4">
        <v>222489.09</v>
      </c>
      <c r="G2130" s="4">
        <v>227545.53999999899</v>
      </c>
    </row>
    <row r="2131" spans="1:7" outlineLevel="1" x14ac:dyDescent="0.2">
      <c r="A2131" s="5" t="s">
        <v>929</v>
      </c>
    </row>
    <row r="2132" spans="1:7" outlineLevel="1" x14ac:dyDescent="0.2">
      <c r="A2132" s="5" t="s">
        <v>636</v>
      </c>
      <c r="E2132" s="4">
        <v>1107672.1200000001</v>
      </c>
      <c r="F2132" s="4">
        <v>1142112.1499999999</v>
      </c>
      <c r="G2132" s="4">
        <v>1180362.0900000001</v>
      </c>
    </row>
    <row r="2133" spans="1:7" outlineLevel="1" x14ac:dyDescent="0.2">
      <c r="A2133" s="5" t="s">
        <v>930</v>
      </c>
    </row>
    <row r="2134" spans="1:7" outlineLevel="1" x14ac:dyDescent="0.2">
      <c r="A2134" s="5" t="s">
        <v>636</v>
      </c>
      <c r="E2134" s="4">
        <v>8056853.8200000003</v>
      </c>
      <c r="F2134" s="4">
        <v>8175970.1999999899</v>
      </c>
      <c r="G2134" s="4">
        <v>8388545.4000000004</v>
      </c>
    </row>
    <row r="2135" spans="1:7" outlineLevel="1" x14ac:dyDescent="0.2">
      <c r="A2135" s="5" t="s">
        <v>931</v>
      </c>
    </row>
    <row r="2136" spans="1:7" outlineLevel="1" x14ac:dyDescent="0.2">
      <c r="A2136" s="5" t="s">
        <v>636</v>
      </c>
      <c r="E2136" s="4">
        <v>228148.16999999899</v>
      </c>
      <c r="F2136" s="4">
        <v>235117.39</v>
      </c>
      <c r="G2136" s="4">
        <v>243428.28</v>
      </c>
    </row>
    <row r="2137" spans="1:7" outlineLevel="1" x14ac:dyDescent="0.2">
      <c r="A2137" s="5" t="s">
        <v>932</v>
      </c>
    </row>
    <row r="2138" spans="1:7" outlineLevel="1" x14ac:dyDescent="0.2">
      <c r="A2138" s="5" t="s">
        <v>636</v>
      </c>
      <c r="E2138" s="4">
        <v>2132589.88</v>
      </c>
      <c r="F2138" s="4">
        <v>3325046.82</v>
      </c>
      <c r="G2138" s="4">
        <v>3252431.73</v>
      </c>
    </row>
    <row r="2139" spans="1:7" outlineLevel="1" x14ac:dyDescent="0.2">
      <c r="A2139" s="5" t="s">
        <v>933</v>
      </c>
    </row>
    <row r="2140" spans="1:7" outlineLevel="1" x14ac:dyDescent="0.2">
      <c r="A2140" s="5" t="s">
        <v>636</v>
      </c>
      <c r="E2140" s="4">
        <v>375000</v>
      </c>
      <c r="F2140" s="4">
        <v>375000</v>
      </c>
      <c r="G2140" s="4">
        <v>375000</v>
      </c>
    </row>
    <row r="2141" spans="1:7" outlineLevel="1" x14ac:dyDescent="0.2">
      <c r="A2141" s="5" t="s">
        <v>934</v>
      </c>
    </row>
    <row r="2142" spans="1:7" outlineLevel="1" x14ac:dyDescent="0.2">
      <c r="A2142" s="5" t="s">
        <v>636</v>
      </c>
      <c r="E2142" s="4">
        <v>22937595.509999901</v>
      </c>
      <c r="F2142" s="4">
        <v>18491427.079999998</v>
      </c>
      <c r="G2142" s="4">
        <v>18911182.469999999</v>
      </c>
    </row>
    <row r="2143" spans="1:7" outlineLevel="1" x14ac:dyDescent="0.2">
      <c r="A2143" s="5" t="s">
        <v>935</v>
      </c>
    </row>
    <row r="2144" spans="1:7" outlineLevel="1" x14ac:dyDescent="0.2">
      <c r="A2144" s="5" t="s">
        <v>636</v>
      </c>
      <c r="E2144" s="4">
        <v>3185314.04</v>
      </c>
      <c r="F2144" s="4">
        <v>1874690.99</v>
      </c>
      <c r="G2144" s="4">
        <v>1940017.19</v>
      </c>
    </row>
    <row r="2145" spans="1:7" outlineLevel="1" x14ac:dyDescent="0.2">
      <c r="A2145" s="5" t="s">
        <v>936</v>
      </c>
    </row>
    <row r="2146" spans="1:7" outlineLevel="1" x14ac:dyDescent="0.2">
      <c r="A2146" s="5" t="s">
        <v>636</v>
      </c>
      <c r="E2146" s="4">
        <v>2420008.8099999898</v>
      </c>
      <c r="F2146" s="4">
        <v>2128606.9199999901</v>
      </c>
      <c r="G2146" s="4">
        <v>1885191.16</v>
      </c>
    </row>
    <row r="2147" spans="1:7" outlineLevel="1" x14ac:dyDescent="0.2">
      <c r="A2147" s="5" t="s">
        <v>937</v>
      </c>
    </row>
    <row r="2148" spans="1:7" outlineLevel="1" x14ac:dyDescent="0.2">
      <c r="A2148" s="5" t="s">
        <v>636</v>
      </c>
      <c r="E2148" s="4">
        <v>4015086.3499999898</v>
      </c>
      <c r="F2148" s="4">
        <v>4108463.7899999898</v>
      </c>
      <c r="G2148" s="4">
        <v>4210198.2300000004</v>
      </c>
    </row>
    <row r="2149" spans="1:7" outlineLevel="1" x14ac:dyDescent="0.2">
      <c r="A2149" s="5" t="s">
        <v>938</v>
      </c>
    </row>
    <row r="2150" spans="1:7" outlineLevel="1" x14ac:dyDescent="0.2">
      <c r="A2150" s="5" t="s">
        <v>636</v>
      </c>
      <c r="E2150" s="4">
        <v>12000</v>
      </c>
      <c r="F2150" s="4">
        <v>12000</v>
      </c>
      <c r="G2150" s="4">
        <v>-12000</v>
      </c>
    </row>
    <row r="2151" spans="1:7" outlineLevel="1" x14ac:dyDescent="0.2">
      <c r="A2151" s="5" t="s">
        <v>939</v>
      </c>
    </row>
    <row r="2152" spans="1:7" outlineLevel="1" x14ac:dyDescent="0.2">
      <c r="A2152" s="5" t="s">
        <v>636</v>
      </c>
      <c r="E2152" s="4">
        <v>1</v>
      </c>
    </row>
    <row r="2153" spans="1:7" outlineLevel="1" x14ac:dyDescent="0.2">
      <c r="A2153" s="5" t="s">
        <v>940</v>
      </c>
    </row>
    <row r="2154" spans="1:7" outlineLevel="1" x14ac:dyDescent="0.2">
      <c r="A2154" s="5" t="s">
        <v>636</v>
      </c>
      <c r="E2154" s="4">
        <v>1</v>
      </c>
    </row>
    <row r="2155" spans="1:7" outlineLevel="1" x14ac:dyDescent="0.2">
      <c r="A2155" s="5" t="s">
        <v>941</v>
      </c>
    </row>
    <row r="2156" spans="1:7" outlineLevel="1" x14ac:dyDescent="0.2">
      <c r="A2156" s="5" t="s">
        <v>636</v>
      </c>
      <c r="E2156" s="4">
        <v>3463571.5547000002</v>
      </c>
      <c r="F2156" s="4">
        <v>2678713.11199999</v>
      </c>
      <c r="G2156" s="4">
        <v>2234073.2127999999</v>
      </c>
    </row>
    <row r="2157" spans="1:7" outlineLevel="1" x14ac:dyDescent="0.2">
      <c r="A2157" s="5" t="s">
        <v>942</v>
      </c>
    </row>
    <row r="2158" spans="1:7" outlineLevel="1" x14ac:dyDescent="0.2">
      <c r="A2158" s="5" t="s">
        <v>636</v>
      </c>
      <c r="E2158" s="4">
        <v>1</v>
      </c>
    </row>
    <row r="2159" spans="1:7" outlineLevel="1" x14ac:dyDescent="0.2">
      <c r="A2159" s="5" t="s">
        <v>943</v>
      </c>
    </row>
    <row r="2160" spans="1:7" outlineLevel="1" x14ac:dyDescent="0.2">
      <c r="A2160" s="5" t="s">
        <v>636</v>
      </c>
      <c r="E2160" s="4">
        <v>1</v>
      </c>
    </row>
    <row r="2161" spans="1:7" outlineLevel="1" x14ac:dyDescent="0.2">
      <c r="A2161" s="5" t="s">
        <v>944</v>
      </c>
    </row>
    <row r="2162" spans="1:7" outlineLevel="1" x14ac:dyDescent="0.2">
      <c r="A2162" s="5" t="s">
        <v>636</v>
      </c>
      <c r="E2162" s="4">
        <v>37971889.269499898</v>
      </c>
      <c r="F2162" s="4">
        <v>57711945.965799898</v>
      </c>
      <c r="G2162" s="4">
        <v>69528512.291899994</v>
      </c>
    </row>
    <row r="2163" spans="1:7" outlineLevel="1" x14ac:dyDescent="0.2">
      <c r="A2163" s="5" t="s">
        <v>945</v>
      </c>
    </row>
    <row r="2164" spans="1:7" outlineLevel="1" x14ac:dyDescent="0.2">
      <c r="A2164" s="5" t="s">
        <v>636</v>
      </c>
      <c r="E2164" s="4">
        <v>1</v>
      </c>
    </row>
    <row r="2165" spans="1:7" outlineLevel="1" x14ac:dyDescent="0.2">
      <c r="A2165" s="5" t="s">
        <v>946</v>
      </c>
    </row>
    <row r="2166" spans="1:7" outlineLevel="1" x14ac:dyDescent="0.2">
      <c r="A2166" s="5" t="s">
        <v>636</v>
      </c>
      <c r="E2166" s="4">
        <v>1</v>
      </c>
    </row>
    <row r="2167" spans="1:7" outlineLevel="1" x14ac:dyDescent="0.2">
      <c r="A2167" s="5" t="s">
        <v>947</v>
      </c>
    </row>
    <row r="2168" spans="1:7" outlineLevel="1" x14ac:dyDescent="0.2">
      <c r="A2168" s="5" t="s">
        <v>636</v>
      </c>
      <c r="E2168" s="4">
        <v>1</v>
      </c>
    </row>
    <row r="2169" spans="1:7" outlineLevel="1" x14ac:dyDescent="0.2">
      <c r="A2169" s="5" t="s">
        <v>948</v>
      </c>
    </row>
    <row r="2170" spans="1:7" outlineLevel="1" x14ac:dyDescent="0.2">
      <c r="A2170" s="5" t="s">
        <v>636</v>
      </c>
      <c r="E2170" s="4">
        <v>1</v>
      </c>
    </row>
    <row r="2171" spans="1:7" outlineLevel="1" x14ac:dyDescent="0.2">
      <c r="A2171" s="5" t="s">
        <v>949</v>
      </c>
    </row>
    <row r="2172" spans="1:7" outlineLevel="1" x14ac:dyDescent="0.2">
      <c r="A2172" s="5" t="s">
        <v>636</v>
      </c>
      <c r="E2172" s="4">
        <v>1</v>
      </c>
    </row>
    <row r="2173" spans="1:7" outlineLevel="1" x14ac:dyDescent="0.2">
      <c r="A2173" s="5" t="s">
        <v>950</v>
      </c>
    </row>
    <row r="2174" spans="1:7" outlineLevel="1" x14ac:dyDescent="0.2">
      <c r="A2174" s="5" t="s">
        <v>636</v>
      </c>
      <c r="E2174" s="4">
        <v>1</v>
      </c>
    </row>
    <row r="2175" spans="1:7" outlineLevel="1" x14ac:dyDescent="0.2">
      <c r="A2175" s="5" t="s">
        <v>951</v>
      </c>
    </row>
    <row r="2176" spans="1:7" outlineLevel="1" x14ac:dyDescent="0.2">
      <c r="A2176" s="5" t="s">
        <v>636</v>
      </c>
      <c r="E2176" s="4">
        <v>1</v>
      </c>
    </row>
    <row r="2177" spans="1:7" outlineLevel="1" x14ac:dyDescent="0.2">
      <c r="A2177" s="5" t="s">
        <v>952</v>
      </c>
    </row>
    <row r="2178" spans="1:7" outlineLevel="1" x14ac:dyDescent="0.2">
      <c r="A2178" s="5" t="s">
        <v>636</v>
      </c>
      <c r="E2178" s="4">
        <v>1</v>
      </c>
    </row>
    <row r="2179" spans="1:7" outlineLevel="1" x14ac:dyDescent="0.2">
      <c r="A2179" s="5" t="s">
        <v>953</v>
      </c>
    </row>
    <row r="2180" spans="1:7" outlineLevel="1" x14ac:dyDescent="0.2">
      <c r="A2180" s="5" t="s">
        <v>636</v>
      </c>
      <c r="E2180" s="4">
        <v>9502043.4099999908</v>
      </c>
      <c r="F2180" s="4">
        <v>9641141.5099999998</v>
      </c>
      <c r="G2180" s="4">
        <v>9338423.9599999897</v>
      </c>
    </row>
    <row r="2181" spans="1:7" outlineLevel="1" x14ac:dyDescent="0.2">
      <c r="A2181" s="5" t="s">
        <v>954</v>
      </c>
    </row>
    <row r="2182" spans="1:7" outlineLevel="1" x14ac:dyDescent="0.2">
      <c r="A2182" s="5" t="s">
        <v>636</v>
      </c>
      <c r="E2182" s="4">
        <v>11753694.84</v>
      </c>
      <c r="F2182" s="4">
        <v>11753694.84</v>
      </c>
      <c r="G2182" s="4">
        <v>11753694.84</v>
      </c>
    </row>
    <row r="2183" spans="1:7" outlineLevel="1" x14ac:dyDescent="0.2">
      <c r="A2183" s="5" t="s">
        <v>955</v>
      </c>
    </row>
    <row r="2184" spans="1:7" outlineLevel="1" x14ac:dyDescent="0.2">
      <c r="A2184" s="5" t="s">
        <v>636</v>
      </c>
      <c r="E2184" s="4">
        <v>4351715.21</v>
      </c>
      <c r="F2184" s="4">
        <v>4397354.0099999905</v>
      </c>
      <c r="G2184" s="4">
        <v>4482704.1100000003</v>
      </c>
    </row>
    <row r="2185" spans="1:7" outlineLevel="1" x14ac:dyDescent="0.2">
      <c r="A2185" s="5" t="s">
        <v>956</v>
      </c>
    </row>
    <row r="2186" spans="1:7" outlineLevel="1" x14ac:dyDescent="0.2">
      <c r="A2186" s="5" t="s">
        <v>636</v>
      </c>
      <c r="E2186" s="4">
        <v>515499.99999999901</v>
      </c>
      <c r="F2186" s="4">
        <v>515499.99999999901</v>
      </c>
      <c r="G2186" s="4">
        <v>515499.99999999901</v>
      </c>
    </row>
    <row r="2187" spans="1:7" outlineLevel="1" x14ac:dyDescent="0.2">
      <c r="A2187" s="5" t="s">
        <v>957</v>
      </c>
    </row>
    <row r="2188" spans="1:7" outlineLevel="1" x14ac:dyDescent="0.2">
      <c r="A2188" s="5" t="s">
        <v>636</v>
      </c>
      <c r="E2188" s="4">
        <v>239998.15999999901</v>
      </c>
      <c r="F2188" s="4">
        <v>239998.15999999901</v>
      </c>
      <c r="G2188" s="4">
        <v>239998.15999999901</v>
      </c>
    </row>
    <row r="2189" spans="1:7" outlineLevel="1" x14ac:dyDescent="0.2">
      <c r="A2189" s="5" t="s">
        <v>958</v>
      </c>
    </row>
    <row r="2190" spans="1:7" outlineLevel="1" x14ac:dyDescent="0.2">
      <c r="A2190" s="5" t="s">
        <v>636</v>
      </c>
      <c r="E2190" s="4">
        <v>48581.91</v>
      </c>
      <c r="F2190" s="4">
        <v>48581.91</v>
      </c>
      <c r="G2190" s="4">
        <v>48581.91</v>
      </c>
    </row>
    <row r="2191" spans="1:7" outlineLevel="1" x14ac:dyDescent="0.2">
      <c r="A2191" s="5" t="s">
        <v>959</v>
      </c>
    </row>
    <row r="2192" spans="1:7" outlineLevel="1" x14ac:dyDescent="0.2">
      <c r="A2192" s="5" t="s">
        <v>636</v>
      </c>
      <c r="E2192" s="4">
        <v>1133143.57</v>
      </c>
      <c r="F2192" s="4">
        <v>1177095.01</v>
      </c>
      <c r="G2192" s="4">
        <v>1169308.95</v>
      </c>
    </row>
    <row r="2193" spans="1:7" outlineLevel="1" x14ac:dyDescent="0.2">
      <c r="A2193" s="5" t="s">
        <v>960</v>
      </c>
    </row>
    <row r="2194" spans="1:7" outlineLevel="1" x14ac:dyDescent="0.2">
      <c r="A2194" s="5" t="s">
        <v>636</v>
      </c>
      <c r="E2194" s="4">
        <v>21449.72</v>
      </c>
      <c r="F2194" s="4">
        <v>22190.6499999999</v>
      </c>
      <c r="G2194" s="4">
        <v>22249.09</v>
      </c>
    </row>
    <row r="2195" spans="1:7" outlineLevel="1" x14ac:dyDescent="0.2">
      <c r="A2195" s="5" t="s">
        <v>961</v>
      </c>
    </row>
    <row r="2196" spans="1:7" outlineLevel="1" x14ac:dyDescent="0.2">
      <c r="A2196" s="5" t="s">
        <v>636</v>
      </c>
      <c r="E2196" s="4">
        <v>162747.19</v>
      </c>
      <c r="F2196" s="4">
        <v>165352.19999999899</v>
      </c>
      <c r="G2196" s="4">
        <v>171133.22</v>
      </c>
    </row>
    <row r="2197" spans="1:7" outlineLevel="1" x14ac:dyDescent="0.2">
      <c r="A2197" s="5" t="s">
        <v>962</v>
      </c>
    </row>
    <row r="2198" spans="1:7" outlineLevel="1" x14ac:dyDescent="0.2">
      <c r="A2198" s="5" t="s">
        <v>636</v>
      </c>
      <c r="E2198" s="4">
        <v>164749.04</v>
      </c>
      <c r="F2198" s="4">
        <v>167427.269999999</v>
      </c>
      <c r="G2198" s="4">
        <v>163847.51999999999</v>
      </c>
    </row>
    <row r="2199" spans="1:7" outlineLevel="1" x14ac:dyDescent="0.2">
      <c r="A2199" s="5" t="s">
        <v>963</v>
      </c>
    </row>
    <row r="2200" spans="1:7" outlineLevel="1" x14ac:dyDescent="0.2">
      <c r="A2200" s="5" t="s">
        <v>636</v>
      </c>
      <c r="E2200" s="4">
        <v>2289069.3607000001</v>
      </c>
      <c r="F2200" s="4">
        <v>4155022.1683399999</v>
      </c>
      <c r="G2200" s="4">
        <v>8827408.5665399991</v>
      </c>
    </row>
    <row r="2201" spans="1:7" outlineLevel="1" x14ac:dyDescent="0.2">
      <c r="A2201" s="5" t="s">
        <v>964</v>
      </c>
    </row>
    <row r="2202" spans="1:7" outlineLevel="1" x14ac:dyDescent="0.2">
      <c r="A2202" s="5" t="s">
        <v>636</v>
      </c>
      <c r="E2202" s="4">
        <v>-5826101</v>
      </c>
      <c r="F2202" s="4">
        <v>-5795613</v>
      </c>
      <c r="G2202" s="4">
        <v>-10794893</v>
      </c>
    </row>
    <row r="2203" spans="1:7" outlineLevel="1" x14ac:dyDescent="0.2">
      <c r="A2203" s="5" t="s">
        <v>966</v>
      </c>
    </row>
    <row r="2204" spans="1:7" outlineLevel="1" x14ac:dyDescent="0.2">
      <c r="A2204" s="5" t="s">
        <v>967</v>
      </c>
    </row>
    <row r="2205" spans="1:7" outlineLevel="1" x14ac:dyDescent="0.2">
      <c r="A2205" s="5" t="s">
        <v>636</v>
      </c>
      <c r="B2205" s="4">
        <v>592381</v>
      </c>
      <c r="C2205" s="4">
        <v>1561184.76</v>
      </c>
      <c r="D2205" s="4">
        <v>800622</v>
      </c>
      <c r="E2205" s="4">
        <v>119428490.88722999</v>
      </c>
      <c r="F2205" s="4">
        <v>256493.22953251199</v>
      </c>
      <c r="G2205" s="4">
        <v>45267.105508886503</v>
      </c>
    </row>
    <row r="2206" spans="1:7" outlineLevel="1" x14ac:dyDescent="0.2">
      <c r="A2206" s="5" t="s">
        <v>968</v>
      </c>
    </row>
    <row r="2207" spans="1:7" outlineLevel="1" x14ac:dyDescent="0.2">
      <c r="A2207" s="5" t="s">
        <v>636</v>
      </c>
      <c r="B2207" s="4">
        <v>-2033549</v>
      </c>
      <c r="C2207" s="4">
        <v>-1698029</v>
      </c>
      <c r="D2207" s="4">
        <v>-1779315</v>
      </c>
      <c r="E2207" s="4">
        <v>-2215541.3576751598</v>
      </c>
      <c r="F2207" s="4">
        <v>-2213433.9741766201</v>
      </c>
      <c r="G2207" s="4">
        <v>-2211627.64546357</v>
      </c>
    </row>
    <row r="2208" spans="1:7" outlineLevel="1" x14ac:dyDescent="0.2">
      <c r="A2208" s="5" t="s">
        <v>969</v>
      </c>
    </row>
    <row r="2209" spans="1:7" outlineLevel="1" x14ac:dyDescent="0.2">
      <c r="A2209" s="5" t="s">
        <v>636</v>
      </c>
      <c r="B2209" s="4">
        <v>34983.199999999997</v>
      </c>
      <c r="C2209" s="4">
        <v>29591.1</v>
      </c>
      <c r="D2209" s="4">
        <v>32449.9</v>
      </c>
      <c r="E2209" s="4">
        <v>35222.642518706998</v>
      </c>
      <c r="F2209" s="4">
        <v>35189.139368173601</v>
      </c>
      <c r="G2209" s="4">
        <v>35160.4223820021</v>
      </c>
    </row>
    <row r="2210" spans="1:7" outlineLevel="1" x14ac:dyDescent="0.2">
      <c r="A2210" s="5" t="s">
        <v>970</v>
      </c>
    </row>
    <row r="2211" spans="1:7" outlineLevel="1" x14ac:dyDescent="0.2">
      <c r="A2211" s="5" t="s">
        <v>636</v>
      </c>
      <c r="B2211" s="4">
        <v>-99952</v>
      </c>
      <c r="C2211" s="4">
        <v>-84546</v>
      </c>
      <c r="D2211" s="4">
        <v>-92714</v>
      </c>
      <c r="E2211" s="4">
        <v>-100636.12148202</v>
      </c>
      <c r="F2211" s="4">
        <v>-100540.398194781</v>
      </c>
      <c r="G2211" s="4">
        <v>-100458.34966286299</v>
      </c>
    </row>
    <row r="2212" spans="1:7" outlineLevel="1" x14ac:dyDescent="0.2">
      <c r="A2212" s="5" t="s">
        <v>971</v>
      </c>
    </row>
    <row r="2213" spans="1:7" outlineLevel="1" x14ac:dyDescent="0.2">
      <c r="A2213" s="5" t="s">
        <v>972</v>
      </c>
    </row>
    <row r="2214" spans="1:7" outlineLevel="1" x14ac:dyDescent="0.2">
      <c r="A2214" s="5" t="s">
        <v>636</v>
      </c>
      <c r="B2214" s="4">
        <v>241105555.19553199</v>
      </c>
      <c r="C2214" s="4">
        <v>217487957.355492</v>
      </c>
      <c r="D2214" s="4">
        <v>423999830.57847703</v>
      </c>
      <c r="E2214" s="4">
        <v>-1816559.3838323799</v>
      </c>
      <c r="F2214" s="4">
        <v>635855592.80954194</v>
      </c>
      <c r="G2214" s="4">
        <v>776514527.10721695</v>
      </c>
    </row>
    <row r="2215" spans="1:7" outlineLevel="1" x14ac:dyDescent="0.2">
      <c r="A2215" s="5" t="s">
        <v>973</v>
      </c>
    </row>
    <row r="2216" spans="1:7" outlineLevel="1" x14ac:dyDescent="0.2">
      <c r="A2216" s="5" t="s">
        <v>636</v>
      </c>
      <c r="B2216" s="4">
        <v>-81457176</v>
      </c>
      <c r="C2216" s="4">
        <v>21639469</v>
      </c>
      <c r="D2216" s="4">
        <v>10492733</v>
      </c>
    </row>
    <row r="2217" spans="1:7" outlineLevel="1" x14ac:dyDescent="0.2">
      <c r="A2217" s="5" t="s">
        <v>974</v>
      </c>
    </row>
    <row r="2218" spans="1:7" outlineLevel="1" x14ac:dyDescent="0.2">
      <c r="A2218" s="5" t="s">
        <v>636</v>
      </c>
      <c r="B2218" s="4">
        <v>-1.1955325268208901</v>
      </c>
      <c r="C2218" s="4">
        <v>-1.3554927073419001</v>
      </c>
      <c r="D2218" s="4">
        <v>-1694.57847742736</v>
      </c>
    </row>
    <row r="2219" spans="1:7" outlineLevel="1" x14ac:dyDescent="0.2">
      <c r="A2219" s="5" t="s">
        <v>978</v>
      </c>
    </row>
    <row r="2220" spans="1:7" outlineLevel="1" x14ac:dyDescent="0.2">
      <c r="A2220" s="5" t="s">
        <v>979</v>
      </c>
    </row>
    <row r="2221" spans="1:7" outlineLevel="1" x14ac:dyDescent="0.2">
      <c r="A2221" s="5" t="s">
        <v>636</v>
      </c>
      <c r="B2221" s="4">
        <v>6458461.9785000002</v>
      </c>
      <c r="C2221" s="4">
        <v>3873060.3397499998</v>
      </c>
      <c r="D2221" s="4">
        <v>6812844.3967500003</v>
      </c>
      <c r="E2221" s="4">
        <v>6240696.9933357202</v>
      </c>
      <c r="F2221" s="4">
        <v>3453052.5491866502</v>
      </c>
      <c r="G2221" s="4">
        <v>5448696.9264780004</v>
      </c>
    </row>
    <row r="2222" spans="1:7" outlineLevel="1" x14ac:dyDescent="0.2">
      <c r="A2222" s="5" t="s">
        <v>984</v>
      </c>
    </row>
    <row r="2223" spans="1:7" outlineLevel="1" x14ac:dyDescent="0.2">
      <c r="A2223" s="5" t="s">
        <v>636</v>
      </c>
      <c r="B2223" s="4">
        <v>-98636632.132499993</v>
      </c>
      <c r="C2223" s="4">
        <v>-8807854.6395000108</v>
      </c>
      <c r="D2223" s="4">
        <v>28305391.842</v>
      </c>
      <c r="E2223" s="4">
        <v>15012018.412105899</v>
      </c>
      <c r="F2223" s="4">
        <v>9957057.5844922699</v>
      </c>
      <c r="G2223" s="4">
        <v>7209390.4576831199</v>
      </c>
    </row>
    <row r="2224" spans="1:7" outlineLevel="1" x14ac:dyDescent="0.2">
      <c r="A2224" s="5" t="s">
        <v>985</v>
      </c>
    </row>
    <row r="2225" spans="1:7" outlineLevel="1" x14ac:dyDescent="0.2">
      <c r="A2225" s="5" t="s">
        <v>636</v>
      </c>
      <c r="B2225" s="4">
        <v>557753088.53250003</v>
      </c>
      <c r="C2225" s="4">
        <v>472281117.39899999</v>
      </c>
      <c r="D2225" s="4">
        <v>442805146.07174999</v>
      </c>
      <c r="E2225" s="4">
        <v>771258066.82859695</v>
      </c>
      <c r="F2225" s="4">
        <v>342306355.974374</v>
      </c>
      <c r="G2225" s="4">
        <v>236960290.99857301</v>
      </c>
    </row>
    <row r="2226" spans="1:7" outlineLevel="1" x14ac:dyDescent="0.2">
      <c r="A2226" s="5" t="s">
        <v>986</v>
      </c>
    </row>
    <row r="2227" spans="1:7" outlineLevel="1" x14ac:dyDescent="0.2">
      <c r="A2227" s="5" t="s">
        <v>636</v>
      </c>
      <c r="B2227" s="4">
        <v>71158232.045249999</v>
      </c>
      <c r="C2227" s="4">
        <v>-7006739.6385000199</v>
      </c>
      <c r="D2227" s="4">
        <v>-62034123.8474999</v>
      </c>
      <c r="E2227" s="4">
        <v>5582440.8906581299</v>
      </c>
      <c r="F2227" s="4">
        <v>-51967551.5398902</v>
      </c>
      <c r="G2227" s="4">
        <v>-53102593.521012902</v>
      </c>
    </row>
    <row r="2228" spans="1:7" outlineLevel="1" x14ac:dyDescent="0.2">
      <c r="A2228" s="5" t="s">
        <v>987</v>
      </c>
    </row>
    <row r="2229" spans="1:7" outlineLevel="1" x14ac:dyDescent="0.2">
      <c r="A2229" s="5" t="s">
        <v>636</v>
      </c>
      <c r="B2229" s="4">
        <v>-80589152</v>
      </c>
      <c r="C2229" s="4">
        <v>116671234.05</v>
      </c>
    </row>
    <row r="2230" spans="1:7" outlineLevel="1" x14ac:dyDescent="0.2">
      <c r="A2230" s="5" t="s">
        <v>988</v>
      </c>
    </row>
    <row r="2231" spans="1:7" outlineLevel="1" x14ac:dyDescent="0.2">
      <c r="A2231" s="5" t="s">
        <v>636</v>
      </c>
      <c r="B2231" s="4">
        <v>7865226.1572499899</v>
      </c>
      <c r="C2231" s="4">
        <v>2761886.05</v>
      </c>
      <c r="D2231" s="4">
        <v>-5444972.0132499998</v>
      </c>
      <c r="E2231" s="4">
        <v>15984004.982803401</v>
      </c>
      <c r="F2231" s="4">
        <v>-5803455.8673805604</v>
      </c>
      <c r="G2231" s="4">
        <v>-8988868.2740203198</v>
      </c>
    </row>
    <row r="2232" spans="1:7" outlineLevel="1" x14ac:dyDescent="0.2">
      <c r="A2232" s="5" t="s">
        <v>990</v>
      </c>
    </row>
    <row r="2233" spans="1:7" outlineLevel="1" x14ac:dyDescent="0.2">
      <c r="A2233" s="5" t="s">
        <v>979</v>
      </c>
    </row>
    <row r="2234" spans="1:7" outlineLevel="1" x14ac:dyDescent="0.2">
      <c r="A2234" s="5" t="s">
        <v>991</v>
      </c>
      <c r="B2234" s="4">
        <v>1073969.49</v>
      </c>
      <c r="C2234" s="4">
        <v>644046.31499999994</v>
      </c>
      <c r="D2234" s="4">
        <v>1132899.2949999999</v>
      </c>
      <c r="E2234" s="4">
        <v>1037757.625498</v>
      </c>
      <c r="F2234" s="4">
        <v>574203.74967578496</v>
      </c>
      <c r="G2234" s="4">
        <v>906056.93410820898</v>
      </c>
    </row>
    <row r="2235" spans="1:7" outlineLevel="1" x14ac:dyDescent="0.2">
      <c r="A2235" s="5" t="s">
        <v>992</v>
      </c>
    </row>
    <row r="2236" spans="1:7" outlineLevel="1" x14ac:dyDescent="0.2">
      <c r="A2236" s="5" t="s">
        <v>991</v>
      </c>
      <c r="B2236" s="4">
        <v>-16402161.0499999</v>
      </c>
      <c r="C2236" s="4">
        <v>-1464647.02999999</v>
      </c>
      <c r="D2236" s="4">
        <v>4706867.88</v>
      </c>
      <c r="E2236" s="4">
        <v>2496329.5923381099</v>
      </c>
      <c r="F2236" s="4">
        <v>1655746.5371037801</v>
      </c>
      <c r="G2236" s="4">
        <v>1198840.43891934</v>
      </c>
    </row>
    <row r="2237" spans="1:7" outlineLevel="1" x14ac:dyDescent="0.2">
      <c r="A2237" s="5" t="s">
        <v>993</v>
      </c>
    </row>
    <row r="2238" spans="1:7" outlineLevel="1" x14ac:dyDescent="0.2">
      <c r="A2238" s="5" t="s">
        <v>991</v>
      </c>
      <c r="B2238" s="4">
        <v>92748057.049999893</v>
      </c>
      <c r="C2238" s="4">
        <v>78535030.859999895</v>
      </c>
      <c r="D2238" s="4">
        <v>73633508.795000002</v>
      </c>
      <c r="E2238" s="4">
        <v>128251530.387219</v>
      </c>
      <c r="F2238" s="4">
        <v>56921691.847590499</v>
      </c>
      <c r="G2238" s="4">
        <v>39403827.679278903</v>
      </c>
    </row>
    <row r="2239" spans="1:7" outlineLevel="1" x14ac:dyDescent="0.2">
      <c r="A2239" s="5" t="s">
        <v>994</v>
      </c>
    </row>
    <row r="2240" spans="1:7" outlineLevel="1" x14ac:dyDescent="0.2">
      <c r="A2240" s="5" t="s">
        <v>991</v>
      </c>
      <c r="B2240" s="4">
        <v>11832812.585000001</v>
      </c>
      <c r="C2240" s="4">
        <v>-1165141.8899999899</v>
      </c>
      <c r="D2240" s="4">
        <v>-10315576.15</v>
      </c>
      <c r="E2240" s="4">
        <v>928297.04908903397</v>
      </c>
      <c r="F2240" s="4">
        <v>-8641618.5478275493</v>
      </c>
      <c r="G2240" s="4">
        <v>-8830363.2461245898</v>
      </c>
    </row>
    <row r="2241" spans="1:7" outlineLevel="1" x14ac:dyDescent="0.2">
      <c r="A2241" s="5" t="s">
        <v>995</v>
      </c>
    </row>
    <row r="2242" spans="1:7" outlineLevel="1" x14ac:dyDescent="0.2">
      <c r="A2242" s="5" t="s">
        <v>991</v>
      </c>
      <c r="B2242" s="4">
        <v>-22472074.734999999</v>
      </c>
      <c r="C2242" s="4">
        <v>-7891103</v>
      </c>
      <c r="D2242" s="4">
        <v>15557062.895</v>
      </c>
      <c r="E2242" s="4">
        <v>-45668585.665152602</v>
      </c>
      <c r="F2242" s="4">
        <v>16581302.4782301</v>
      </c>
      <c r="G2242" s="4">
        <v>25682480.7829151</v>
      </c>
    </row>
    <row r="2243" spans="1:7" outlineLevel="1" x14ac:dyDescent="0.2">
      <c r="A2243" s="5" t="s">
        <v>1003</v>
      </c>
    </row>
    <row r="2244" spans="1:7" outlineLevel="1" x14ac:dyDescent="0.2">
      <c r="A2244" s="5" t="s">
        <v>1004</v>
      </c>
    </row>
    <row r="2245" spans="1:7" outlineLevel="1" x14ac:dyDescent="0.2">
      <c r="A2245" s="5" t="s">
        <v>636</v>
      </c>
      <c r="B2245" s="4">
        <v>-552491.24</v>
      </c>
      <c r="C2245" s="4">
        <v>-388333.44</v>
      </c>
      <c r="D2245" s="4">
        <v>-241303.32</v>
      </c>
      <c r="E2245" s="4">
        <v>-13355.73</v>
      </c>
      <c r="F2245" s="4">
        <v>-4160.74</v>
      </c>
      <c r="G2245" s="4">
        <v>-339.29999999999899</v>
      </c>
    </row>
    <row r="2246" spans="1:7" outlineLevel="1" x14ac:dyDescent="0.2">
      <c r="A2246" s="5" t="s">
        <v>1005</v>
      </c>
    </row>
    <row r="2247" spans="1:7" outlineLevel="1" x14ac:dyDescent="0.2">
      <c r="A2247" s="5" t="s">
        <v>636</v>
      </c>
      <c r="C2247" s="4">
        <v>114987</v>
      </c>
      <c r="D2247" s="4">
        <v>459948</v>
      </c>
      <c r="E2247" s="4">
        <v>459948</v>
      </c>
      <c r="F2247" s="4">
        <v>459948</v>
      </c>
      <c r="G2247" s="4">
        <v>459948</v>
      </c>
    </row>
    <row r="2248" spans="1:7" outlineLevel="1" x14ac:dyDescent="0.2">
      <c r="A2248" s="5" t="s">
        <v>1006</v>
      </c>
    </row>
    <row r="2249" spans="1:7" outlineLevel="1" x14ac:dyDescent="0.2">
      <c r="A2249" s="5" t="s">
        <v>636</v>
      </c>
      <c r="C2249" s="4">
        <v>-366198</v>
      </c>
      <c r="D2249" s="4">
        <v>-1464792</v>
      </c>
      <c r="E2249" s="4">
        <v>-1464792</v>
      </c>
      <c r="F2249" s="4">
        <v>-1464792</v>
      </c>
      <c r="G2249" s="4">
        <v>-1464792</v>
      </c>
    </row>
    <row r="2250" spans="1:7" outlineLevel="1" x14ac:dyDescent="0.2">
      <c r="A2250" s="5" t="s">
        <v>1007</v>
      </c>
    </row>
    <row r="2251" spans="1:7" outlineLevel="1" x14ac:dyDescent="0.2">
      <c r="A2251" s="5" t="s">
        <v>636</v>
      </c>
      <c r="C2251" s="4">
        <v>-229974</v>
      </c>
      <c r="D2251" s="4">
        <v>-919896</v>
      </c>
      <c r="E2251" s="4">
        <v>-919896</v>
      </c>
      <c r="F2251" s="4">
        <v>-919896</v>
      </c>
      <c r="G2251" s="4">
        <v>-919896</v>
      </c>
    </row>
    <row r="2252" spans="1:7" outlineLevel="1" x14ac:dyDescent="0.2">
      <c r="A2252" s="5" t="s">
        <v>1008</v>
      </c>
    </row>
    <row r="2253" spans="1:7" outlineLevel="1" x14ac:dyDescent="0.2">
      <c r="A2253" s="5" t="s">
        <v>636</v>
      </c>
      <c r="C2253" s="4">
        <v>48219</v>
      </c>
      <c r="D2253" s="4">
        <v>192876</v>
      </c>
      <c r="E2253" s="4">
        <v>192876</v>
      </c>
      <c r="F2253" s="4">
        <v>192876</v>
      </c>
      <c r="G2253" s="4">
        <v>192876</v>
      </c>
    </row>
    <row r="2254" spans="1:7" outlineLevel="1" x14ac:dyDescent="0.2">
      <c r="A2254" s="5" t="s">
        <v>1009</v>
      </c>
    </row>
    <row r="2255" spans="1:7" outlineLevel="1" x14ac:dyDescent="0.2">
      <c r="A2255" s="5" t="s">
        <v>636</v>
      </c>
      <c r="C2255" s="4">
        <v>-153567</v>
      </c>
      <c r="D2255" s="4">
        <v>-614268</v>
      </c>
      <c r="E2255" s="4">
        <v>-614268</v>
      </c>
      <c r="F2255" s="4">
        <v>-614268</v>
      </c>
      <c r="G2255" s="4">
        <v>-614268</v>
      </c>
    </row>
    <row r="2256" spans="1:7" outlineLevel="1" x14ac:dyDescent="0.2">
      <c r="A2256" s="5" t="s">
        <v>1010</v>
      </c>
    </row>
    <row r="2257" spans="1:7" outlineLevel="1" x14ac:dyDescent="0.2">
      <c r="A2257" s="5" t="s">
        <v>636</v>
      </c>
      <c r="C2257" s="4">
        <v>-96441</v>
      </c>
      <c r="D2257" s="4">
        <v>-385764</v>
      </c>
      <c r="E2257" s="4">
        <v>-385764</v>
      </c>
      <c r="F2257" s="4">
        <v>-385764</v>
      </c>
      <c r="G2257" s="4">
        <v>-385764</v>
      </c>
    </row>
    <row r="2258" spans="1:7" outlineLevel="1" x14ac:dyDescent="0.2">
      <c r="A2258" s="5" t="s">
        <v>1011</v>
      </c>
    </row>
    <row r="2259" spans="1:7" outlineLevel="1" x14ac:dyDescent="0.2">
      <c r="A2259" s="5" t="s">
        <v>636</v>
      </c>
      <c r="C2259" s="4">
        <v>323859</v>
      </c>
      <c r="D2259" s="4">
        <v>1295436</v>
      </c>
      <c r="E2259" s="4">
        <v>1295436</v>
      </c>
      <c r="F2259" s="4">
        <v>1295436</v>
      </c>
      <c r="G2259" s="4">
        <v>1295436</v>
      </c>
    </row>
    <row r="2260" spans="1:7" outlineLevel="1" x14ac:dyDescent="0.2">
      <c r="A2260" s="5" t="s">
        <v>1012</v>
      </c>
    </row>
    <row r="2261" spans="1:7" outlineLevel="1" x14ac:dyDescent="0.2">
      <c r="A2261" s="5" t="s">
        <v>636</v>
      </c>
      <c r="C2261" s="4">
        <v>-1031394</v>
      </c>
      <c r="D2261" s="4">
        <v>-4125576</v>
      </c>
      <c r="E2261" s="4">
        <v>-4125576</v>
      </c>
      <c r="F2261" s="4">
        <v>-4125576</v>
      </c>
      <c r="G2261" s="4">
        <v>-4125576</v>
      </c>
    </row>
    <row r="2262" spans="1:7" outlineLevel="1" x14ac:dyDescent="0.2">
      <c r="A2262" s="5" t="s">
        <v>1013</v>
      </c>
    </row>
    <row r="2263" spans="1:7" outlineLevel="1" x14ac:dyDescent="0.2">
      <c r="A2263" s="5" t="s">
        <v>636</v>
      </c>
      <c r="C2263" s="4">
        <v>-647718</v>
      </c>
      <c r="D2263" s="4">
        <v>-2590872</v>
      </c>
      <c r="E2263" s="4">
        <v>-2590872</v>
      </c>
      <c r="F2263" s="4">
        <v>-2590872</v>
      </c>
      <c r="G2263" s="4">
        <v>-2590872</v>
      </c>
    </row>
    <row r="2264" spans="1:7" outlineLevel="1" x14ac:dyDescent="0.2">
      <c r="A2264" s="5" t="s">
        <v>1014</v>
      </c>
    </row>
    <row r="2265" spans="1:7" outlineLevel="1" x14ac:dyDescent="0.2">
      <c r="A2265" s="5" t="s">
        <v>636</v>
      </c>
      <c r="C2265" s="4">
        <v>1704480</v>
      </c>
    </row>
    <row r="2266" spans="1:7" outlineLevel="1" x14ac:dyDescent="0.2">
      <c r="A2266" s="5" t="s">
        <v>1015</v>
      </c>
    </row>
    <row r="2267" spans="1:7" outlineLevel="1" x14ac:dyDescent="0.2">
      <c r="A2267" s="5" t="s">
        <v>636</v>
      </c>
      <c r="B2267" s="4">
        <v>-6955404</v>
      </c>
      <c r="C2267" s="4">
        <v>-6955404</v>
      </c>
      <c r="D2267" s="4">
        <v>-6955404</v>
      </c>
      <c r="E2267" s="4">
        <v>-4347063</v>
      </c>
    </row>
    <row r="2268" spans="1:7" outlineLevel="1" x14ac:dyDescent="0.2">
      <c r="A2268" s="5" t="s">
        <v>1016</v>
      </c>
    </row>
    <row r="2269" spans="1:7" outlineLevel="1" x14ac:dyDescent="0.2">
      <c r="A2269" s="5" t="s">
        <v>636</v>
      </c>
      <c r="C2269" s="4">
        <v>398606000</v>
      </c>
      <c r="D2269" s="4">
        <v>440288211</v>
      </c>
      <c r="E2269" s="4">
        <v>470199999.99999899</v>
      </c>
      <c r="F2269" s="4">
        <v>549500000</v>
      </c>
      <c r="G2269" s="4">
        <v>580800000</v>
      </c>
    </row>
    <row r="2270" spans="1:7" outlineLevel="1" x14ac:dyDescent="0.2">
      <c r="A2270" s="5" t="s">
        <v>1017</v>
      </c>
    </row>
    <row r="2271" spans="1:7" outlineLevel="1" x14ac:dyDescent="0.2">
      <c r="A2271" s="5" t="s">
        <v>636</v>
      </c>
      <c r="C2271" s="4">
        <v>-486705</v>
      </c>
      <c r="D2271" s="4">
        <v>-1946820</v>
      </c>
      <c r="E2271" s="4">
        <v>-1946820</v>
      </c>
      <c r="F2271" s="4">
        <v>-1946820</v>
      </c>
      <c r="G2271" s="4">
        <v>-1946820</v>
      </c>
    </row>
    <row r="2272" spans="1:7" outlineLevel="1" x14ac:dyDescent="0.2">
      <c r="A2272" s="5" t="s">
        <v>1018</v>
      </c>
    </row>
    <row r="2273" spans="1:7" outlineLevel="1" x14ac:dyDescent="0.2">
      <c r="A2273" s="5" t="s">
        <v>636</v>
      </c>
      <c r="E2273" s="4">
        <v>11983053.2199999</v>
      </c>
      <c r="F2273" s="4">
        <v>6060363.7599999905</v>
      </c>
    </row>
    <row r="2274" spans="1:7" outlineLevel="1" x14ac:dyDescent="0.2">
      <c r="A2274" s="5" t="s">
        <v>1021</v>
      </c>
    </row>
    <row r="2275" spans="1:7" outlineLevel="1" x14ac:dyDescent="0.2">
      <c r="A2275" s="5" t="s">
        <v>636</v>
      </c>
      <c r="E2275" s="4">
        <v>9107142.8571428508</v>
      </c>
    </row>
    <row r="2276" spans="1:7" outlineLevel="1" x14ac:dyDescent="0.2">
      <c r="A2276" s="5" t="s">
        <v>1022</v>
      </c>
    </row>
    <row r="2277" spans="1:7" outlineLevel="1" x14ac:dyDescent="0.2">
      <c r="A2277" s="5" t="s">
        <v>636</v>
      </c>
      <c r="E2277" s="4">
        <v>5719300.5</v>
      </c>
    </row>
    <row r="2278" spans="1:7" outlineLevel="1" x14ac:dyDescent="0.2">
      <c r="A2278" s="5" t="s">
        <v>1023</v>
      </c>
    </row>
    <row r="2279" spans="1:7" outlineLevel="1" x14ac:dyDescent="0.2">
      <c r="A2279" s="5" t="s">
        <v>636</v>
      </c>
      <c r="E2279" s="4">
        <v>46660714.285714298</v>
      </c>
      <c r="F2279" s="4">
        <v>55767857.142857097</v>
      </c>
      <c r="G2279" s="4">
        <v>55767857.142857097</v>
      </c>
    </row>
    <row r="2280" spans="1:7" outlineLevel="1" x14ac:dyDescent="0.2">
      <c r="A2280" s="5" t="s">
        <v>1024</v>
      </c>
    </row>
    <row r="2281" spans="1:7" outlineLevel="1" x14ac:dyDescent="0.2">
      <c r="A2281" s="5" t="s">
        <v>636</v>
      </c>
      <c r="E2281" s="4">
        <v>29303004.642857101</v>
      </c>
      <c r="F2281" s="4">
        <v>35022305.142857097</v>
      </c>
      <c r="G2281" s="4">
        <v>35022305.142857097</v>
      </c>
    </row>
    <row r="2282" spans="1:7" outlineLevel="1" x14ac:dyDescent="0.2">
      <c r="A2282" s="5" t="s">
        <v>1025</v>
      </c>
    </row>
    <row r="2283" spans="1:7" outlineLevel="1" x14ac:dyDescent="0.2">
      <c r="A2283" s="5" t="s">
        <v>636</v>
      </c>
      <c r="E2283" s="4">
        <v>-758192.67857142806</v>
      </c>
      <c r="F2283" s="4">
        <v>-758192.67857142806</v>
      </c>
      <c r="G2283" s="4">
        <v>-758192.67857142806</v>
      </c>
    </row>
    <row r="2284" spans="1:7" outlineLevel="1" x14ac:dyDescent="0.2">
      <c r="A2284" s="5" t="s">
        <v>1026</v>
      </c>
    </row>
    <row r="2285" spans="1:7" outlineLevel="1" x14ac:dyDescent="0.2">
      <c r="A2285" s="5" t="s">
        <v>636</v>
      </c>
      <c r="B2285" s="4">
        <v>467644056.58999997</v>
      </c>
      <c r="C2285" s="4">
        <v>463420001.49999899</v>
      </c>
      <c r="D2285" s="4">
        <v>454182993.76999998</v>
      </c>
      <c r="E2285" s="4">
        <v>171526417.69</v>
      </c>
      <c r="F2285" s="4">
        <v>158376166.109999</v>
      </c>
      <c r="G2285" s="4">
        <v>147897004.549999</v>
      </c>
    </row>
    <row r="2286" spans="1:7" outlineLevel="1" x14ac:dyDescent="0.2">
      <c r="A2286" s="5" t="s">
        <v>1027</v>
      </c>
    </row>
    <row r="2287" spans="1:7" outlineLevel="1" x14ac:dyDescent="0.2">
      <c r="A2287" s="5" t="s">
        <v>636</v>
      </c>
      <c r="B2287" s="4">
        <v>264907836.22999999</v>
      </c>
      <c r="C2287" s="4">
        <v>313024785.63999999</v>
      </c>
      <c r="D2287" s="4">
        <v>307236175.64999998</v>
      </c>
      <c r="E2287" s="4">
        <v>210109688.56999999</v>
      </c>
      <c r="F2287" s="4">
        <v>201253012.49000001</v>
      </c>
      <c r="G2287" s="4">
        <v>206926379.56</v>
      </c>
    </row>
    <row r="2288" spans="1:7" outlineLevel="1" x14ac:dyDescent="0.2">
      <c r="A2288" s="5" t="s">
        <v>1029</v>
      </c>
    </row>
    <row r="2289" spans="1:7" outlineLevel="1" x14ac:dyDescent="0.2">
      <c r="A2289" s="5" t="s">
        <v>636</v>
      </c>
      <c r="C2289" s="4">
        <v>14160985.5</v>
      </c>
    </row>
    <row r="2290" spans="1:7" outlineLevel="1" x14ac:dyDescent="0.2">
      <c r="A2290" s="5" t="s">
        <v>1030</v>
      </c>
    </row>
    <row r="2291" spans="1:7" outlineLevel="1" x14ac:dyDescent="0.2">
      <c r="A2291" s="5" t="s">
        <v>636</v>
      </c>
      <c r="D2291" s="4">
        <v>1490628</v>
      </c>
      <c r="E2291" s="4">
        <v>2981256</v>
      </c>
      <c r="F2291" s="4">
        <v>2981256</v>
      </c>
      <c r="G2291" s="4">
        <v>2981256</v>
      </c>
    </row>
    <row r="2292" spans="1:7" outlineLevel="1" x14ac:dyDescent="0.2">
      <c r="A2292" s="5" t="s">
        <v>1034</v>
      </c>
    </row>
    <row r="2293" spans="1:7" outlineLevel="1" x14ac:dyDescent="0.2">
      <c r="A2293" s="5" t="s">
        <v>636</v>
      </c>
      <c r="E2293" s="4">
        <v>4244958.1249999898</v>
      </c>
      <c r="F2293" s="4">
        <v>4243153.125</v>
      </c>
      <c r="G2293" s="4">
        <v>4246490</v>
      </c>
    </row>
    <row r="2294" spans="1:7" outlineLevel="1" x14ac:dyDescent="0.2">
      <c r="A2294" s="5" t="s">
        <v>1035</v>
      </c>
    </row>
    <row r="2295" spans="1:7" outlineLevel="1" x14ac:dyDescent="0.2">
      <c r="A2295" s="5" t="s">
        <v>636</v>
      </c>
      <c r="B2295" s="4">
        <v>34818606.849999897</v>
      </c>
      <c r="D2295" s="4">
        <v>42131497.739455603</v>
      </c>
      <c r="E2295" s="4">
        <v>47055822.983977199</v>
      </c>
      <c r="F2295" s="4">
        <v>48372135.821453601</v>
      </c>
      <c r="G2295" s="4">
        <v>49707768.676510803</v>
      </c>
    </row>
    <row r="2296" spans="1:7" outlineLevel="1" x14ac:dyDescent="0.2">
      <c r="A2296" s="5" t="s">
        <v>1036</v>
      </c>
    </row>
    <row r="2297" spans="1:7" outlineLevel="1" x14ac:dyDescent="0.2">
      <c r="A2297" s="5" t="s">
        <v>1037</v>
      </c>
    </row>
    <row r="2298" spans="1:7" outlineLevel="1" x14ac:dyDescent="0.2">
      <c r="A2298" s="5" t="s">
        <v>636</v>
      </c>
      <c r="B2298" s="4">
        <v>-147865148.36000001</v>
      </c>
      <c r="C2298" s="4">
        <v>-108706702.78</v>
      </c>
      <c r="D2298" s="4">
        <v>219520858.25</v>
      </c>
      <c r="E2298" s="4">
        <v>36819486.916058101</v>
      </c>
      <c r="F2298" s="4">
        <v>-287312.42605825397</v>
      </c>
      <c r="G2298" s="4">
        <v>518818.40000009898</v>
      </c>
    </row>
    <row r="2299" spans="1:7" outlineLevel="1" x14ac:dyDescent="0.2">
      <c r="A2299" s="5" t="s">
        <v>1038</v>
      </c>
    </row>
    <row r="2300" spans="1:7" outlineLevel="1" x14ac:dyDescent="0.2">
      <c r="A2300" s="5" t="s">
        <v>636</v>
      </c>
      <c r="B2300" s="4">
        <v>49283.16</v>
      </c>
      <c r="C2300" s="4">
        <v>-363725.989999999</v>
      </c>
      <c r="D2300" s="4">
        <v>384768.22</v>
      </c>
      <c r="E2300" s="4">
        <v>-1.32422428578138E-9</v>
      </c>
    </row>
    <row r="2301" spans="1:7" outlineLevel="1" x14ac:dyDescent="0.2">
      <c r="A2301" s="5" t="s">
        <v>1039</v>
      </c>
    </row>
    <row r="2302" spans="1:7" outlineLevel="1" x14ac:dyDescent="0.2">
      <c r="A2302" s="5" t="s">
        <v>636</v>
      </c>
      <c r="B2302" s="4">
        <v>-13895174.59</v>
      </c>
      <c r="C2302" s="4">
        <v>10689790.1399999</v>
      </c>
      <c r="D2302" s="4">
        <v>-2913099.3999999901</v>
      </c>
      <c r="E2302" s="4">
        <v>6118483.8499999996</v>
      </c>
    </row>
    <row r="2303" spans="1:7" outlineLevel="1" x14ac:dyDescent="0.2">
      <c r="A2303" s="5" t="s">
        <v>1040</v>
      </c>
    </row>
    <row r="2304" spans="1:7" outlineLevel="1" x14ac:dyDescent="0.2">
      <c r="A2304" s="5" t="s">
        <v>636</v>
      </c>
      <c r="B2304" s="4">
        <v>2.3283064365386901E-9</v>
      </c>
      <c r="C2304" s="4">
        <v>4.65661287307739E-10</v>
      </c>
      <c r="D2304" s="4">
        <v>-22967109.029999901</v>
      </c>
      <c r="E2304" s="4">
        <v>22967109.030000001</v>
      </c>
      <c r="G2304" s="4">
        <v>-1.8393620848655701E-8</v>
      </c>
    </row>
    <row r="2305" spans="1:7" outlineLevel="1" x14ac:dyDescent="0.2">
      <c r="A2305" s="5" t="s">
        <v>1041</v>
      </c>
    </row>
    <row r="2306" spans="1:7" outlineLevel="1" x14ac:dyDescent="0.2">
      <c r="A2306" s="5" t="s">
        <v>636</v>
      </c>
      <c r="B2306" s="4">
        <v>46279800.920000002</v>
      </c>
      <c r="C2306" s="4">
        <v>22216718</v>
      </c>
      <c r="D2306" s="4">
        <v>-4.65661287307739E-10</v>
      </c>
    </row>
    <row r="2307" spans="1:7" outlineLevel="1" x14ac:dyDescent="0.2">
      <c r="A2307" s="5" t="s">
        <v>1042</v>
      </c>
    </row>
    <row r="2308" spans="1:7" outlineLevel="1" x14ac:dyDescent="0.2">
      <c r="A2308" s="5" t="s">
        <v>1043</v>
      </c>
    </row>
    <row r="2309" spans="1:7" outlineLevel="1" x14ac:dyDescent="0.2">
      <c r="A2309" s="5" t="s">
        <v>636</v>
      </c>
      <c r="B2309" s="4">
        <v>2382126547.0999999</v>
      </c>
      <c r="C2309" s="4">
        <v>2976807695.9400001</v>
      </c>
      <c r="D2309" s="4">
        <v>2696776934.0799999</v>
      </c>
      <c r="E2309" s="4">
        <v>2229809919.2706699</v>
      </c>
      <c r="F2309" s="4">
        <v>2334772736.1681499</v>
      </c>
      <c r="G2309" s="4">
        <v>2483616656.3813901</v>
      </c>
    </row>
    <row r="2310" spans="1:7" outlineLevel="1" x14ac:dyDescent="0.2">
      <c r="A2310" s="5" t="s">
        <v>1044</v>
      </c>
    </row>
    <row r="2311" spans="1:7" outlineLevel="1" x14ac:dyDescent="0.2">
      <c r="A2311" s="5" t="s">
        <v>636</v>
      </c>
      <c r="B2311" s="4">
        <v>518333707.87</v>
      </c>
      <c r="C2311" s="4">
        <v>311382567.63</v>
      </c>
      <c r="D2311" s="4">
        <v>362419978.88999897</v>
      </c>
      <c r="E2311" s="4">
        <v>343239100.42640001</v>
      </c>
      <c r="F2311" s="4">
        <v>354836982.35617</v>
      </c>
      <c r="G2311" s="4">
        <v>365823075.33617902</v>
      </c>
    </row>
    <row r="2312" spans="1:7" outlineLevel="1" x14ac:dyDescent="0.2">
      <c r="A2312" s="5" t="s">
        <v>1045</v>
      </c>
    </row>
    <row r="2313" spans="1:7" outlineLevel="1" x14ac:dyDescent="0.2">
      <c r="A2313" s="5" t="s">
        <v>1046</v>
      </c>
    </row>
    <row r="2314" spans="1:7" outlineLevel="1" x14ac:dyDescent="0.2">
      <c r="A2314" s="5" t="s">
        <v>636</v>
      </c>
      <c r="D2314" s="4">
        <v>54882</v>
      </c>
      <c r="E2314" s="4">
        <v>446850</v>
      </c>
      <c r="F2314" s="4">
        <v>790290</v>
      </c>
      <c r="G2314" s="4">
        <v>1133730</v>
      </c>
    </row>
    <row r="2315" spans="1:7" outlineLevel="1" x14ac:dyDescent="0.2">
      <c r="A2315" s="5" t="s">
        <v>1047</v>
      </c>
    </row>
    <row r="2316" spans="1:7" outlineLevel="1" x14ac:dyDescent="0.2">
      <c r="A2316" s="5" t="s">
        <v>1048</v>
      </c>
    </row>
    <row r="2317" spans="1:7" outlineLevel="1" x14ac:dyDescent="0.2">
      <c r="A2317" s="5" t="s">
        <v>636</v>
      </c>
      <c r="D2317" s="4">
        <v>-45479991.822341204</v>
      </c>
      <c r="E2317" s="4">
        <v>528077.02331257903</v>
      </c>
      <c r="F2317" s="4">
        <v>-10928804.3118877</v>
      </c>
      <c r="G2317" s="4">
        <v>-12832602.827240201</v>
      </c>
    </row>
    <row r="2318" spans="1:7" outlineLevel="1" x14ac:dyDescent="0.2">
      <c r="A2318" s="5" t="s">
        <v>1049</v>
      </c>
    </row>
    <row r="2319" spans="1:7" outlineLevel="1" x14ac:dyDescent="0.2">
      <c r="A2319" s="5" t="s">
        <v>1050</v>
      </c>
    </row>
    <row r="2320" spans="1:7" outlineLevel="1" x14ac:dyDescent="0.2">
      <c r="A2320" s="5" t="s">
        <v>636</v>
      </c>
      <c r="B2320" s="4">
        <v>12002.64</v>
      </c>
      <c r="C2320" s="4">
        <v>59419.059999999903</v>
      </c>
      <c r="D2320" s="4">
        <v>111445.31</v>
      </c>
      <c r="E2320" s="4">
        <v>102394.06</v>
      </c>
      <c r="F2320" s="4">
        <v>102394.06</v>
      </c>
      <c r="G2320" s="4">
        <v>102394.06</v>
      </c>
    </row>
    <row r="2321" spans="1:7" outlineLevel="1" x14ac:dyDescent="0.2">
      <c r="A2321" s="5" t="s">
        <v>1051</v>
      </c>
    </row>
    <row r="2322" spans="1:7" outlineLevel="1" x14ac:dyDescent="0.2">
      <c r="A2322" s="5" t="s">
        <v>636</v>
      </c>
      <c r="B2322" s="4">
        <v>-37583.339999999997</v>
      </c>
      <c r="C2322" s="4">
        <v>-450999.99999999901</v>
      </c>
      <c r="D2322" s="4">
        <v>-450999.99999999901</v>
      </c>
      <c r="E2322" s="4">
        <v>-450999.99999999901</v>
      </c>
      <c r="F2322" s="4">
        <v>-450999.99999999901</v>
      </c>
      <c r="G2322" s="4">
        <v>-450999.99999999901</v>
      </c>
    </row>
    <row r="2323" spans="1:7" outlineLevel="1" x14ac:dyDescent="0.2">
      <c r="A2323" s="5" t="s">
        <v>1052</v>
      </c>
    </row>
    <row r="2324" spans="1:7" outlineLevel="1" x14ac:dyDescent="0.2">
      <c r="A2324" s="5" t="s">
        <v>636</v>
      </c>
      <c r="B2324" s="4">
        <v>9416.86</v>
      </c>
      <c r="C2324" s="4">
        <v>130151.499999999</v>
      </c>
      <c r="D2324" s="4">
        <v>143831.57</v>
      </c>
      <c r="E2324" s="4">
        <v>11105.6</v>
      </c>
      <c r="F2324" s="4">
        <v>11105.6</v>
      </c>
      <c r="G2324" s="4">
        <v>11105.6</v>
      </c>
    </row>
    <row r="2325" spans="1:7" outlineLevel="1" x14ac:dyDescent="0.2">
      <c r="A2325" s="5" t="s">
        <v>1053</v>
      </c>
    </row>
    <row r="2326" spans="1:7" outlineLevel="1" x14ac:dyDescent="0.2">
      <c r="A2326" s="5" t="s">
        <v>636</v>
      </c>
      <c r="B2326" s="4">
        <v>46064770.952726901</v>
      </c>
      <c r="C2326" s="4">
        <v>34197421.230492398</v>
      </c>
      <c r="D2326" s="4">
        <v>36484522.367264897</v>
      </c>
      <c r="E2326" s="4">
        <v>38997744.2445421</v>
      </c>
      <c r="F2326" s="4">
        <v>41312381.148897</v>
      </c>
      <c r="G2326" s="4">
        <v>43817276.170468003</v>
      </c>
    </row>
    <row r="2327" spans="1:7" outlineLevel="1" x14ac:dyDescent="0.2">
      <c r="A2327" s="5" t="s">
        <v>1054</v>
      </c>
    </row>
    <row r="2328" spans="1:7" outlineLevel="1" x14ac:dyDescent="0.2">
      <c r="A2328" s="5" t="s">
        <v>636</v>
      </c>
      <c r="B2328" s="4">
        <v>73931310</v>
      </c>
      <c r="C2328" s="4">
        <v>54878692</v>
      </c>
      <c r="D2328" s="4">
        <v>58460416</v>
      </c>
      <c r="E2328" s="4">
        <v>81850010.580272198</v>
      </c>
      <c r="F2328" s="4">
        <v>83629146.2518612</v>
      </c>
      <c r="G2328" s="4">
        <v>86542216.594213903</v>
      </c>
    </row>
    <row r="2329" spans="1:7" outlineLevel="1" x14ac:dyDescent="0.2">
      <c r="A2329" s="5" t="s">
        <v>1055</v>
      </c>
    </row>
    <row r="2330" spans="1:7" outlineLevel="1" x14ac:dyDescent="0.2">
      <c r="A2330" s="5" t="s">
        <v>1056</v>
      </c>
    </row>
    <row r="2331" spans="1:7" outlineLevel="1" x14ac:dyDescent="0.2">
      <c r="A2331" s="5" t="s">
        <v>636</v>
      </c>
      <c r="B2331" s="4">
        <v>2273559.3699999899</v>
      </c>
      <c r="C2331" s="4">
        <v>1122808.72</v>
      </c>
      <c r="D2331" s="4">
        <v>3340288.75</v>
      </c>
      <c r="E2331" s="4">
        <v>27685234.552691001</v>
      </c>
      <c r="F2331" s="4">
        <v>27685234.552691001</v>
      </c>
      <c r="G2331" s="4">
        <v>27639274.967691001</v>
      </c>
    </row>
    <row r="2332" spans="1:7" outlineLevel="1" x14ac:dyDescent="0.2">
      <c r="A2332" s="5" t="s">
        <v>1057</v>
      </c>
    </row>
    <row r="2333" spans="1:7" outlineLevel="1" x14ac:dyDescent="0.2">
      <c r="A2333" s="5" t="s">
        <v>636</v>
      </c>
      <c r="B2333" s="4">
        <v>-1991376</v>
      </c>
      <c r="C2333" s="4">
        <v>-1991376</v>
      </c>
      <c r="D2333" s="4">
        <v>-1991376</v>
      </c>
      <c r="E2333" s="4">
        <v>-1991376</v>
      </c>
      <c r="F2333" s="4">
        <v>-1991376</v>
      </c>
      <c r="G2333" s="4">
        <v>-1991376</v>
      </c>
    </row>
    <row r="2334" spans="1:7" outlineLevel="1" x14ac:dyDescent="0.2">
      <c r="A2334" s="5" t="s">
        <v>1058</v>
      </c>
    </row>
    <row r="2335" spans="1:7" outlineLevel="1" x14ac:dyDescent="0.2">
      <c r="A2335" s="5" t="s">
        <v>636</v>
      </c>
      <c r="B2335" s="4">
        <v>64029280.219999902</v>
      </c>
      <c r="C2335" s="4">
        <v>70105338.709999993</v>
      </c>
      <c r="D2335" s="4">
        <v>74158158.389999896</v>
      </c>
      <c r="E2335" s="4">
        <v>78266934.310000002</v>
      </c>
      <c r="F2335" s="4">
        <v>82553065.839999899</v>
      </c>
      <c r="G2335" s="4">
        <v>87073918.799999997</v>
      </c>
    </row>
    <row r="2336" spans="1:7" outlineLevel="1" x14ac:dyDescent="0.2">
      <c r="A2336" s="5" t="s">
        <v>1059</v>
      </c>
    </row>
    <row r="2337" spans="1:7" outlineLevel="1" x14ac:dyDescent="0.2">
      <c r="A2337" s="5" t="s">
        <v>636</v>
      </c>
      <c r="B2337" s="4">
        <v>-64311681.649999999</v>
      </c>
      <c r="C2337" s="4">
        <v>-69236541.459999993</v>
      </c>
      <c r="D2337" s="4">
        <v>-73293894.450000003</v>
      </c>
      <c r="E2337" s="4">
        <v>-77402670.069999993</v>
      </c>
      <c r="F2337" s="4">
        <v>-81688801.599999994</v>
      </c>
      <c r="G2337" s="4">
        <v>-86209654.560000002</v>
      </c>
    </row>
    <row r="2338" spans="1:7" outlineLevel="1" x14ac:dyDescent="0.2">
      <c r="A2338" s="5" t="s">
        <v>1060</v>
      </c>
    </row>
    <row r="2339" spans="1:7" outlineLevel="1" x14ac:dyDescent="0.2">
      <c r="A2339" s="5" t="s">
        <v>1061</v>
      </c>
    </row>
    <row r="2340" spans="1:7" outlineLevel="1" x14ac:dyDescent="0.2">
      <c r="A2340" s="5" t="s">
        <v>991</v>
      </c>
      <c r="B2340" s="4">
        <v>50659871.037050001</v>
      </c>
      <c r="C2340" s="4">
        <v>64249995.631449997</v>
      </c>
      <c r="D2340" s="4">
        <v>54635818.374349996</v>
      </c>
      <c r="E2340" s="4">
        <v>67885850.046833798</v>
      </c>
      <c r="F2340" s="4">
        <v>88233688.744576097</v>
      </c>
      <c r="G2340" s="4">
        <v>101957684.339167</v>
      </c>
    </row>
    <row r="2341" spans="1:7" outlineLevel="1" x14ac:dyDescent="0.2">
      <c r="A2341" s="5" t="s">
        <v>1062</v>
      </c>
    </row>
    <row r="2342" spans="1:7" outlineLevel="1" x14ac:dyDescent="0.2">
      <c r="A2342" s="5" t="s">
        <v>991</v>
      </c>
      <c r="B2342" s="4">
        <v>-8705602</v>
      </c>
      <c r="C2342" s="4">
        <v>2876711</v>
      </c>
      <c r="D2342" s="4">
        <v>-1676159</v>
      </c>
    </row>
    <row r="2343" spans="1:7" outlineLevel="1" x14ac:dyDescent="0.2">
      <c r="A2343" s="5" t="s">
        <v>1063</v>
      </c>
    </row>
    <row r="2344" spans="1:7" outlineLevel="1" x14ac:dyDescent="0.2">
      <c r="A2344" s="5" t="s">
        <v>991</v>
      </c>
      <c r="B2344" s="4">
        <v>-3.7050005281344001E-2</v>
      </c>
      <c r="C2344" s="4">
        <v>-0.63145002815872397</v>
      </c>
      <c r="D2344" s="4">
        <v>-281.37434998270999</v>
      </c>
    </row>
    <row r="2345" spans="1:7" outlineLevel="1" x14ac:dyDescent="0.2">
      <c r="A2345" s="5" t="s">
        <v>1067</v>
      </c>
    </row>
    <row r="2346" spans="1:7" outlineLevel="1" x14ac:dyDescent="0.2">
      <c r="A2346" s="5" t="s">
        <v>1068</v>
      </c>
    </row>
    <row r="2347" spans="1:7" outlineLevel="1" x14ac:dyDescent="0.2">
      <c r="A2347" s="5" t="s">
        <v>1069</v>
      </c>
      <c r="D2347" s="4">
        <v>6758892.4199999999</v>
      </c>
      <c r="E2347" s="4">
        <v>-629119.36124499503</v>
      </c>
      <c r="F2347" s="4">
        <v>-681211.47777577897</v>
      </c>
      <c r="G2347" s="4">
        <v>-521024.07615497301</v>
      </c>
    </row>
    <row r="2348" spans="1:7" outlineLevel="1" x14ac:dyDescent="0.2">
      <c r="A2348" s="5" t="s">
        <v>1070</v>
      </c>
      <c r="E2348" s="4">
        <v>24101522.388652001</v>
      </c>
      <c r="F2348" s="4">
        <v>21673747.416289601</v>
      </c>
      <c r="G2348" s="4">
        <v>19180871.310855102</v>
      </c>
    </row>
    <row r="2349" spans="1:7" outlineLevel="1" x14ac:dyDescent="0.2">
      <c r="A2349" s="5" t="s">
        <v>1071</v>
      </c>
    </row>
    <row r="2350" spans="1:7" outlineLevel="1" x14ac:dyDescent="0.2">
      <c r="A2350" s="5" t="s">
        <v>1069</v>
      </c>
      <c r="D2350" s="4">
        <v>-6287004.3563999999</v>
      </c>
      <c r="E2350" s="4">
        <v>1203396.167325</v>
      </c>
      <c r="F2350" s="4">
        <v>1187486.23674729</v>
      </c>
      <c r="G2350" s="4">
        <v>968349.63031507598</v>
      </c>
    </row>
    <row r="2351" spans="1:7" outlineLevel="1" x14ac:dyDescent="0.2">
      <c r="A2351" s="5" t="s">
        <v>1070</v>
      </c>
      <c r="E2351" s="4">
        <v>-22917713.816452</v>
      </c>
      <c r="F2351" s="4">
        <v>-18433821.993289601</v>
      </c>
      <c r="G2351" s="4">
        <v>-14288908.038255099</v>
      </c>
    </row>
    <row r="2352" spans="1:7" outlineLevel="1" x14ac:dyDescent="0.2">
      <c r="A2352" s="5" t="s">
        <v>1072</v>
      </c>
    </row>
    <row r="2353" spans="1:7" outlineLevel="1" x14ac:dyDescent="0.2">
      <c r="A2353" s="5" t="s">
        <v>1069</v>
      </c>
      <c r="D2353" s="4">
        <v>-36674192</v>
      </c>
      <c r="E2353" s="4">
        <v>7019810.9760625102</v>
      </c>
      <c r="F2353" s="4">
        <v>6927003.0476925503</v>
      </c>
      <c r="G2353" s="4">
        <v>5648706.1768379398</v>
      </c>
    </row>
    <row r="2354" spans="1:7" outlineLevel="1" x14ac:dyDescent="0.2">
      <c r="A2354" s="5" t="s">
        <v>1070</v>
      </c>
      <c r="E2354" s="4">
        <v>-128263849.419357</v>
      </c>
      <c r="F2354" s="4">
        <v>-101214279.188188</v>
      </c>
      <c r="G2354" s="4">
        <v>-78455869.217180103</v>
      </c>
    </row>
    <row r="2355" spans="1:7" outlineLevel="1" x14ac:dyDescent="0.2">
      <c r="A2355" s="5" t="s">
        <v>1073</v>
      </c>
    </row>
    <row r="2356" spans="1:7" outlineLevel="1" x14ac:dyDescent="0.2">
      <c r="A2356" s="5" t="s">
        <v>1069</v>
      </c>
      <c r="D2356" s="4">
        <v>39261711.627740003</v>
      </c>
      <c r="E2356" s="4">
        <v>-3870859.8227237999</v>
      </c>
      <c r="F2356" s="4">
        <v>-4150929.7859987398</v>
      </c>
      <c r="G2356" s="4">
        <v>-3195871.0548600499</v>
      </c>
    </row>
    <row r="2357" spans="1:7" outlineLevel="1" x14ac:dyDescent="0.2">
      <c r="A2357" s="5" t="s">
        <v>1070</v>
      </c>
      <c r="E2357" s="4">
        <v>140177880.93353301</v>
      </c>
      <c r="F2357" s="4">
        <v>125296219.363639</v>
      </c>
      <c r="G2357" s="4">
        <v>110176228.83457799</v>
      </c>
    </row>
    <row r="2358" spans="1:7" outlineLevel="1" x14ac:dyDescent="0.2">
      <c r="A2358" s="5" t="s">
        <v>1074</v>
      </c>
    </row>
    <row r="2359" spans="1:7" outlineLevel="1" x14ac:dyDescent="0.2">
      <c r="A2359" s="5" t="s">
        <v>721</v>
      </c>
    </row>
    <row r="2360" spans="1:7" outlineLevel="1" x14ac:dyDescent="0.2">
      <c r="A2360" s="5" t="s">
        <v>1083</v>
      </c>
    </row>
    <row r="2361" spans="1:7" outlineLevel="1" x14ac:dyDescent="0.2">
      <c r="A2361" s="5" t="s">
        <v>636</v>
      </c>
      <c r="B2361" s="4">
        <v>-154674664</v>
      </c>
      <c r="C2361" s="4">
        <v>32788546</v>
      </c>
      <c r="D2361" s="4">
        <v>14979989</v>
      </c>
      <c r="E2361" s="4">
        <v>-117079636.689999</v>
      </c>
    </row>
    <row r="2362" spans="1:7" outlineLevel="1" x14ac:dyDescent="0.2">
      <c r="A2362" s="5" t="s">
        <v>1084</v>
      </c>
    </row>
    <row r="2363" spans="1:7" outlineLevel="1" x14ac:dyDescent="0.2">
      <c r="A2363" s="5" t="s">
        <v>636</v>
      </c>
      <c r="C2363" s="4">
        <v>-3.7252902984619099E-9</v>
      </c>
      <c r="E2363" s="4">
        <v>-146014234.31</v>
      </c>
    </row>
    <row r="2364" spans="1:7" outlineLevel="1" x14ac:dyDescent="0.2">
      <c r="A2364" s="5" t="s">
        <v>966</v>
      </c>
    </row>
    <row r="2365" spans="1:7" outlineLevel="1" x14ac:dyDescent="0.2">
      <c r="A2365" s="5" t="s">
        <v>1103</v>
      </c>
    </row>
    <row r="2366" spans="1:7" outlineLevel="1" x14ac:dyDescent="0.2">
      <c r="A2366" s="5" t="s">
        <v>636</v>
      </c>
      <c r="B2366" s="4">
        <v>-200768.116666666</v>
      </c>
      <c r="C2366" s="4">
        <v>-410484.037616666</v>
      </c>
      <c r="D2366" s="4">
        <v>-608586.85199999996</v>
      </c>
      <c r="E2366" s="4">
        <v>-1379656.2334759899</v>
      </c>
      <c r="F2366" s="4">
        <v>-4741826.8092785701</v>
      </c>
      <c r="G2366" s="4">
        <v>-4717609.2682477599</v>
      </c>
    </row>
    <row r="2367" spans="1:7" outlineLevel="1" x14ac:dyDescent="0.2">
      <c r="A2367" s="5" t="s">
        <v>978</v>
      </c>
    </row>
    <row r="2368" spans="1:7" outlineLevel="1" x14ac:dyDescent="0.2">
      <c r="A2368" s="5" t="s">
        <v>979</v>
      </c>
    </row>
    <row r="2369" spans="1:7" outlineLevel="1" x14ac:dyDescent="0.2">
      <c r="A2369" s="5" t="s">
        <v>636</v>
      </c>
      <c r="B2369" s="4">
        <v>-6458461.9785000002</v>
      </c>
      <c r="C2369" s="4">
        <v>-3873060.3397499998</v>
      </c>
      <c r="D2369" s="4">
        <v>-6812844.3967500003</v>
      </c>
      <c r="E2369" s="4">
        <v>-6240696.9933357202</v>
      </c>
      <c r="F2369" s="4">
        <v>-3453052.5491866502</v>
      </c>
      <c r="G2369" s="4">
        <v>-5448696.9264780004</v>
      </c>
    </row>
    <row r="2370" spans="1:7" outlineLevel="1" x14ac:dyDescent="0.2">
      <c r="A2370" s="5" t="s">
        <v>990</v>
      </c>
    </row>
    <row r="2371" spans="1:7" outlineLevel="1" x14ac:dyDescent="0.2">
      <c r="A2371" s="5" t="s">
        <v>979</v>
      </c>
    </row>
    <row r="2372" spans="1:7" outlineLevel="1" x14ac:dyDescent="0.2">
      <c r="A2372" s="5" t="s">
        <v>991</v>
      </c>
      <c r="B2372" s="4">
        <v>-1073969.49</v>
      </c>
      <c r="C2372" s="4">
        <v>-644046.31499999994</v>
      </c>
      <c r="D2372" s="4">
        <v>-1132899.2949999999</v>
      </c>
      <c r="E2372" s="4">
        <v>-1037757.625498</v>
      </c>
      <c r="F2372" s="4">
        <v>-574203.74967578496</v>
      </c>
      <c r="G2372" s="4">
        <v>-906056.93410820898</v>
      </c>
    </row>
    <row r="2373" spans="1:7" outlineLevel="1" x14ac:dyDescent="0.2">
      <c r="A2373" s="5" t="s">
        <v>999</v>
      </c>
    </row>
    <row r="2374" spans="1:7" outlineLevel="1" x14ac:dyDescent="0.2">
      <c r="A2374" s="5" t="s">
        <v>1104</v>
      </c>
    </row>
    <row r="2375" spans="1:7" outlineLevel="1" x14ac:dyDescent="0.2">
      <c r="A2375" s="5" t="s">
        <v>1001</v>
      </c>
      <c r="E2375" s="4">
        <v>-184179692.149737</v>
      </c>
    </row>
    <row r="2376" spans="1:7" outlineLevel="1" x14ac:dyDescent="0.2">
      <c r="A2376" s="5" t="s">
        <v>1003</v>
      </c>
    </row>
    <row r="2377" spans="1:7" outlineLevel="1" x14ac:dyDescent="0.2">
      <c r="A2377" s="5" t="s">
        <v>1107</v>
      </c>
    </row>
    <row r="2378" spans="1:7" outlineLevel="1" x14ac:dyDescent="0.2">
      <c r="A2378" s="5" t="s">
        <v>636</v>
      </c>
      <c r="E2378" s="4">
        <v>3001020</v>
      </c>
      <c r="F2378" s="4">
        <v>2880000</v>
      </c>
    </row>
    <row r="2379" spans="1:7" outlineLevel="1" x14ac:dyDescent="0.2">
      <c r="A2379" s="5" t="s">
        <v>1028</v>
      </c>
    </row>
    <row r="2380" spans="1:7" outlineLevel="1" x14ac:dyDescent="0.2">
      <c r="A2380" s="5" t="s">
        <v>636</v>
      </c>
      <c r="C2380" s="4">
        <v>-14160985.5</v>
      </c>
    </row>
    <row r="2381" spans="1:7" x14ac:dyDescent="0.2">
      <c r="A2381" s="5" t="s">
        <v>1146</v>
      </c>
      <c r="B2381" s="4">
        <v>-8607335426.6799908</v>
      </c>
      <c r="C2381" s="4">
        <v>-9333199787.0199909</v>
      </c>
      <c r="D2381" s="4">
        <v>-9518643983.1800003</v>
      </c>
      <c r="E2381" s="4">
        <v>-8443263660.0083399</v>
      </c>
      <c r="F2381" s="4">
        <v>-9476401946.8217602</v>
      </c>
      <c r="G2381" s="4">
        <v>-9854145845.1526909</v>
      </c>
    </row>
    <row r="2382" spans="1:7" outlineLevel="1" x14ac:dyDescent="0.2">
      <c r="A2382" s="5" t="s">
        <v>545</v>
      </c>
    </row>
    <row r="2383" spans="1:7" outlineLevel="1" x14ac:dyDescent="0.2">
      <c r="A2383" s="5" t="s">
        <v>639</v>
      </c>
    </row>
    <row r="2384" spans="1:7" outlineLevel="1" x14ac:dyDescent="0.2">
      <c r="A2384" s="5" t="s">
        <v>640</v>
      </c>
    </row>
    <row r="2385" spans="1:7" outlineLevel="1" x14ac:dyDescent="0.2">
      <c r="A2385" s="5" t="s">
        <v>641</v>
      </c>
      <c r="E2385" s="4">
        <v>11233.999550864601</v>
      </c>
      <c r="F2385" s="4">
        <v>11250</v>
      </c>
      <c r="G2385" s="4">
        <v>11250</v>
      </c>
    </row>
    <row r="2386" spans="1:7" outlineLevel="1" x14ac:dyDescent="0.2">
      <c r="A2386" s="5" t="s">
        <v>642</v>
      </c>
      <c r="E2386" s="4">
        <v>28345.3342316042</v>
      </c>
      <c r="F2386" s="4">
        <v>28254.6657683958</v>
      </c>
      <c r="G2386" s="4">
        <v>28300</v>
      </c>
    </row>
    <row r="2387" spans="1:7" outlineLevel="1" x14ac:dyDescent="0.2">
      <c r="A2387" s="5" t="s">
        <v>643</v>
      </c>
      <c r="E2387" s="4">
        <v>45823.287671232902</v>
      </c>
      <c r="F2387" s="4">
        <v>45676.712328767098</v>
      </c>
      <c r="G2387" s="4">
        <v>45750</v>
      </c>
    </row>
    <row r="2388" spans="1:7" outlineLevel="1" x14ac:dyDescent="0.2">
      <c r="A2388" s="5" t="s">
        <v>644</v>
      </c>
      <c r="E2388" s="4">
        <v>16536.447638296198</v>
      </c>
      <c r="F2388" s="4">
        <v>16483.5523617037</v>
      </c>
      <c r="G2388" s="4">
        <v>16510</v>
      </c>
    </row>
    <row r="2389" spans="1:7" outlineLevel="1" x14ac:dyDescent="0.2">
      <c r="A2389" s="5" t="s">
        <v>645</v>
      </c>
      <c r="E2389" s="4">
        <v>46033.624073658197</v>
      </c>
      <c r="F2389" s="4">
        <v>45886.375926341803</v>
      </c>
      <c r="G2389" s="4">
        <v>45960</v>
      </c>
    </row>
    <row r="2390" spans="1:7" outlineLevel="1" x14ac:dyDescent="0.2">
      <c r="A2390" s="5" t="s">
        <v>646</v>
      </c>
      <c r="E2390" s="4">
        <v>4487.1765850737302</v>
      </c>
      <c r="F2390" s="4">
        <v>4472.8234149262698</v>
      </c>
      <c r="G2390" s="4">
        <v>4480</v>
      </c>
    </row>
    <row r="2391" spans="1:7" outlineLevel="1" x14ac:dyDescent="0.2">
      <c r="A2391" s="5" t="s">
        <v>647</v>
      </c>
      <c r="E2391" s="4">
        <v>38981.827307433101</v>
      </c>
      <c r="F2391" s="4">
        <v>38928.172692566797</v>
      </c>
      <c r="G2391" s="4">
        <v>38955</v>
      </c>
    </row>
    <row r="2392" spans="1:7" outlineLevel="1" x14ac:dyDescent="0.2">
      <c r="A2392" s="5" t="s">
        <v>648</v>
      </c>
      <c r="E2392" s="4">
        <v>6480.7100269481298</v>
      </c>
      <c r="F2392" s="4">
        <v>6471.7899730518802</v>
      </c>
      <c r="G2392" s="4">
        <v>6476.25000000001</v>
      </c>
    </row>
    <row r="2393" spans="1:7" outlineLevel="1" x14ac:dyDescent="0.2">
      <c r="A2393" s="5" t="s">
        <v>649</v>
      </c>
      <c r="E2393" s="4">
        <v>95765.906130698393</v>
      </c>
      <c r="F2393" s="4">
        <v>95634.093869301505</v>
      </c>
      <c r="G2393" s="4">
        <v>95699.999999999898</v>
      </c>
    </row>
    <row r="2394" spans="1:7" outlineLevel="1" x14ac:dyDescent="0.2">
      <c r="A2394" s="5" t="s">
        <v>650</v>
      </c>
      <c r="E2394" s="4">
        <v>181657.5</v>
      </c>
      <c r="F2394" s="4">
        <v>182155.19</v>
      </c>
      <c r="G2394" s="4">
        <v>181657.5</v>
      </c>
    </row>
    <row r="2395" spans="1:7" outlineLevel="1" x14ac:dyDescent="0.2">
      <c r="A2395" s="5" t="s">
        <v>651</v>
      </c>
      <c r="E2395" s="4">
        <v>59088.75</v>
      </c>
      <c r="F2395" s="4">
        <v>59088.75</v>
      </c>
      <c r="G2395" s="4">
        <v>59088.75</v>
      </c>
    </row>
    <row r="2396" spans="1:7" outlineLevel="1" x14ac:dyDescent="0.2">
      <c r="A2396" s="5" t="s">
        <v>652</v>
      </c>
    </row>
    <row r="2397" spans="1:7" outlineLevel="1" x14ac:dyDescent="0.2">
      <c r="A2397" s="5" t="s">
        <v>653</v>
      </c>
      <c r="D2397" s="4">
        <v>77500</v>
      </c>
    </row>
    <row r="2398" spans="1:7" outlineLevel="1" x14ac:dyDescent="0.2">
      <c r="A2398" s="5" t="s">
        <v>641</v>
      </c>
      <c r="B2398" s="4">
        <v>39475.440000000002</v>
      </c>
      <c r="C2398" s="4">
        <v>49732.1499999999</v>
      </c>
      <c r="D2398" s="4">
        <v>36361.69</v>
      </c>
      <c r="E2398" s="4">
        <v>113095</v>
      </c>
      <c r="F2398" s="4">
        <v>201181.25</v>
      </c>
      <c r="G2398" s="4">
        <v>265080</v>
      </c>
    </row>
    <row r="2399" spans="1:7" outlineLevel="1" x14ac:dyDescent="0.2">
      <c r="A2399" s="5" t="s">
        <v>642</v>
      </c>
      <c r="B2399" s="4">
        <v>86328.51</v>
      </c>
      <c r="C2399" s="4">
        <v>97510.5</v>
      </c>
      <c r="D2399" s="4">
        <v>67848.69</v>
      </c>
      <c r="E2399" s="4">
        <v>213372.56666666601</v>
      </c>
      <c r="F2399" s="4">
        <v>379561.95833333302</v>
      </c>
      <c r="G2399" s="4">
        <v>500117.6</v>
      </c>
    </row>
    <row r="2400" spans="1:7" outlineLevel="1" x14ac:dyDescent="0.2">
      <c r="A2400" s="5" t="s">
        <v>643</v>
      </c>
      <c r="B2400" s="4">
        <v>114215.63</v>
      </c>
      <c r="C2400" s="4">
        <v>139333.69</v>
      </c>
      <c r="D2400" s="4">
        <v>133257.35</v>
      </c>
      <c r="E2400" s="4">
        <v>344939.75</v>
      </c>
      <c r="F2400" s="4">
        <v>613602.8125</v>
      </c>
      <c r="G2400" s="4">
        <v>808494</v>
      </c>
    </row>
    <row r="2401" spans="1:7" outlineLevel="1" x14ac:dyDescent="0.2">
      <c r="A2401" s="5" t="s">
        <v>644</v>
      </c>
      <c r="B2401" s="4">
        <v>29147.68</v>
      </c>
      <c r="C2401" s="4">
        <v>30213.59</v>
      </c>
      <c r="D2401" s="4">
        <v>27548.35</v>
      </c>
      <c r="E2401" s="4">
        <v>124479.896666666</v>
      </c>
      <c r="F2401" s="4">
        <v>221433.495833333</v>
      </c>
      <c r="G2401" s="4">
        <v>291764.71999999997</v>
      </c>
    </row>
    <row r="2402" spans="1:7" outlineLevel="1" x14ac:dyDescent="0.2">
      <c r="A2402" s="5" t="s">
        <v>645</v>
      </c>
      <c r="B2402" s="4">
        <v>121533.989999999</v>
      </c>
      <c r="C2402" s="4">
        <v>153738.91999999899</v>
      </c>
      <c r="D2402" s="4">
        <v>104944.77</v>
      </c>
      <c r="E2402" s="4">
        <v>346523.08</v>
      </c>
      <c r="F2402" s="4">
        <v>616419.35</v>
      </c>
      <c r="G2402" s="4">
        <v>812205.11999999895</v>
      </c>
    </row>
    <row r="2403" spans="1:7" outlineLevel="1" x14ac:dyDescent="0.2">
      <c r="A2403" s="5" t="s">
        <v>646</v>
      </c>
      <c r="B2403" s="4">
        <v>13425.359999999901</v>
      </c>
      <c r="C2403" s="4">
        <v>11468.4799999999</v>
      </c>
      <c r="D2403" s="4">
        <v>11546.81</v>
      </c>
      <c r="E2403" s="4">
        <v>33777.7066666666</v>
      </c>
      <c r="F2403" s="4">
        <v>60086.133333333302</v>
      </c>
      <c r="G2403" s="4">
        <v>79170.559999999998</v>
      </c>
    </row>
    <row r="2404" spans="1:7" outlineLevel="1" x14ac:dyDescent="0.2">
      <c r="A2404" s="5" t="s">
        <v>647</v>
      </c>
      <c r="B2404" s="4">
        <v>87129.56</v>
      </c>
      <c r="C2404" s="4">
        <v>68449.119999999995</v>
      </c>
      <c r="D2404" s="4">
        <v>68274.48</v>
      </c>
      <c r="E2404" s="4">
        <v>391610.28666666598</v>
      </c>
      <c r="F2404" s="4">
        <v>696623.60833333305</v>
      </c>
      <c r="G2404" s="4">
        <v>917883.679999999</v>
      </c>
    </row>
    <row r="2405" spans="1:7" outlineLevel="1" x14ac:dyDescent="0.2">
      <c r="A2405" s="5" t="s">
        <v>648</v>
      </c>
      <c r="B2405" s="4">
        <v>30344.17</v>
      </c>
      <c r="C2405" s="4">
        <v>27036.7399999999</v>
      </c>
      <c r="D2405" s="4">
        <v>28424.58</v>
      </c>
      <c r="E2405" s="4">
        <v>65105.021666666602</v>
      </c>
      <c r="F2405" s="4">
        <v>115813.339583333</v>
      </c>
      <c r="G2405" s="4">
        <v>152597.71999999901</v>
      </c>
    </row>
    <row r="2406" spans="1:7" outlineLevel="1" x14ac:dyDescent="0.2">
      <c r="A2406" s="5" t="s">
        <v>649</v>
      </c>
      <c r="B2406" s="4">
        <v>229240.71</v>
      </c>
      <c r="C2406" s="4">
        <v>159257.25</v>
      </c>
      <c r="D2406" s="4">
        <v>126918.299999999</v>
      </c>
      <c r="E2406" s="4">
        <v>721546.1</v>
      </c>
      <c r="F2406" s="4">
        <v>1283536.375</v>
      </c>
      <c r="G2406" s="4">
        <v>1691210.4</v>
      </c>
    </row>
    <row r="2407" spans="1:7" outlineLevel="1" x14ac:dyDescent="0.2">
      <c r="A2407" s="5" t="s">
        <v>650</v>
      </c>
      <c r="B2407" s="4">
        <v>433585.88</v>
      </c>
      <c r="C2407" s="4">
        <v>323564.31</v>
      </c>
      <c r="D2407" s="4">
        <v>273890.96999999997</v>
      </c>
      <c r="E2407" s="4">
        <v>1826182.6633333301</v>
      </c>
      <c r="F2407" s="4">
        <v>3248540.7041666601</v>
      </c>
      <c r="G2407" s="4">
        <v>4280335.12</v>
      </c>
    </row>
    <row r="2408" spans="1:7" outlineLevel="1" x14ac:dyDescent="0.2">
      <c r="A2408" s="5" t="s">
        <v>651</v>
      </c>
      <c r="B2408" s="4">
        <v>107412.55</v>
      </c>
      <c r="C2408" s="4">
        <v>161284.24999999901</v>
      </c>
      <c r="D2408" s="4">
        <v>97819.18</v>
      </c>
      <c r="E2408" s="4">
        <v>594012.63833333296</v>
      </c>
      <c r="F2408" s="4">
        <v>1056670.9854166601</v>
      </c>
      <c r="G2408" s="4">
        <v>1392288.52</v>
      </c>
    </row>
    <row r="2409" spans="1:7" outlineLevel="1" x14ac:dyDescent="0.2">
      <c r="A2409" s="5" t="s">
        <v>654</v>
      </c>
      <c r="D2409" s="4">
        <v>28931.31</v>
      </c>
      <c r="E2409" s="4">
        <v>640871.66666666605</v>
      </c>
      <c r="F2409" s="4">
        <v>1140027.08333333</v>
      </c>
      <c r="G2409" s="4">
        <v>1502120</v>
      </c>
    </row>
    <row r="2410" spans="1:7" outlineLevel="1" x14ac:dyDescent="0.2">
      <c r="A2410" s="5" t="s">
        <v>655</v>
      </c>
      <c r="B2410" s="4">
        <v>1980907</v>
      </c>
      <c r="C2410" s="4">
        <v>727528.75</v>
      </c>
    </row>
    <row r="2411" spans="1:7" outlineLevel="1" x14ac:dyDescent="0.2">
      <c r="A2411" s="5" t="s">
        <v>656</v>
      </c>
      <c r="B2411" s="4">
        <v>5084821.8099999996</v>
      </c>
      <c r="C2411" s="4">
        <v>3114096.01</v>
      </c>
      <c r="D2411" s="4">
        <v>504592.799999999</v>
      </c>
    </row>
    <row r="2412" spans="1:7" outlineLevel="1" x14ac:dyDescent="0.2">
      <c r="A2412" s="5" t="s">
        <v>657</v>
      </c>
      <c r="B2412" s="4">
        <v>773205.71</v>
      </c>
    </row>
    <row r="2413" spans="1:7" outlineLevel="1" x14ac:dyDescent="0.2">
      <c r="A2413" s="5" t="s">
        <v>658</v>
      </c>
      <c r="B2413" s="4">
        <v>15135840</v>
      </c>
      <c r="C2413" s="4">
        <v>15135840</v>
      </c>
      <c r="D2413" s="4">
        <v>14800201.009999899</v>
      </c>
      <c r="E2413" s="4">
        <v>12300111.621845599</v>
      </c>
      <c r="F2413" s="4">
        <v>8901044.3859816995</v>
      </c>
      <c r="G2413" s="4">
        <v>5300828.3296880396</v>
      </c>
    </row>
    <row r="2414" spans="1:7" outlineLevel="1" x14ac:dyDescent="0.2">
      <c r="A2414" s="5" t="s">
        <v>659</v>
      </c>
      <c r="B2414" s="4">
        <v>1640087.65</v>
      </c>
    </row>
    <row r="2415" spans="1:7" outlineLevel="1" x14ac:dyDescent="0.2">
      <c r="A2415" s="5" t="s">
        <v>660</v>
      </c>
      <c r="B2415" s="4">
        <v>11716842.949999999</v>
      </c>
      <c r="C2415" s="4">
        <v>11709855.710000001</v>
      </c>
      <c r="D2415" s="4">
        <v>11268403.74</v>
      </c>
      <c r="E2415" s="4">
        <v>9985657.5</v>
      </c>
      <c r="F2415" s="4">
        <v>9985657.5</v>
      </c>
      <c r="G2415" s="4">
        <v>9985657.5</v>
      </c>
    </row>
    <row r="2416" spans="1:7" outlineLevel="1" x14ac:dyDescent="0.2">
      <c r="A2416" s="5" t="s">
        <v>661</v>
      </c>
      <c r="B2416" s="4">
        <v>28167098.399999999</v>
      </c>
      <c r="C2416" s="4">
        <v>28152276.68</v>
      </c>
      <c r="D2416" s="4">
        <v>26964116.739999998</v>
      </c>
      <c r="E2416" s="4">
        <v>23522175</v>
      </c>
      <c r="F2416" s="4">
        <v>23522175</v>
      </c>
      <c r="G2416" s="4">
        <v>23522175</v>
      </c>
    </row>
    <row r="2417" spans="1:7" outlineLevel="1" x14ac:dyDescent="0.2">
      <c r="A2417" s="5" t="s">
        <v>662</v>
      </c>
      <c r="B2417" s="4">
        <v>17875261.539999999</v>
      </c>
      <c r="C2417" s="4">
        <v>17867426.969999999</v>
      </c>
      <c r="D2417" s="4">
        <v>17443351.57</v>
      </c>
      <c r="E2417" s="4">
        <v>16210417.999999899</v>
      </c>
      <c r="F2417" s="4">
        <v>16210417.999999899</v>
      </c>
      <c r="G2417" s="4">
        <v>16210417.999999899</v>
      </c>
    </row>
    <row r="2418" spans="1:7" outlineLevel="1" x14ac:dyDescent="0.2">
      <c r="A2418" s="5" t="s">
        <v>663</v>
      </c>
      <c r="B2418" s="4">
        <v>13580210.289999999</v>
      </c>
      <c r="C2418" s="4">
        <v>13573095.93</v>
      </c>
      <c r="D2418" s="4">
        <v>13054370.179999899</v>
      </c>
      <c r="E2418" s="4">
        <v>11550351.5</v>
      </c>
      <c r="F2418" s="4">
        <v>11550351.5</v>
      </c>
      <c r="G2418" s="4">
        <v>11550351.5</v>
      </c>
    </row>
    <row r="2419" spans="1:7" outlineLevel="1" x14ac:dyDescent="0.2">
      <c r="A2419" s="5" t="s">
        <v>664</v>
      </c>
      <c r="B2419" s="4">
        <v>14875261.43</v>
      </c>
      <c r="C2419" s="4">
        <v>14866368.41</v>
      </c>
      <c r="D2419" s="4">
        <v>14866910.24</v>
      </c>
      <c r="E2419" s="4">
        <v>14850000</v>
      </c>
      <c r="F2419" s="4">
        <v>14850000</v>
      </c>
      <c r="G2419" s="4">
        <v>14850000</v>
      </c>
    </row>
    <row r="2420" spans="1:7" outlineLevel="1" x14ac:dyDescent="0.2">
      <c r="A2420" s="5" t="s">
        <v>665</v>
      </c>
      <c r="B2420" s="4">
        <v>16225261.439999999</v>
      </c>
      <c r="C2420" s="4">
        <v>16216368.41</v>
      </c>
      <c r="D2420" s="4">
        <v>15234634.939999999</v>
      </c>
      <c r="E2420" s="4">
        <v>12397644</v>
      </c>
      <c r="F2420" s="4">
        <v>12397644</v>
      </c>
      <c r="G2420" s="4">
        <v>12397644</v>
      </c>
    </row>
    <row r="2421" spans="1:7" outlineLevel="1" x14ac:dyDescent="0.2">
      <c r="A2421" s="5" t="s">
        <v>666</v>
      </c>
      <c r="B2421" s="4">
        <v>22633679.9099999</v>
      </c>
      <c r="C2421" s="4">
        <v>22621822.509999901</v>
      </c>
      <c r="D2421" s="4">
        <v>22549434.390000001</v>
      </c>
      <c r="E2421" s="4">
        <v>22316991.5</v>
      </c>
      <c r="F2421" s="4">
        <v>22316991.5</v>
      </c>
      <c r="G2421" s="4">
        <v>22316991.5</v>
      </c>
    </row>
    <row r="2422" spans="1:7" outlineLevel="1" x14ac:dyDescent="0.2">
      <c r="A2422" s="5" t="s">
        <v>667</v>
      </c>
      <c r="B2422" s="4">
        <v>18625261.439999901</v>
      </c>
      <c r="C2422" s="4">
        <v>18616368.41</v>
      </c>
      <c r="D2422" s="4">
        <v>17322138.920000002</v>
      </c>
      <c r="E2422" s="4">
        <v>13587982</v>
      </c>
      <c r="F2422" s="4">
        <v>13587982</v>
      </c>
      <c r="G2422" s="4">
        <v>13587982</v>
      </c>
    </row>
    <row r="2423" spans="1:7" outlineLevel="1" x14ac:dyDescent="0.2">
      <c r="A2423" s="5" t="s">
        <v>668</v>
      </c>
      <c r="B2423" s="4">
        <v>17575261.439999901</v>
      </c>
      <c r="C2423" s="4">
        <v>17566368.41</v>
      </c>
      <c r="D2423" s="4">
        <v>16516908.9899999</v>
      </c>
      <c r="E2423" s="4">
        <v>13485478.5</v>
      </c>
      <c r="F2423" s="4">
        <v>13485478.5</v>
      </c>
      <c r="G2423" s="4">
        <v>13485478.5</v>
      </c>
    </row>
    <row r="2424" spans="1:7" outlineLevel="1" x14ac:dyDescent="0.2">
      <c r="A2424" s="5" t="s">
        <v>669</v>
      </c>
      <c r="B2424" s="4">
        <v>16675261.439999999</v>
      </c>
      <c r="C2424" s="4">
        <v>16666368.41</v>
      </c>
      <c r="D2424" s="4">
        <v>16666910.24</v>
      </c>
      <c r="E2424" s="4">
        <v>16650000</v>
      </c>
      <c r="F2424" s="4">
        <v>13875000</v>
      </c>
    </row>
    <row r="2425" spans="1:7" outlineLevel="1" x14ac:dyDescent="0.2">
      <c r="A2425" s="5" t="s">
        <v>670</v>
      </c>
      <c r="B2425" s="4">
        <v>35750516.869999997</v>
      </c>
      <c r="C2425" s="4">
        <v>35732730.82</v>
      </c>
      <c r="D2425" s="4">
        <v>35733814.490000002</v>
      </c>
      <c r="E2425" s="4">
        <v>35700000</v>
      </c>
      <c r="F2425" s="4">
        <v>35700000</v>
      </c>
      <c r="G2425" s="4">
        <v>35700000</v>
      </c>
    </row>
    <row r="2426" spans="1:7" outlineLevel="1" x14ac:dyDescent="0.2">
      <c r="A2426" s="5" t="s">
        <v>671</v>
      </c>
      <c r="B2426" s="4">
        <v>29842098.379999898</v>
      </c>
      <c r="C2426" s="4">
        <v>29827276.6399999</v>
      </c>
      <c r="D2426" s="4">
        <v>29828179.710000001</v>
      </c>
      <c r="E2426" s="4">
        <v>29799999.999999899</v>
      </c>
      <c r="F2426" s="4">
        <v>29799999.999999899</v>
      </c>
      <c r="G2426" s="4">
        <v>29799999.999999899</v>
      </c>
    </row>
    <row r="2427" spans="1:7" outlineLevel="1" x14ac:dyDescent="0.2">
      <c r="A2427" s="5" t="s">
        <v>672</v>
      </c>
      <c r="B2427" s="4">
        <v>28492098.379999898</v>
      </c>
      <c r="C2427" s="4">
        <v>28477276.6399999</v>
      </c>
      <c r="D2427" s="4">
        <v>28478179.710000001</v>
      </c>
      <c r="E2427" s="4">
        <v>28450000</v>
      </c>
      <c r="F2427" s="4">
        <v>28450000</v>
      </c>
      <c r="G2427" s="4">
        <v>28450000</v>
      </c>
    </row>
    <row r="2428" spans="1:7" outlineLevel="1" x14ac:dyDescent="0.2">
      <c r="A2428" s="5" t="s">
        <v>673</v>
      </c>
      <c r="B2428" s="4">
        <v>21033679.93</v>
      </c>
      <c r="C2428" s="4">
        <v>21021822.550000001</v>
      </c>
      <c r="D2428" s="4">
        <v>21022544.989999998</v>
      </c>
      <c r="E2428" s="4">
        <v>20999999.999999899</v>
      </c>
      <c r="F2428" s="4">
        <v>20999999.999999899</v>
      </c>
      <c r="G2428" s="4">
        <v>20999999.999999899</v>
      </c>
    </row>
    <row r="2429" spans="1:7" outlineLevel="1" x14ac:dyDescent="0.2">
      <c r="A2429" s="5" t="s">
        <v>674</v>
      </c>
      <c r="B2429" s="4">
        <v>12833552.18</v>
      </c>
      <c r="C2429" s="4">
        <v>12826141.300000001</v>
      </c>
      <c r="D2429" s="4">
        <v>12826592.83</v>
      </c>
      <c r="E2429" s="4">
        <v>12812500</v>
      </c>
      <c r="F2429" s="4">
        <v>12812500</v>
      </c>
      <c r="G2429" s="4">
        <v>12812500</v>
      </c>
    </row>
    <row r="2430" spans="1:7" outlineLevel="1" x14ac:dyDescent="0.2">
      <c r="A2430" s="5" t="s">
        <v>675</v>
      </c>
      <c r="B2430" s="4">
        <v>24800516.870000001</v>
      </c>
      <c r="C2430" s="4">
        <v>24782730.82</v>
      </c>
      <c r="D2430" s="4">
        <v>24783814.489999998</v>
      </c>
      <c r="E2430" s="4">
        <v>24750000</v>
      </c>
      <c r="F2430" s="4">
        <v>24750000</v>
      </c>
      <c r="G2430" s="4">
        <v>24750000</v>
      </c>
    </row>
    <row r="2431" spans="1:7" outlineLevel="1" x14ac:dyDescent="0.2">
      <c r="A2431" s="5" t="s">
        <v>676</v>
      </c>
      <c r="B2431" s="4">
        <v>24327296.550000001</v>
      </c>
      <c r="C2431" s="4">
        <v>24332730.82</v>
      </c>
      <c r="D2431" s="4">
        <v>24333814.489999998</v>
      </c>
      <c r="E2431" s="4">
        <v>24300000</v>
      </c>
      <c r="F2431" s="4">
        <v>24300000</v>
      </c>
      <c r="G2431" s="4">
        <v>24300000</v>
      </c>
    </row>
    <row r="2432" spans="1:7" outlineLevel="1" x14ac:dyDescent="0.2">
      <c r="A2432" s="5" t="s">
        <v>677</v>
      </c>
      <c r="B2432" s="4">
        <v>15284895.439999999</v>
      </c>
      <c r="C2432" s="4">
        <v>15221822.59</v>
      </c>
      <c r="D2432" s="4">
        <v>15222545.029999999</v>
      </c>
      <c r="E2432" s="4">
        <v>15199999.999999899</v>
      </c>
      <c r="F2432" s="4">
        <v>15199999.999999899</v>
      </c>
      <c r="G2432" s="4">
        <v>15199999.999999899</v>
      </c>
    </row>
    <row r="2433" spans="1:7" outlineLevel="1" x14ac:dyDescent="0.2">
      <c r="A2433" s="5" t="s">
        <v>678</v>
      </c>
      <c r="B2433" s="4">
        <v>7868055.5999999996</v>
      </c>
      <c r="C2433" s="4">
        <v>13777276.76</v>
      </c>
      <c r="D2433" s="4">
        <v>13778179.83</v>
      </c>
      <c r="E2433" s="4">
        <v>13750000</v>
      </c>
      <c r="F2433" s="4">
        <v>13750000</v>
      </c>
      <c r="G2433" s="4">
        <v>13750000</v>
      </c>
    </row>
    <row r="2434" spans="1:7" outlineLevel="1" x14ac:dyDescent="0.2">
      <c r="A2434" s="5" t="s">
        <v>679</v>
      </c>
      <c r="C2434" s="4">
        <v>10249174.2099999</v>
      </c>
      <c r="D2434" s="4">
        <v>16223034.8899999</v>
      </c>
      <c r="E2434" s="4">
        <v>16249999.999999899</v>
      </c>
      <c r="F2434" s="4">
        <v>16249999.999999899</v>
      </c>
      <c r="G2434" s="4">
        <v>16249999.999999899</v>
      </c>
    </row>
    <row r="2435" spans="1:7" outlineLevel="1" x14ac:dyDescent="0.2">
      <c r="A2435" s="5" t="s">
        <v>680</v>
      </c>
      <c r="C2435" s="4">
        <v>6693750</v>
      </c>
      <c r="D2435" s="4">
        <v>19818173.739999998</v>
      </c>
      <c r="E2435" s="4">
        <v>20250000</v>
      </c>
      <c r="F2435" s="4">
        <v>20250000</v>
      </c>
      <c r="G2435" s="4">
        <v>20250000</v>
      </c>
    </row>
    <row r="2436" spans="1:7" outlineLevel="1" x14ac:dyDescent="0.2">
      <c r="A2436" s="5" t="s">
        <v>681</v>
      </c>
      <c r="D2436" s="4">
        <v>2135416.67</v>
      </c>
      <c r="E2436" s="4">
        <v>18750000</v>
      </c>
      <c r="F2436" s="4">
        <v>18750000</v>
      </c>
      <c r="G2436" s="4">
        <v>18750000</v>
      </c>
    </row>
    <row r="2437" spans="1:7" outlineLevel="1" x14ac:dyDescent="0.2">
      <c r="A2437" s="5" t="s">
        <v>682</v>
      </c>
      <c r="E2437" s="4">
        <v>20615833.333333299</v>
      </c>
      <c r="F2437" s="4">
        <v>25950000</v>
      </c>
      <c r="G2437" s="4">
        <v>25950000</v>
      </c>
    </row>
    <row r="2438" spans="1:7" outlineLevel="1" x14ac:dyDescent="0.2">
      <c r="A2438" s="5" t="s">
        <v>683</v>
      </c>
    </row>
    <row r="2439" spans="1:7" outlineLevel="1" x14ac:dyDescent="0.2">
      <c r="A2439" s="5" t="s">
        <v>684</v>
      </c>
      <c r="F2439" s="4">
        <v>5903333.3333333302</v>
      </c>
      <c r="G2439" s="4">
        <v>46200000</v>
      </c>
    </row>
    <row r="2440" spans="1:7" outlineLevel="1" x14ac:dyDescent="0.2">
      <c r="A2440" s="5" t="s">
        <v>685</v>
      </c>
      <c r="F2440" s="4">
        <v>36703333.333333299</v>
      </c>
      <c r="G2440" s="4">
        <v>46200000</v>
      </c>
    </row>
    <row r="2441" spans="1:7" outlineLevel="1" x14ac:dyDescent="0.2">
      <c r="A2441" s="5" t="s">
        <v>686</v>
      </c>
    </row>
    <row r="2442" spans="1:7" outlineLevel="1" x14ac:dyDescent="0.2">
      <c r="A2442" s="5" t="s">
        <v>687</v>
      </c>
    </row>
    <row r="2443" spans="1:7" outlineLevel="1" x14ac:dyDescent="0.2">
      <c r="A2443" s="5" t="s">
        <v>688</v>
      </c>
      <c r="G2443" s="4">
        <v>2076388.8888888799</v>
      </c>
    </row>
    <row r="2444" spans="1:7" outlineLevel="1" x14ac:dyDescent="0.2">
      <c r="A2444" s="5" t="s">
        <v>689</v>
      </c>
      <c r="D2444" s="4">
        <v>158260.54999999999</v>
      </c>
    </row>
    <row r="2445" spans="1:7" outlineLevel="1" x14ac:dyDescent="0.2">
      <c r="A2445" s="5" t="s">
        <v>690</v>
      </c>
      <c r="D2445" s="4">
        <v>70241.39</v>
      </c>
    </row>
    <row r="2446" spans="1:7" outlineLevel="1" x14ac:dyDescent="0.2">
      <c r="A2446" s="5" t="s">
        <v>691</v>
      </c>
      <c r="D2446" s="4">
        <v>79138.880000000005</v>
      </c>
    </row>
    <row r="2447" spans="1:7" outlineLevel="1" x14ac:dyDescent="0.2">
      <c r="A2447" s="5" t="s">
        <v>692</v>
      </c>
    </row>
    <row r="2448" spans="1:7" outlineLevel="1" x14ac:dyDescent="0.2">
      <c r="A2448" s="5" t="s">
        <v>641</v>
      </c>
      <c r="B2448" s="4">
        <v>16501.560000000001</v>
      </c>
      <c r="C2448" s="4">
        <v>16501.560000000001</v>
      </c>
      <c r="D2448" s="4">
        <v>16501.560000000001</v>
      </c>
      <c r="E2448" s="4">
        <v>16501.559999999899</v>
      </c>
      <c r="F2448" s="4">
        <v>16501.559999999899</v>
      </c>
      <c r="G2448" s="4">
        <v>16501.559999999899</v>
      </c>
    </row>
    <row r="2449" spans="1:7" outlineLevel="1" x14ac:dyDescent="0.2">
      <c r="A2449" s="5" t="s">
        <v>642</v>
      </c>
      <c r="B2449" s="4">
        <v>10595.88</v>
      </c>
      <c r="C2449" s="4">
        <v>10595.88</v>
      </c>
      <c r="D2449" s="4">
        <v>10595.88</v>
      </c>
      <c r="E2449" s="4">
        <v>10595.879999999899</v>
      </c>
      <c r="F2449" s="4">
        <v>10595.879999999899</v>
      </c>
      <c r="G2449" s="4">
        <v>10595.879999999899</v>
      </c>
    </row>
    <row r="2450" spans="1:7" outlineLevel="1" x14ac:dyDescent="0.2">
      <c r="A2450" s="5" t="s">
        <v>643</v>
      </c>
      <c r="B2450" s="4">
        <v>25844.039999999899</v>
      </c>
      <c r="C2450" s="4">
        <v>25844.039999999899</v>
      </c>
      <c r="D2450" s="4">
        <v>25844.039999999899</v>
      </c>
      <c r="E2450" s="4">
        <v>25844.039999999899</v>
      </c>
      <c r="F2450" s="4">
        <v>25844.039999999899</v>
      </c>
      <c r="G2450" s="4">
        <v>25844.039999999899</v>
      </c>
    </row>
    <row r="2451" spans="1:7" outlineLevel="1" x14ac:dyDescent="0.2">
      <c r="A2451" s="5" t="s">
        <v>644</v>
      </c>
      <c r="B2451" s="4">
        <v>12597.98</v>
      </c>
      <c r="C2451" s="4">
        <v>4320.3599999999897</v>
      </c>
      <c r="D2451" s="4">
        <v>4320.3599999999897</v>
      </c>
      <c r="E2451" s="4">
        <v>4320.3599999999997</v>
      </c>
      <c r="F2451" s="4">
        <v>4320.3599999999997</v>
      </c>
      <c r="G2451" s="4">
        <v>4320.3599999999997</v>
      </c>
    </row>
    <row r="2452" spans="1:7" outlineLevel="1" x14ac:dyDescent="0.2">
      <c r="A2452" s="5" t="s">
        <v>645</v>
      </c>
      <c r="B2452" s="4">
        <v>13006.6799999999</v>
      </c>
      <c r="C2452" s="4">
        <v>13006.6799999999</v>
      </c>
      <c r="D2452" s="4">
        <v>13006.6799999999</v>
      </c>
      <c r="E2452" s="4">
        <v>13006.564615384599</v>
      </c>
      <c r="F2452" s="4">
        <v>13006.564615384599</v>
      </c>
      <c r="G2452" s="4">
        <v>13006.564615384499</v>
      </c>
    </row>
    <row r="2453" spans="1:7" outlineLevel="1" x14ac:dyDescent="0.2">
      <c r="A2453" s="5" t="s">
        <v>646</v>
      </c>
      <c r="B2453" s="4">
        <v>2716.92</v>
      </c>
      <c r="C2453" s="4">
        <v>2716.92</v>
      </c>
      <c r="D2453" s="4">
        <v>2716.92</v>
      </c>
      <c r="E2453" s="4">
        <v>2716.92</v>
      </c>
      <c r="F2453" s="4">
        <v>2716.92</v>
      </c>
      <c r="G2453" s="4">
        <v>2716.92</v>
      </c>
    </row>
    <row r="2454" spans="1:7" outlineLevel="1" x14ac:dyDescent="0.2">
      <c r="A2454" s="5" t="s">
        <v>647</v>
      </c>
      <c r="B2454" s="4">
        <v>10182.719999999899</v>
      </c>
      <c r="C2454" s="4">
        <v>10182.719999999899</v>
      </c>
      <c r="D2454" s="4">
        <v>10182.719999999899</v>
      </c>
      <c r="E2454" s="4">
        <v>10182.719999999999</v>
      </c>
      <c r="F2454" s="4">
        <v>10182.719999999999</v>
      </c>
      <c r="G2454" s="4">
        <v>10182.719999999999</v>
      </c>
    </row>
    <row r="2455" spans="1:7" outlineLevel="1" x14ac:dyDescent="0.2">
      <c r="A2455" s="5" t="s">
        <v>648</v>
      </c>
      <c r="B2455" s="4">
        <v>7260</v>
      </c>
      <c r="C2455" s="4">
        <v>7260</v>
      </c>
      <c r="D2455" s="4">
        <v>7260</v>
      </c>
      <c r="E2455" s="4">
        <v>7260</v>
      </c>
      <c r="F2455" s="4">
        <v>7260</v>
      </c>
      <c r="G2455" s="4">
        <v>7260</v>
      </c>
    </row>
    <row r="2456" spans="1:7" outlineLevel="1" x14ac:dyDescent="0.2">
      <c r="A2456" s="5" t="s">
        <v>649</v>
      </c>
      <c r="B2456" s="4">
        <v>22351.199999999899</v>
      </c>
      <c r="C2456" s="4">
        <v>22351.199999999899</v>
      </c>
      <c r="D2456" s="4">
        <v>22351.199999999899</v>
      </c>
      <c r="E2456" s="4">
        <v>22494.476923076902</v>
      </c>
      <c r="F2456" s="4">
        <v>22494.476923076902</v>
      </c>
      <c r="G2456" s="4">
        <v>22494.476923076902</v>
      </c>
    </row>
    <row r="2457" spans="1:7" outlineLevel="1" x14ac:dyDescent="0.2">
      <c r="A2457" s="5" t="s">
        <v>650</v>
      </c>
      <c r="B2457" s="4">
        <v>20368.919999999998</v>
      </c>
      <c r="C2457" s="4">
        <v>20368.919999999998</v>
      </c>
      <c r="D2457" s="4">
        <v>20368.919999999998</v>
      </c>
      <c r="E2457" s="4">
        <v>20368.919999999998</v>
      </c>
      <c r="F2457" s="4">
        <v>20368.919999999998</v>
      </c>
      <c r="G2457" s="4">
        <v>20368.9199999999</v>
      </c>
    </row>
    <row r="2458" spans="1:7" outlineLevel="1" x14ac:dyDescent="0.2">
      <c r="A2458" s="5" t="s">
        <v>654</v>
      </c>
      <c r="D2458" s="4">
        <v>13079.74</v>
      </c>
      <c r="E2458" s="4">
        <v>24276.492577903598</v>
      </c>
      <c r="F2458" s="4">
        <v>24276.492577903598</v>
      </c>
      <c r="G2458" s="4">
        <v>24276.492577903598</v>
      </c>
    </row>
    <row r="2459" spans="1:7" outlineLevel="1" x14ac:dyDescent="0.2">
      <c r="A2459" s="5" t="s">
        <v>651</v>
      </c>
      <c r="B2459" s="4">
        <v>21054.240000000002</v>
      </c>
      <c r="C2459" s="4">
        <v>21054.240000000002</v>
      </c>
      <c r="D2459" s="4">
        <v>21054.240000000002</v>
      </c>
      <c r="E2459" s="4">
        <v>21054.240000000002</v>
      </c>
      <c r="F2459" s="4">
        <v>21054.240000000002</v>
      </c>
      <c r="G2459" s="4">
        <v>21054.240000000002</v>
      </c>
    </row>
    <row r="2460" spans="1:7" outlineLevel="1" x14ac:dyDescent="0.2">
      <c r="A2460" s="5" t="s">
        <v>693</v>
      </c>
      <c r="B2460" s="4">
        <v>250000</v>
      </c>
    </row>
    <row r="2461" spans="1:7" outlineLevel="1" x14ac:dyDescent="0.2">
      <c r="A2461" s="5" t="s">
        <v>656</v>
      </c>
      <c r="B2461" s="4">
        <v>144353.639999999</v>
      </c>
      <c r="C2461" s="4">
        <v>144353.639999999</v>
      </c>
      <c r="D2461" s="4">
        <v>84206.29</v>
      </c>
    </row>
    <row r="2462" spans="1:7" outlineLevel="1" x14ac:dyDescent="0.2">
      <c r="A2462" s="5" t="s">
        <v>657</v>
      </c>
      <c r="B2462" s="4">
        <v>155613.29</v>
      </c>
    </row>
    <row r="2463" spans="1:7" outlineLevel="1" x14ac:dyDescent="0.2">
      <c r="A2463" s="5" t="s">
        <v>658</v>
      </c>
      <c r="B2463" s="4">
        <v>279987.12</v>
      </c>
      <c r="C2463" s="4">
        <v>279987.12</v>
      </c>
      <c r="D2463" s="4">
        <v>279987.12</v>
      </c>
      <c r="E2463" s="4">
        <v>276013.56</v>
      </c>
      <c r="F2463" s="4">
        <v>276013.56</v>
      </c>
      <c r="G2463" s="4">
        <v>276013.55999999901</v>
      </c>
    </row>
    <row r="2464" spans="1:7" outlineLevel="1" x14ac:dyDescent="0.2">
      <c r="A2464" s="5" t="s">
        <v>659</v>
      </c>
      <c r="B2464" s="4">
        <v>36388.629999999997</v>
      </c>
    </row>
    <row r="2465" spans="1:7" outlineLevel="1" x14ac:dyDescent="0.2">
      <c r="A2465" s="5" t="s">
        <v>660</v>
      </c>
      <c r="B2465" s="4">
        <v>103524.24</v>
      </c>
      <c r="C2465" s="4">
        <v>103524.24</v>
      </c>
      <c r="D2465" s="4">
        <v>103524.24</v>
      </c>
      <c r="E2465" s="4">
        <v>30206.400000000001</v>
      </c>
      <c r="F2465" s="4">
        <v>30206.3999999999</v>
      </c>
      <c r="G2465" s="4">
        <v>30206.3999999999</v>
      </c>
    </row>
    <row r="2466" spans="1:7" outlineLevel="1" x14ac:dyDescent="0.2">
      <c r="A2466" s="5" t="s">
        <v>661</v>
      </c>
      <c r="B2466" s="4">
        <v>279969.59999999899</v>
      </c>
      <c r="C2466" s="4">
        <v>279969.59999999899</v>
      </c>
      <c r="D2466" s="4">
        <v>279969.59999999899</v>
      </c>
      <c r="E2466" s="4">
        <v>71015.759999999995</v>
      </c>
      <c r="F2466" s="4">
        <v>71015.759999999995</v>
      </c>
      <c r="G2466" s="4">
        <v>71015.759999999995</v>
      </c>
    </row>
    <row r="2467" spans="1:7" outlineLevel="1" x14ac:dyDescent="0.2">
      <c r="A2467" s="5" t="s">
        <v>662</v>
      </c>
      <c r="B2467" s="4">
        <v>244288.799999999</v>
      </c>
      <c r="C2467" s="4">
        <v>244288.799999999</v>
      </c>
      <c r="D2467" s="4">
        <v>244288.799999999</v>
      </c>
      <c r="E2467" s="4">
        <v>50888.76</v>
      </c>
      <c r="F2467" s="4">
        <v>50888.76</v>
      </c>
      <c r="G2467" s="4">
        <v>50888.76</v>
      </c>
    </row>
    <row r="2468" spans="1:7" outlineLevel="1" x14ac:dyDescent="0.2">
      <c r="A2468" s="5" t="s">
        <v>663</v>
      </c>
      <c r="B2468" s="4">
        <v>129826.2</v>
      </c>
      <c r="C2468" s="4">
        <v>129826.2</v>
      </c>
      <c r="D2468" s="4">
        <v>129826.2</v>
      </c>
      <c r="E2468" s="4">
        <v>40716.480000000003</v>
      </c>
      <c r="F2468" s="4">
        <v>40716.479999999901</v>
      </c>
      <c r="G2468" s="4">
        <v>40716.479999999901</v>
      </c>
    </row>
    <row r="2469" spans="1:7" outlineLevel="1" x14ac:dyDescent="0.2">
      <c r="A2469" s="5" t="s">
        <v>664</v>
      </c>
      <c r="B2469" s="4">
        <v>217598.87999999899</v>
      </c>
      <c r="C2469" s="4">
        <v>217598.87999999899</v>
      </c>
      <c r="D2469" s="4">
        <v>217598.87999999899</v>
      </c>
      <c r="E2469" s="4">
        <v>54498.84</v>
      </c>
      <c r="F2469" s="4">
        <v>54498.84</v>
      </c>
      <c r="G2469" s="4">
        <v>54498.84</v>
      </c>
    </row>
    <row r="2470" spans="1:7" outlineLevel="1" x14ac:dyDescent="0.2">
      <c r="A2470" s="5" t="s">
        <v>665</v>
      </c>
      <c r="B2470" s="4">
        <v>187528.92</v>
      </c>
      <c r="C2470" s="4">
        <v>187528.92</v>
      </c>
      <c r="D2470" s="4">
        <v>187528.92</v>
      </c>
      <c r="E2470" s="4">
        <v>53103.9432911392</v>
      </c>
      <c r="F2470" s="4">
        <v>53103.9432911392</v>
      </c>
      <c r="G2470" s="4">
        <v>53103.9432911392</v>
      </c>
    </row>
    <row r="2471" spans="1:7" outlineLevel="1" x14ac:dyDescent="0.2">
      <c r="A2471" s="5" t="s">
        <v>666</v>
      </c>
      <c r="B2471" s="4">
        <v>268959.71999999997</v>
      </c>
      <c r="C2471" s="4">
        <v>268959.71999999997</v>
      </c>
      <c r="D2471" s="4">
        <v>268959.71999999997</v>
      </c>
      <c r="E2471" s="4">
        <v>64185.52743083</v>
      </c>
      <c r="F2471" s="4">
        <v>64185.52743083</v>
      </c>
      <c r="G2471" s="4">
        <v>64185.527430830101</v>
      </c>
    </row>
    <row r="2472" spans="1:7" outlineLevel="1" x14ac:dyDescent="0.2">
      <c r="A2472" s="5" t="s">
        <v>667</v>
      </c>
      <c r="B2472" s="4">
        <v>147252.12</v>
      </c>
      <c r="C2472" s="4">
        <v>147252.12</v>
      </c>
      <c r="D2472" s="4">
        <v>147252.12</v>
      </c>
      <c r="E2472" s="4">
        <v>58105.145790554401</v>
      </c>
      <c r="F2472" s="4">
        <v>58105.145790554401</v>
      </c>
      <c r="G2472" s="4">
        <v>58105.145790554503</v>
      </c>
    </row>
    <row r="2473" spans="1:7" outlineLevel="1" x14ac:dyDescent="0.2">
      <c r="A2473" s="5" t="s">
        <v>668</v>
      </c>
      <c r="B2473" s="4">
        <v>156356.4</v>
      </c>
      <c r="C2473" s="4">
        <v>156356.4</v>
      </c>
      <c r="D2473" s="4">
        <v>156356.4</v>
      </c>
      <c r="E2473" s="4">
        <v>136411.79999999999</v>
      </c>
      <c r="F2473" s="4">
        <v>136411.79999999999</v>
      </c>
      <c r="G2473" s="4">
        <v>136411.79999999999</v>
      </c>
    </row>
    <row r="2474" spans="1:7" outlineLevel="1" x14ac:dyDescent="0.2">
      <c r="A2474" s="5" t="s">
        <v>669</v>
      </c>
      <c r="B2474" s="4">
        <v>358474.68</v>
      </c>
      <c r="C2474" s="4">
        <v>358474.68</v>
      </c>
      <c r="D2474" s="4">
        <v>358474.68</v>
      </c>
      <c r="E2474" s="4">
        <v>350144.18181818101</v>
      </c>
      <c r="F2474" s="4">
        <v>291786.818181818</v>
      </c>
    </row>
    <row r="2475" spans="1:7" outlineLevel="1" x14ac:dyDescent="0.2">
      <c r="A2475" s="5" t="s">
        <v>670</v>
      </c>
      <c r="B2475" s="4">
        <v>369348</v>
      </c>
      <c r="C2475" s="4">
        <v>369348</v>
      </c>
      <c r="D2475" s="4">
        <v>369348</v>
      </c>
      <c r="E2475" s="4">
        <v>260849.399999999</v>
      </c>
      <c r="F2475" s="4">
        <v>260849.399999999</v>
      </c>
      <c r="G2475" s="4">
        <v>260849.399999999</v>
      </c>
    </row>
    <row r="2476" spans="1:7" outlineLevel="1" x14ac:dyDescent="0.2">
      <c r="A2476" s="5" t="s">
        <v>671</v>
      </c>
      <c r="B2476" s="4">
        <v>232654.31999999899</v>
      </c>
      <c r="C2476" s="4">
        <v>232654.31999999899</v>
      </c>
      <c r="D2476" s="4">
        <v>232654.31999999899</v>
      </c>
      <c r="E2476" s="4">
        <v>220521.36</v>
      </c>
      <c r="F2476" s="4">
        <v>220521.359999999</v>
      </c>
      <c r="G2476" s="4">
        <v>220521.359999999</v>
      </c>
    </row>
    <row r="2477" spans="1:7" outlineLevel="1" x14ac:dyDescent="0.2">
      <c r="A2477" s="5" t="s">
        <v>672</v>
      </c>
      <c r="B2477" s="4">
        <v>251916.239999999</v>
      </c>
      <c r="C2477" s="4">
        <v>251916.239999999</v>
      </c>
      <c r="D2477" s="4">
        <v>251916.239999999</v>
      </c>
      <c r="E2477" s="4">
        <v>230041.343005181</v>
      </c>
      <c r="F2477" s="4">
        <v>230041.343005181</v>
      </c>
      <c r="G2477" s="4">
        <v>230041.343005181</v>
      </c>
    </row>
    <row r="2478" spans="1:7" outlineLevel="1" x14ac:dyDescent="0.2">
      <c r="A2478" s="5" t="s">
        <v>673</v>
      </c>
      <c r="B2478" s="4">
        <v>205950.12</v>
      </c>
      <c r="C2478" s="4">
        <v>205950.12</v>
      </c>
      <c r="D2478" s="4">
        <v>205950.12</v>
      </c>
      <c r="E2478" s="4">
        <v>173066.16</v>
      </c>
      <c r="F2478" s="4">
        <v>173066.16</v>
      </c>
      <c r="G2478" s="4">
        <v>173066.15999999901</v>
      </c>
    </row>
    <row r="2479" spans="1:7" outlineLevel="1" x14ac:dyDescent="0.2">
      <c r="A2479" s="5" t="s">
        <v>674</v>
      </c>
      <c r="B2479" s="4">
        <v>120380.35</v>
      </c>
      <c r="C2479" s="4">
        <v>117973.2</v>
      </c>
      <c r="D2479" s="4">
        <v>117973.2</v>
      </c>
      <c r="E2479" s="4">
        <v>110473.19999999899</v>
      </c>
      <c r="F2479" s="4">
        <v>110473.19999999899</v>
      </c>
      <c r="G2479" s="4">
        <v>110473.19999999899</v>
      </c>
    </row>
    <row r="2480" spans="1:7" outlineLevel="1" x14ac:dyDescent="0.2">
      <c r="A2480" s="5" t="s">
        <v>675</v>
      </c>
      <c r="B2480" s="4">
        <v>320226.62</v>
      </c>
      <c r="C2480" s="4">
        <v>318522.71999999997</v>
      </c>
      <c r="D2480" s="4">
        <v>318522.71999999997</v>
      </c>
      <c r="E2480" s="4">
        <v>269395.68</v>
      </c>
      <c r="F2480" s="4">
        <v>269395.68</v>
      </c>
      <c r="G2480" s="4">
        <v>269395.68</v>
      </c>
    </row>
    <row r="2481" spans="1:7" outlineLevel="1" x14ac:dyDescent="0.2">
      <c r="A2481" s="5" t="s">
        <v>676</v>
      </c>
      <c r="B2481" s="4">
        <v>293846.88</v>
      </c>
      <c r="C2481" s="4">
        <v>290277.71999999997</v>
      </c>
      <c r="D2481" s="4">
        <v>290277.71999999997</v>
      </c>
      <c r="E2481" s="4">
        <v>262355.28000000003</v>
      </c>
      <c r="F2481" s="4">
        <v>262355.27999999898</v>
      </c>
      <c r="G2481" s="4">
        <v>262355.27999999898</v>
      </c>
    </row>
    <row r="2482" spans="1:7" outlineLevel="1" x14ac:dyDescent="0.2">
      <c r="A2482" s="5" t="s">
        <v>677</v>
      </c>
      <c r="B2482" s="4">
        <v>254869.49</v>
      </c>
      <c r="C2482" s="4">
        <v>240967.81999999899</v>
      </c>
      <c r="D2482" s="4">
        <v>240967.799999999</v>
      </c>
      <c r="E2482" s="4">
        <v>174834.51894899501</v>
      </c>
      <c r="F2482" s="4">
        <v>174834.51894899501</v>
      </c>
      <c r="G2482" s="4">
        <v>174834.51894899501</v>
      </c>
    </row>
    <row r="2483" spans="1:7" outlineLevel="1" x14ac:dyDescent="0.2">
      <c r="A2483" s="5" t="s">
        <v>678</v>
      </c>
      <c r="B2483" s="4">
        <v>440708.71</v>
      </c>
      <c r="C2483" s="4">
        <v>754694.84</v>
      </c>
      <c r="D2483" s="4">
        <v>750669.24</v>
      </c>
      <c r="E2483" s="4">
        <v>560169.30471910106</v>
      </c>
      <c r="F2483" s="4">
        <v>560169.30471910106</v>
      </c>
      <c r="G2483" s="4">
        <v>560169.30471910106</v>
      </c>
    </row>
    <row r="2484" spans="1:7" outlineLevel="1" x14ac:dyDescent="0.2">
      <c r="A2484" s="5" t="s">
        <v>679</v>
      </c>
      <c r="C2484" s="4">
        <v>416197.6</v>
      </c>
      <c r="D2484" s="4">
        <v>643485.12</v>
      </c>
      <c r="E2484" s="4">
        <v>579518.19920792</v>
      </c>
      <c r="F2484" s="4">
        <v>579518.19920792</v>
      </c>
      <c r="G2484" s="4">
        <v>579518.19920792</v>
      </c>
    </row>
    <row r="2485" spans="1:7" outlineLevel="1" x14ac:dyDescent="0.2">
      <c r="A2485" s="5" t="s">
        <v>680</v>
      </c>
      <c r="C2485" s="4">
        <v>93352.709999999905</v>
      </c>
      <c r="D2485" s="4">
        <v>278490.69</v>
      </c>
      <c r="E2485" s="4">
        <v>222798.46298118599</v>
      </c>
      <c r="F2485" s="4">
        <v>222798.46298118599</v>
      </c>
      <c r="G2485" s="4">
        <v>222798.46298118701</v>
      </c>
    </row>
    <row r="2486" spans="1:7" outlineLevel="1" x14ac:dyDescent="0.2">
      <c r="A2486" s="5" t="s">
        <v>681</v>
      </c>
      <c r="D2486" s="4">
        <v>124747.13</v>
      </c>
      <c r="E2486" s="4">
        <v>401333.21721518901</v>
      </c>
      <c r="F2486" s="4">
        <v>401333.21721518901</v>
      </c>
      <c r="G2486" s="4">
        <v>401333.21721518901</v>
      </c>
    </row>
    <row r="2487" spans="1:7" outlineLevel="1" x14ac:dyDescent="0.2">
      <c r="A2487" s="5" t="s">
        <v>682</v>
      </c>
      <c r="E2487" s="4">
        <v>115837.575561166</v>
      </c>
      <c r="F2487" s="4">
        <v>145820.11153570801</v>
      </c>
      <c r="G2487" s="4">
        <v>145820.11153570801</v>
      </c>
    </row>
    <row r="2488" spans="1:7" outlineLevel="1" x14ac:dyDescent="0.2">
      <c r="A2488" s="5" t="s">
        <v>683</v>
      </c>
    </row>
    <row r="2489" spans="1:7" outlineLevel="1" x14ac:dyDescent="0.2">
      <c r="A2489" s="5" t="s">
        <v>684</v>
      </c>
      <c r="F2489" s="4">
        <v>27936.2518060412</v>
      </c>
      <c r="G2489" s="4">
        <v>218730.16730356301</v>
      </c>
    </row>
    <row r="2490" spans="1:7" outlineLevel="1" x14ac:dyDescent="0.2">
      <c r="A2490" s="5" t="s">
        <v>685</v>
      </c>
      <c r="F2490" s="4">
        <v>173756.36334175</v>
      </c>
      <c r="G2490" s="4">
        <v>218730.16730356301</v>
      </c>
    </row>
    <row r="2491" spans="1:7" outlineLevel="1" x14ac:dyDescent="0.2">
      <c r="A2491" s="5" t="s">
        <v>687</v>
      </c>
    </row>
    <row r="2492" spans="1:7" outlineLevel="1" x14ac:dyDescent="0.2">
      <c r="A2492" s="5" t="s">
        <v>688</v>
      </c>
      <c r="G2492" s="4">
        <v>9312.0839353470892</v>
      </c>
    </row>
    <row r="2493" spans="1:7" outlineLevel="1" x14ac:dyDescent="0.2">
      <c r="A2493" s="5" t="s">
        <v>686</v>
      </c>
    </row>
    <row r="2494" spans="1:7" outlineLevel="1" x14ac:dyDescent="0.2">
      <c r="A2494" s="5" t="s">
        <v>694</v>
      </c>
    </row>
    <row r="2495" spans="1:7" outlineLevel="1" x14ac:dyDescent="0.2">
      <c r="A2495" s="5" t="s">
        <v>658</v>
      </c>
      <c r="E2495" s="4">
        <v>3973.56</v>
      </c>
      <c r="F2495" s="4">
        <v>3973.56</v>
      </c>
      <c r="G2495" s="4">
        <v>3973.56</v>
      </c>
    </row>
    <row r="2496" spans="1:7" outlineLevel="1" x14ac:dyDescent="0.2">
      <c r="A2496" s="5" t="s">
        <v>660</v>
      </c>
      <c r="E2496" s="4">
        <v>73317.751609756102</v>
      </c>
      <c r="F2496" s="4">
        <v>73317.751609756102</v>
      </c>
      <c r="G2496" s="4">
        <v>73317.751609756102</v>
      </c>
    </row>
    <row r="2497" spans="1:7" outlineLevel="1" x14ac:dyDescent="0.2">
      <c r="A2497" s="5" t="s">
        <v>661</v>
      </c>
      <c r="E2497" s="4">
        <v>208953.93698630101</v>
      </c>
      <c r="F2497" s="4">
        <v>208953.93698630101</v>
      </c>
      <c r="G2497" s="4">
        <v>208953.93698630101</v>
      </c>
    </row>
    <row r="2498" spans="1:7" outlineLevel="1" x14ac:dyDescent="0.2">
      <c r="A2498" s="5" t="s">
        <v>662</v>
      </c>
      <c r="E2498" s="4">
        <v>193399.97239436599</v>
      </c>
      <c r="F2498" s="4">
        <v>193399.97239436599</v>
      </c>
      <c r="G2498" s="4">
        <v>193399.972394365</v>
      </c>
    </row>
    <row r="2499" spans="1:7" outlineLevel="1" x14ac:dyDescent="0.2">
      <c r="A2499" s="5" t="s">
        <v>663</v>
      </c>
      <c r="E2499" s="4">
        <v>89109.650829694307</v>
      </c>
      <c r="F2499" s="4">
        <v>89109.650829694307</v>
      </c>
      <c r="G2499" s="4">
        <v>89109.650829694307</v>
      </c>
    </row>
    <row r="2500" spans="1:7" outlineLevel="1" x14ac:dyDescent="0.2">
      <c r="A2500" s="5" t="s">
        <v>664</v>
      </c>
      <c r="E2500" s="4">
        <v>163099.978197424</v>
      </c>
      <c r="F2500" s="4">
        <v>163099.978197424</v>
      </c>
      <c r="G2500" s="4">
        <v>163099.978197424</v>
      </c>
    </row>
    <row r="2501" spans="1:7" outlineLevel="1" x14ac:dyDescent="0.2">
      <c r="A2501" s="5" t="s">
        <v>665</v>
      </c>
      <c r="E2501" s="4">
        <v>133633.77620253101</v>
      </c>
      <c r="F2501" s="4">
        <v>133633.77620253101</v>
      </c>
      <c r="G2501" s="4">
        <v>133633.77620253101</v>
      </c>
    </row>
    <row r="2502" spans="1:7" outlineLevel="1" x14ac:dyDescent="0.2">
      <c r="A2502" s="5" t="s">
        <v>666</v>
      </c>
      <c r="E2502" s="4">
        <v>204774.17169960399</v>
      </c>
      <c r="F2502" s="4">
        <v>204774.17169960399</v>
      </c>
      <c r="G2502" s="4">
        <v>204774.17169960399</v>
      </c>
    </row>
    <row r="2503" spans="1:7" outlineLevel="1" x14ac:dyDescent="0.2">
      <c r="A2503" s="5" t="s">
        <v>667</v>
      </c>
      <c r="E2503" s="4">
        <v>90054.134537987702</v>
      </c>
      <c r="F2503" s="4">
        <v>90054.134537987702</v>
      </c>
      <c r="G2503" s="4">
        <v>90054.134537987804</v>
      </c>
    </row>
    <row r="2504" spans="1:7" outlineLevel="1" x14ac:dyDescent="0.2">
      <c r="A2504" s="5" t="s">
        <v>668</v>
      </c>
      <c r="E2504" s="4">
        <v>19944.5971875</v>
      </c>
      <c r="F2504" s="4">
        <v>19944.5971875</v>
      </c>
      <c r="G2504" s="4">
        <v>19944.5971875</v>
      </c>
    </row>
    <row r="2505" spans="1:7" outlineLevel="1" x14ac:dyDescent="0.2">
      <c r="A2505" s="5" t="s">
        <v>669</v>
      </c>
      <c r="E2505" s="4">
        <v>8330.8418181818106</v>
      </c>
      <c r="F2505" s="4">
        <v>6942.3681818181703</v>
      </c>
    </row>
    <row r="2506" spans="1:7" outlineLevel="1" x14ac:dyDescent="0.2">
      <c r="A2506" s="5" t="s">
        <v>670</v>
      </c>
      <c r="E2506" s="4">
        <v>108498.62037735801</v>
      </c>
      <c r="F2506" s="4">
        <v>108498.62037735801</v>
      </c>
      <c r="G2506" s="4">
        <v>108498.62037735801</v>
      </c>
    </row>
    <row r="2507" spans="1:7" outlineLevel="1" x14ac:dyDescent="0.2">
      <c r="A2507" s="5" t="s">
        <v>671</v>
      </c>
      <c r="E2507" s="4">
        <v>12132.964731182699</v>
      </c>
      <c r="F2507" s="4">
        <v>12132.964731182699</v>
      </c>
      <c r="G2507" s="4">
        <v>12132.964731182699</v>
      </c>
    </row>
    <row r="2508" spans="1:7" outlineLevel="1" x14ac:dyDescent="0.2">
      <c r="A2508" s="5" t="s">
        <v>672</v>
      </c>
      <c r="E2508" s="4">
        <v>22309.985492227901</v>
      </c>
      <c r="F2508" s="4">
        <v>22309.985492227901</v>
      </c>
      <c r="G2508" s="4">
        <v>22309.985492227901</v>
      </c>
    </row>
    <row r="2509" spans="1:7" outlineLevel="1" x14ac:dyDescent="0.2">
      <c r="A2509" s="5" t="s">
        <v>673</v>
      </c>
      <c r="E2509" s="4">
        <v>32883.96</v>
      </c>
      <c r="F2509" s="4">
        <v>32883.96</v>
      </c>
      <c r="G2509" s="4">
        <v>32883.96</v>
      </c>
    </row>
    <row r="2510" spans="1:7" outlineLevel="1" x14ac:dyDescent="0.2">
      <c r="A2510" s="5" t="s">
        <v>674</v>
      </c>
      <c r="E2510" s="4">
        <v>7500</v>
      </c>
      <c r="F2510" s="4">
        <v>7500</v>
      </c>
      <c r="G2510" s="4">
        <v>7500</v>
      </c>
    </row>
    <row r="2511" spans="1:7" outlineLevel="1" x14ac:dyDescent="0.2">
      <c r="A2511" s="5" t="s">
        <v>675</v>
      </c>
      <c r="E2511" s="4">
        <v>49127.038083067098</v>
      </c>
      <c r="F2511" s="4">
        <v>49127.038083067098</v>
      </c>
      <c r="G2511" s="4">
        <v>49127.038083067098</v>
      </c>
    </row>
    <row r="2512" spans="1:7" outlineLevel="1" x14ac:dyDescent="0.2">
      <c r="A2512" s="5" t="s">
        <v>676</v>
      </c>
      <c r="E2512" s="4">
        <v>27922.44</v>
      </c>
      <c r="F2512" s="4">
        <v>27922.44</v>
      </c>
      <c r="G2512" s="4">
        <v>27922.44</v>
      </c>
    </row>
    <row r="2513" spans="1:7" outlineLevel="1" x14ac:dyDescent="0.2">
      <c r="A2513" s="5" t="s">
        <v>677</v>
      </c>
      <c r="E2513" s="4">
        <v>66133.319814528499</v>
      </c>
      <c r="F2513" s="4">
        <v>66133.319814528499</v>
      </c>
      <c r="G2513" s="4">
        <v>66133.319814528499</v>
      </c>
    </row>
    <row r="2514" spans="1:7" outlineLevel="1" x14ac:dyDescent="0.2">
      <c r="A2514" s="5" t="s">
        <v>678</v>
      </c>
      <c r="E2514" s="4">
        <v>190500</v>
      </c>
      <c r="F2514" s="4">
        <v>190500</v>
      </c>
      <c r="G2514" s="4">
        <v>190500</v>
      </c>
    </row>
    <row r="2515" spans="1:7" outlineLevel="1" x14ac:dyDescent="0.2">
      <c r="A2515" s="5" t="s">
        <v>679</v>
      </c>
      <c r="E2515" s="4">
        <v>63966.96</v>
      </c>
      <c r="F2515" s="4">
        <v>63966.959999999897</v>
      </c>
      <c r="G2515" s="4">
        <v>63966.959999999897</v>
      </c>
    </row>
    <row r="2516" spans="1:7" outlineLevel="1" x14ac:dyDescent="0.2">
      <c r="A2516" s="5" t="s">
        <v>680</v>
      </c>
      <c r="E2516" s="4">
        <v>54768.269522431197</v>
      </c>
      <c r="F2516" s="4">
        <v>54768.269522431197</v>
      </c>
      <c r="G2516" s="4">
        <v>54768.269522431103</v>
      </c>
    </row>
    <row r="2517" spans="1:7" outlineLevel="1" x14ac:dyDescent="0.2">
      <c r="A2517" s="5" t="s">
        <v>681</v>
      </c>
      <c r="E2517" s="4">
        <v>97407.636455696207</v>
      </c>
      <c r="F2517" s="4">
        <v>97407.636455696294</v>
      </c>
      <c r="G2517" s="4">
        <v>97407.636455696294</v>
      </c>
    </row>
    <row r="2518" spans="1:7" outlineLevel="1" x14ac:dyDescent="0.2">
      <c r="A2518" s="5" t="s">
        <v>695</v>
      </c>
    </row>
    <row r="2519" spans="1:7" outlineLevel="1" x14ac:dyDescent="0.2">
      <c r="A2519" s="5" t="s">
        <v>696</v>
      </c>
      <c r="B2519" s="4">
        <v>23628.359999999899</v>
      </c>
      <c r="C2519" s="4">
        <v>23628.359999999899</v>
      </c>
      <c r="D2519" s="4">
        <v>23628.359999999899</v>
      </c>
      <c r="E2519" s="4">
        <v>23628.348705882301</v>
      </c>
      <c r="F2519" s="4">
        <v>23628.348705882301</v>
      </c>
      <c r="G2519" s="4">
        <v>23628.348705882301</v>
      </c>
    </row>
    <row r="2520" spans="1:7" outlineLevel="1" x14ac:dyDescent="0.2">
      <c r="A2520" s="5" t="s">
        <v>697</v>
      </c>
      <c r="B2520" s="4">
        <v>7412.64</v>
      </c>
      <c r="C2520" s="4">
        <v>7412.64</v>
      </c>
      <c r="D2520" s="4">
        <v>7412.64</v>
      </c>
      <c r="E2520" s="4">
        <v>7412.5298823529401</v>
      </c>
      <c r="F2520" s="4">
        <v>7412.5298823529301</v>
      </c>
      <c r="G2520" s="4">
        <v>7412.5298823529301</v>
      </c>
    </row>
    <row r="2521" spans="1:7" outlineLevel="1" x14ac:dyDescent="0.2">
      <c r="A2521" s="5" t="s">
        <v>698</v>
      </c>
      <c r="B2521" s="4">
        <v>28397.519999999899</v>
      </c>
      <c r="C2521" s="4">
        <v>28397.519999999899</v>
      </c>
      <c r="D2521" s="4">
        <v>28397.519999999899</v>
      </c>
      <c r="E2521" s="4">
        <v>28397.489117647001</v>
      </c>
      <c r="F2521" s="4">
        <v>28397.489117647001</v>
      </c>
      <c r="G2521" s="4">
        <v>28397.489117647001</v>
      </c>
    </row>
    <row r="2522" spans="1:7" outlineLevel="1" x14ac:dyDescent="0.2">
      <c r="A2522" s="5" t="s">
        <v>699</v>
      </c>
      <c r="B2522" s="4">
        <v>208433.4</v>
      </c>
      <c r="C2522" s="4">
        <v>208433.4</v>
      </c>
      <c r="D2522" s="4">
        <v>208433.4</v>
      </c>
      <c r="E2522" s="4">
        <v>208433.285496183</v>
      </c>
      <c r="F2522" s="4">
        <v>208433.285496183</v>
      </c>
      <c r="G2522" s="4">
        <v>208433.285496183</v>
      </c>
    </row>
    <row r="2523" spans="1:7" outlineLevel="1" x14ac:dyDescent="0.2">
      <c r="A2523" s="5" t="s">
        <v>700</v>
      </c>
      <c r="B2523" s="4">
        <v>145197.84</v>
      </c>
      <c r="C2523" s="4">
        <v>145197.84</v>
      </c>
      <c r="D2523" s="4">
        <v>145197.84</v>
      </c>
      <c r="E2523" s="4">
        <v>145197.61555555501</v>
      </c>
      <c r="F2523" s="4">
        <v>145197.61555555501</v>
      </c>
      <c r="G2523" s="4">
        <v>145197.61555555501</v>
      </c>
    </row>
    <row r="2524" spans="1:7" outlineLevel="1" x14ac:dyDescent="0.2">
      <c r="A2524" s="5" t="s">
        <v>701</v>
      </c>
      <c r="B2524" s="4">
        <v>19821.240000000002</v>
      </c>
      <c r="C2524" s="4">
        <v>19821.240000000002</v>
      </c>
      <c r="D2524" s="4">
        <v>19821.240000000002</v>
      </c>
      <c r="E2524" s="4">
        <v>19821.264444444401</v>
      </c>
      <c r="F2524" s="4">
        <v>19821.264444444401</v>
      </c>
      <c r="G2524" s="4">
        <v>19821.264444444401</v>
      </c>
    </row>
    <row r="2525" spans="1:7" outlineLevel="1" x14ac:dyDescent="0.2">
      <c r="A2525" s="5" t="s">
        <v>702</v>
      </c>
      <c r="B2525" s="4">
        <v>4527.3599999999897</v>
      </c>
      <c r="C2525" s="4">
        <v>4527.3599999999897</v>
      </c>
      <c r="D2525" s="4">
        <v>4527.3599999999897</v>
      </c>
      <c r="E2525" s="4">
        <v>4527.4603846153796</v>
      </c>
      <c r="F2525" s="4">
        <v>4527.4603846153796</v>
      </c>
      <c r="G2525" s="4">
        <v>4527.4603846153796</v>
      </c>
    </row>
    <row r="2526" spans="1:7" outlineLevel="1" x14ac:dyDescent="0.2">
      <c r="A2526" s="5" t="s">
        <v>703</v>
      </c>
      <c r="B2526" s="4">
        <v>12219.24</v>
      </c>
      <c r="C2526" s="4">
        <v>12219.24</v>
      </c>
      <c r="D2526" s="4">
        <v>12219.24</v>
      </c>
      <c r="E2526" s="4">
        <v>12219.254117647</v>
      </c>
      <c r="F2526" s="4">
        <v>12219.254117647</v>
      </c>
      <c r="G2526" s="4">
        <v>12219.254117647</v>
      </c>
    </row>
    <row r="2527" spans="1:7" outlineLevel="1" x14ac:dyDescent="0.2">
      <c r="A2527" s="5" t="s">
        <v>704</v>
      </c>
      <c r="B2527" s="4">
        <v>14812.08</v>
      </c>
      <c r="C2527" s="4">
        <v>14812.08</v>
      </c>
      <c r="D2527" s="4">
        <v>14812.08</v>
      </c>
      <c r="E2527" s="4">
        <v>14812.214</v>
      </c>
      <c r="F2527" s="4">
        <v>14812.214</v>
      </c>
      <c r="G2527" s="4">
        <v>14812.214</v>
      </c>
    </row>
    <row r="2528" spans="1:7" outlineLevel="1" x14ac:dyDescent="0.2">
      <c r="A2528" s="5" t="s">
        <v>705</v>
      </c>
      <c r="B2528" s="4">
        <v>5722.7999999999902</v>
      </c>
      <c r="C2528" s="4">
        <v>5722.7999999999902</v>
      </c>
      <c r="D2528" s="4">
        <v>5722.7999999999902</v>
      </c>
      <c r="E2528" s="4">
        <v>5722.8590909090899</v>
      </c>
      <c r="F2528" s="4">
        <v>5722.8590909090899</v>
      </c>
      <c r="G2528" s="4">
        <v>5722.8590909090899</v>
      </c>
    </row>
    <row r="2529" spans="1:7" outlineLevel="1" x14ac:dyDescent="0.2">
      <c r="A2529" s="5" t="s">
        <v>706</v>
      </c>
      <c r="B2529" s="4">
        <v>4129.4399999999996</v>
      </c>
      <c r="C2529" s="4">
        <v>4129.4399999999996</v>
      </c>
      <c r="D2529" s="4">
        <v>4129.4399999999996</v>
      </c>
      <c r="E2529" s="4">
        <v>4129.5345454545404</v>
      </c>
      <c r="F2529" s="4">
        <v>4129.5345454545404</v>
      </c>
      <c r="G2529" s="4">
        <v>4129.5345454545504</v>
      </c>
    </row>
    <row r="2530" spans="1:7" outlineLevel="1" x14ac:dyDescent="0.2">
      <c r="A2530" s="5" t="s">
        <v>707</v>
      </c>
      <c r="B2530" s="4">
        <v>10643.52</v>
      </c>
      <c r="C2530" s="4">
        <v>10643.52</v>
      </c>
      <c r="D2530" s="4">
        <v>10643.52</v>
      </c>
      <c r="E2530" s="4">
        <v>10643.5837037037</v>
      </c>
      <c r="F2530" s="4">
        <v>10643.5837037036</v>
      </c>
      <c r="G2530" s="4">
        <v>10643.5837037036</v>
      </c>
    </row>
    <row r="2531" spans="1:7" outlineLevel="1" x14ac:dyDescent="0.2">
      <c r="A2531" s="5" t="s">
        <v>708</v>
      </c>
      <c r="B2531" s="4">
        <v>5636.3999999999896</v>
      </c>
      <c r="C2531" s="4">
        <v>5636.3999999999896</v>
      </c>
      <c r="D2531" s="4">
        <v>5636.3999999999896</v>
      </c>
      <c r="E2531" s="4">
        <v>5636.35777777777</v>
      </c>
      <c r="F2531" s="4">
        <v>5636.35777777777</v>
      </c>
      <c r="G2531" s="4">
        <v>5636.35777777777</v>
      </c>
    </row>
    <row r="2532" spans="1:7" outlineLevel="1" x14ac:dyDescent="0.2">
      <c r="A2532" s="5" t="s">
        <v>709</v>
      </c>
      <c r="B2532" s="4">
        <v>0.38</v>
      </c>
    </row>
    <row r="2533" spans="1:7" outlineLevel="1" x14ac:dyDescent="0.2">
      <c r="A2533" s="5" t="s">
        <v>710</v>
      </c>
      <c r="B2533" s="4">
        <v>317861.52</v>
      </c>
      <c r="C2533" s="4">
        <v>317861.52</v>
      </c>
      <c r="D2533" s="4">
        <v>317861.52</v>
      </c>
      <c r="E2533" s="4">
        <v>317861.49035294098</v>
      </c>
      <c r="F2533" s="4">
        <v>317861.49035294098</v>
      </c>
      <c r="G2533" s="4">
        <v>317861.49035294098</v>
      </c>
    </row>
    <row r="2534" spans="1:7" outlineLevel="1" x14ac:dyDescent="0.2">
      <c r="A2534" s="5" t="s">
        <v>711</v>
      </c>
      <c r="B2534" s="4">
        <v>703706.63999999897</v>
      </c>
      <c r="C2534" s="4">
        <v>703706.63999999897</v>
      </c>
      <c r="D2534" s="4">
        <v>703706.63999999897</v>
      </c>
      <c r="E2534" s="4">
        <v>175926.15</v>
      </c>
    </row>
    <row r="2535" spans="1:7" outlineLevel="1" x14ac:dyDescent="0.2">
      <c r="A2535" s="5" t="s">
        <v>712</v>
      </c>
      <c r="B2535" s="4">
        <v>418946.63999999902</v>
      </c>
      <c r="C2535" s="4">
        <v>418946.63999999902</v>
      </c>
      <c r="D2535" s="4">
        <v>418946.63999999902</v>
      </c>
      <c r="E2535" s="4">
        <v>418946.76831683097</v>
      </c>
      <c r="F2535" s="4">
        <v>418946.76831683097</v>
      </c>
      <c r="G2535" s="4">
        <v>418946.76831683097</v>
      </c>
    </row>
    <row r="2536" spans="1:7" outlineLevel="1" x14ac:dyDescent="0.2">
      <c r="A2536" s="5" t="s">
        <v>713</v>
      </c>
      <c r="B2536" s="4">
        <v>204121.2</v>
      </c>
      <c r="C2536" s="4">
        <v>204121.2</v>
      </c>
      <c r="D2536" s="4">
        <v>204121.2</v>
      </c>
      <c r="E2536" s="4">
        <v>204121.23206896501</v>
      </c>
      <c r="F2536" s="4">
        <v>204121.23206896501</v>
      </c>
      <c r="G2536" s="4">
        <v>204121.23206896501</v>
      </c>
    </row>
    <row r="2537" spans="1:7" outlineLevel="1" x14ac:dyDescent="0.2">
      <c r="A2537" s="5" t="s">
        <v>714</v>
      </c>
      <c r="B2537" s="4">
        <v>10022.64</v>
      </c>
      <c r="C2537" s="4">
        <v>10022.64</v>
      </c>
      <c r="D2537" s="4">
        <v>10022.64</v>
      </c>
      <c r="E2537" s="4">
        <v>10022.639999999899</v>
      </c>
      <c r="F2537" s="4">
        <v>10022.639999999899</v>
      </c>
      <c r="G2537" s="4">
        <v>10022.639999999899</v>
      </c>
    </row>
    <row r="2538" spans="1:7" outlineLevel="1" x14ac:dyDescent="0.2">
      <c r="A2538" s="5" t="s">
        <v>715</v>
      </c>
      <c r="B2538" s="4">
        <v>13229.639999999899</v>
      </c>
      <c r="C2538" s="4">
        <v>13229.639999999899</v>
      </c>
      <c r="D2538" s="4">
        <v>13229.639999999899</v>
      </c>
      <c r="E2538" s="4">
        <v>13359.3682352941</v>
      </c>
      <c r="F2538" s="4">
        <v>13359.3682352941</v>
      </c>
      <c r="G2538" s="4">
        <v>13359.3682352941</v>
      </c>
    </row>
    <row r="2539" spans="1:7" outlineLevel="1" x14ac:dyDescent="0.2">
      <c r="A2539" s="5" t="s">
        <v>716</v>
      </c>
      <c r="B2539" s="4">
        <v>7733.64</v>
      </c>
      <c r="C2539" s="4">
        <v>7733.64</v>
      </c>
      <c r="D2539" s="4">
        <v>7733.64</v>
      </c>
      <c r="E2539" s="4">
        <v>7769.3211111111004</v>
      </c>
      <c r="F2539" s="4">
        <v>7769.3211111111004</v>
      </c>
      <c r="G2539" s="4">
        <v>7769.3211111111004</v>
      </c>
    </row>
    <row r="2540" spans="1:7" outlineLevel="1" x14ac:dyDescent="0.2">
      <c r="A2540" s="5" t="s">
        <v>641</v>
      </c>
      <c r="B2540" s="4">
        <v>81484.56</v>
      </c>
      <c r="C2540" s="4">
        <v>81484.56</v>
      </c>
      <c r="D2540" s="4">
        <v>81484.56</v>
      </c>
      <c r="E2540" s="4">
        <v>81484.698352941094</v>
      </c>
      <c r="F2540" s="4">
        <v>81484.698352941094</v>
      </c>
      <c r="G2540" s="4">
        <v>81484.698352941094</v>
      </c>
    </row>
    <row r="2541" spans="1:7" outlineLevel="1" x14ac:dyDescent="0.2">
      <c r="A2541" s="5" t="s">
        <v>660</v>
      </c>
      <c r="D2541" s="4">
        <v>93484.84</v>
      </c>
      <c r="E2541" s="4">
        <v>379072.059512195</v>
      </c>
      <c r="F2541" s="4">
        <v>379072.059512195</v>
      </c>
      <c r="G2541" s="4">
        <v>379072.059512195</v>
      </c>
    </row>
    <row r="2542" spans="1:7" outlineLevel="1" x14ac:dyDescent="0.2">
      <c r="A2542" s="5" t="s">
        <v>661</v>
      </c>
      <c r="D2542" s="4">
        <v>223498.56</v>
      </c>
      <c r="E2542" s="4">
        <v>894202.17917808203</v>
      </c>
      <c r="F2542" s="4">
        <v>894202.17917808203</v>
      </c>
      <c r="G2542" s="4">
        <v>894202.17917808297</v>
      </c>
    </row>
    <row r="2543" spans="1:7" outlineLevel="1" x14ac:dyDescent="0.2">
      <c r="A2543" s="5" t="s">
        <v>662</v>
      </c>
      <c r="D2543" s="4">
        <v>91710.88</v>
      </c>
      <c r="E2543" s="4">
        <v>366915.49802816898</v>
      </c>
      <c r="F2543" s="4">
        <v>366915.49802816898</v>
      </c>
      <c r="G2543" s="4">
        <v>366915.49802816898</v>
      </c>
    </row>
    <row r="2544" spans="1:7" outlineLevel="1" x14ac:dyDescent="0.2">
      <c r="A2544" s="5" t="s">
        <v>663</v>
      </c>
      <c r="D2544" s="4">
        <v>97194.34</v>
      </c>
      <c r="E2544" s="4">
        <v>388863.78445414797</v>
      </c>
      <c r="F2544" s="4">
        <v>388863.78445414797</v>
      </c>
      <c r="G2544" s="4">
        <v>388863.78445414797</v>
      </c>
    </row>
    <row r="2545" spans="1:7" outlineLevel="1" x14ac:dyDescent="0.2">
      <c r="A2545" s="5" t="s">
        <v>665</v>
      </c>
      <c r="D2545" s="4">
        <v>160480.06</v>
      </c>
      <c r="E2545" s="4">
        <v>639377.16050632903</v>
      </c>
      <c r="F2545" s="4">
        <v>639377.16050632903</v>
      </c>
      <c r="G2545" s="4">
        <v>639377.16050632903</v>
      </c>
    </row>
    <row r="2546" spans="1:7" outlineLevel="1" x14ac:dyDescent="0.2">
      <c r="A2546" s="5" t="s">
        <v>666</v>
      </c>
      <c r="D2546" s="4">
        <v>13206.5999999999</v>
      </c>
      <c r="E2546" s="4">
        <v>52837.4452173912</v>
      </c>
      <c r="F2546" s="4">
        <v>52837.4452173912</v>
      </c>
      <c r="G2546" s="4">
        <v>52837.4452173912</v>
      </c>
    </row>
    <row r="2547" spans="1:7" outlineLevel="1" x14ac:dyDescent="0.2">
      <c r="A2547" s="5" t="s">
        <v>667</v>
      </c>
      <c r="D2547" s="4">
        <v>290294.53000000003</v>
      </c>
      <c r="E2547" s="4">
        <v>1168516.15490759</v>
      </c>
      <c r="F2547" s="4">
        <v>1168516.15490759</v>
      </c>
      <c r="G2547" s="4">
        <v>1168516.15490759</v>
      </c>
    </row>
    <row r="2548" spans="1:7" outlineLevel="1" x14ac:dyDescent="0.2">
      <c r="A2548" s="5" t="s">
        <v>668</v>
      </c>
      <c r="D2548" s="4">
        <v>205344.83</v>
      </c>
      <c r="E2548" s="4">
        <v>821530.52484375006</v>
      </c>
      <c r="F2548" s="4">
        <v>821530.52484375006</v>
      </c>
      <c r="G2548" s="4">
        <v>821530.52484375006</v>
      </c>
    </row>
    <row r="2549" spans="1:7" outlineLevel="1" x14ac:dyDescent="0.2">
      <c r="A2549" s="5" t="s">
        <v>717</v>
      </c>
    </row>
    <row r="2550" spans="1:7" outlineLevel="1" x14ac:dyDescent="0.2">
      <c r="A2550" s="5" t="s">
        <v>699</v>
      </c>
      <c r="B2550" s="4">
        <v>-68767.679999999993</v>
      </c>
      <c r="C2550" s="4">
        <v>-68767.679999999993</v>
      </c>
      <c r="D2550" s="4">
        <v>-68767.679999999993</v>
      </c>
      <c r="E2550" s="4">
        <v>-68242.620458015197</v>
      </c>
      <c r="F2550" s="4">
        <v>-68242.620458015197</v>
      </c>
      <c r="G2550" s="4">
        <v>-68242.620458015197</v>
      </c>
    </row>
    <row r="2551" spans="1:7" outlineLevel="1" x14ac:dyDescent="0.2">
      <c r="A2551" s="5" t="s">
        <v>710</v>
      </c>
      <c r="B2551" s="4">
        <v>-10932.36</v>
      </c>
      <c r="C2551" s="4">
        <v>-10932.36</v>
      </c>
      <c r="D2551" s="4">
        <v>-10932.36</v>
      </c>
      <c r="E2551" s="4">
        <v>-10803.5985882352</v>
      </c>
      <c r="F2551" s="4">
        <v>-10803.5985882352</v>
      </c>
      <c r="G2551" s="4">
        <v>-10803.5985882352</v>
      </c>
    </row>
    <row r="2552" spans="1:7" outlineLevel="1" x14ac:dyDescent="0.2">
      <c r="A2552" s="5" t="s">
        <v>713</v>
      </c>
      <c r="B2552" s="4">
        <v>-56088.6</v>
      </c>
      <c r="C2552" s="4">
        <v>-56088.6</v>
      </c>
      <c r="D2552" s="4">
        <v>-56088.6</v>
      </c>
      <c r="E2552" s="4">
        <v>-55604.981379310302</v>
      </c>
      <c r="F2552" s="4">
        <v>-55604.981379310302</v>
      </c>
      <c r="G2552" s="4">
        <v>-55604.981379310397</v>
      </c>
    </row>
    <row r="2553" spans="1:7" outlineLevel="1" x14ac:dyDescent="0.2">
      <c r="A2553" s="5" t="s">
        <v>718</v>
      </c>
      <c r="B2553" s="4">
        <v>-72246.48</v>
      </c>
      <c r="C2553" s="4">
        <v>-72246.48</v>
      </c>
      <c r="D2553" s="4">
        <v>-72246.48</v>
      </c>
      <c r="E2553" s="4">
        <v>-112904.07499999899</v>
      </c>
      <c r="F2553" s="4">
        <v>-112904.07499999899</v>
      </c>
      <c r="G2553" s="4">
        <v>-112904.07499999899</v>
      </c>
    </row>
    <row r="2554" spans="1:7" outlineLevel="1" x14ac:dyDescent="0.2">
      <c r="A2554" s="5" t="s">
        <v>719</v>
      </c>
    </row>
    <row r="2555" spans="1:7" outlineLevel="1" x14ac:dyDescent="0.2">
      <c r="A2555" s="5" t="s">
        <v>720</v>
      </c>
    </row>
    <row r="2556" spans="1:7" outlineLevel="1" x14ac:dyDescent="0.2">
      <c r="A2556" s="5" t="s">
        <v>636</v>
      </c>
      <c r="B2556" s="4">
        <v>989259.54583333305</v>
      </c>
      <c r="C2556" s="4">
        <v>662489.92883333296</v>
      </c>
      <c r="D2556" s="4">
        <v>613445.49800000002</v>
      </c>
      <c r="E2556" s="4">
        <v>3612747.8276315201</v>
      </c>
      <c r="F2556" s="4">
        <v>4483602.5932398802</v>
      </c>
      <c r="G2556" s="4">
        <v>6266358.8396016601</v>
      </c>
    </row>
    <row r="2557" spans="1:7" outlineLevel="1" x14ac:dyDescent="0.2">
      <c r="A2557" s="5" t="s">
        <v>741</v>
      </c>
    </row>
    <row r="2558" spans="1:7" outlineLevel="1" x14ac:dyDescent="0.2">
      <c r="A2558" s="5" t="s">
        <v>965</v>
      </c>
    </row>
    <row r="2559" spans="1:7" outlineLevel="1" x14ac:dyDescent="0.2">
      <c r="A2559" s="5" t="s">
        <v>636</v>
      </c>
      <c r="E2559" s="4">
        <v>2512552.2799999998</v>
      </c>
      <c r="F2559" s="4">
        <v>-12246.719999999899</v>
      </c>
      <c r="G2559" s="4">
        <v>-12246.719999999899</v>
      </c>
    </row>
    <row r="2560" spans="1:7" outlineLevel="1" x14ac:dyDescent="0.2">
      <c r="A2560" s="5" t="s">
        <v>997</v>
      </c>
    </row>
    <row r="2561" spans="1:7" outlineLevel="1" x14ac:dyDescent="0.2">
      <c r="A2561" s="5" t="s">
        <v>998</v>
      </c>
    </row>
    <row r="2562" spans="1:7" outlineLevel="1" x14ac:dyDescent="0.2">
      <c r="A2562" s="5" t="s">
        <v>636</v>
      </c>
      <c r="B2562" s="4">
        <v>10066573</v>
      </c>
      <c r="C2562" s="4">
        <v>9189574.0399999991</v>
      </c>
      <c r="D2562" s="4">
        <v>9472494.6199999992</v>
      </c>
      <c r="E2562" s="4">
        <v>9468241.0964889992</v>
      </c>
      <c r="F2562" s="4">
        <v>9084256.2821999993</v>
      </c>
      <c r="G2562" s="4">
        <v>8770115.5602000002</v>
      </c>
    </row>
    <row r="2563" spans="1:7" outlineLevel="1" x14ac:dyDescent="0.2">
      <c r="A2563" s="5" t="s">
        <v>1003</v>
      </c>
    </row>
    <row r="2564" spans="1:7" outlineLevel="1" x14ac:dyDescent="0.2">
      <c r="A2564" s="5" t="s">
        <v>1020</v>
      </c>
    </row>
    <row r="2565" spans="1:7" outlineLevel="1" x14ac:dyDescent="0.2">
      <c r="A2565" s="5" t="s">
        <v>636</v>
      </c>
      <c r="E2565" s="4">
        <v>94848</v>
      </c>
      <c r="F2565" s="4">
        <v>94848</v>
      </c>
      <c r="G2565" s="4">
        <v>94848</v>
      </c>
    </row>
    <row r="2566" spans="1:7" outlineLevel="1" x14ac:dyDescent="0.2">
      <c r="A2566" s="5" t="s">
        <v>1031</v>
      </c>
    </row>
    <row r="2567" spans="1:7" outlineLevel="1" x14ac:dyDescent="0.2">
      <c r="A2567" s="5" t="s">
        <v>636</v>
      </c>
      <c r="D2567" s="4">
        <v>901129.79611666</v>
      </c>
      <c r="E2567" s="4">
        <v>2953389.3883499699</v>
      </c>
      <c r="F2567" s="4">
        <v>1939750.09782314</v>
      </c>
      <c r="G2567" s="4">
        <v>1942689.6344166601</v>
      </c>
    </row>
    <row r="2568" spans="1:7" outlineLevel="1" x14ac:dyDescent="0.2">
      <c r="A2568" s="5" t="s">
        <v>1033</v>
      </c>
    </row>
    <row r="2569" spans="1:7" outlineLevel="1" x14ac:dyDescent="0.2">
      <c r="A2569" s="5" t="s">
        <v>636</v>
      </c>
      <c r="D2569" s="4">
        <v>438230.52479797998</v>
      </c>
      <c r="E2569" s="4">
        <v>2629383.1487878701</v>
      </c>
      <c r="F2569" s="4">
        <v>2629383.1487878701</v>
      </c>
      <c r="G2569" s="4">
        <v>2629383.1487878701</v>
      </c>
    </row>
    <row r="2570" spans="1:7" outlineLevel="1" x14ac:dyDescent="0.2">
      <c r="A2570" s="5" t="s">
        <v>1074</v>
      </c>
    </row>
    <row r="2571" spans="1:7" outlineLevel="1" x14ac:dyDescent="0.2">
      <c r="A2571" s="5" t="s">
        <v>546</v>
      </c>
    </row>
    <row r="2572" spans="1:7" outlineLevel="1" x14ac:dyDescent="0.2">
      <c r="A2572" s="5" t="s">
        <v>1075</v>
      </c>
    </row>
    <row r="2573" spans="1:7" outlineLevel="1" x14ac:dyDescent="0.2">
      <c r="A2573" s="5" t="s">
        <v>548</v>
      </c>
      <c r="B2573" s="4">
        <v>-15250.8</v>
      </c>
      <c r="C2573" s="4">
        <v>-215595.07</v>
      </c>
      <c r="D2573" s="4">
        <v>-296760.92</v>
      </c>
      <c r="E2573" s="4">
        <v>-1100498.3873057601</v>
      </c>
    </row>
    <row r="2574" spans="1:7" outlineLevel="1" x14ac:dyDescent="0.2">
      <c r="A2574" s="5" t="s">
        <v>552</v>
      </c>
      <c r="B2574" s="4">
        <v>-16360080.859999999</v>
      </c>
      <c r="C2574" s="4">
        <v>-5218959.0199999996</v>
      </c>
      <c r="D2574" s="4">
        <v>-318309.74</v>
      </c>
    </row>
    <row r="2575" spans="1:7" outlineLevel="1" x14ac:dyDescent="0.2">
      <c r="A2575" s="5" t="s">
        <v>555</v>
      </c>
      <c r="D2575" s="4">
        <v>-1175544.55</v>
      </c>
      <c r="E2575" s="4">
        <v>-1443440.5312991</v>
      </c>
      <c r="F2575" s="4">
        <v>-585537.674346379</v>
      </c>
    </row>
    <row r="2576" spans="1:7" outlineLevel="1" x14ac:dyDescent="0.2">
      <c r="A2576" s="5" t="s">
        <v>557</v>
      </c>
      <c r="D2576" s="4">
        <v>-1303955.27</v>
      </c>
      <c r="E2576" s="4">
        <v>-3926030.9095759098</v>
      </c>
    </row>
    <row r="2577" spans="1:7" outlineLevel="1" x14ac:dyDescent="0.2">
      <c r="A2577" s="5" t="s">
        <v>558</v>
      </c>
      <c r="D2577" s="4">
        <v>-533.84</v>
      </c>
      <c r="E2577" s="4">
        <v>-81190.539510269606</v>
      </c>
    </row>
    <row r="2578" spans="1:7" outlineLevel="1" x14ac:dyDescent="0.2">
      <c r="A2578" s="5" t="s">
        <v>559</v>
      </c>
      <c r="D2578" s="4">
        <v>-680441.46</v>
      </c>
      <c r="E2578" s="4">
        <v>-18003.7076481603</v>
      </c>
    </row>
    <row r="2579" spans="1:7" outlineLevel="1" x14ac:dyDescent="0.2">
      <c r="A2579" s="5" t="s">
        <v>560</v>
      </c>
      <c r="D2579" s="4">
        <v>-783299.43</v>
      </c>
      <c r="E2579" s="4">
        <v>-1964051.75578413</v>
      </c>
    </row>
    <row r="2580" spans="1:7" outlineLevel="1" x14ac:dyDescent="0.2">
      <c r="A2580" s="5" t="s">
        <v>564</v>
      </c>
      <c r="B2580" s="4">
        <v>-2589298.04</v>
      </c>
      <c r="C2580" s="4">
        <v>-8904472.5</v>
      </c>
      <c r="D2580" s="4">
        <v>-13064210.57</v>
      </c>
      <c r="E2580" s="4">
        <v>-3896662.73339007</v>
      </c>
    </row>
    <row r="2581" spans="1:7" outlineLevel="1" x14ac:dyDescent="0.2">
      <c r="A2581" s="5" t="s">
        <v>567</v>
      </c>
      <c r="B2581" s="4">
        <v>-5331347.22</v>
      </c>
    </row>
    <row r="2582" spans="1:7" outlineLevel="1" x14ac:dyDescent="0.2">
      <c r="A2582" s="5" t="s">
        <v>568</v>
      </c>
      <c r="B2582" s="4">
        <v>-299894.15000000002</v>
      </c>
      <c r="C2582" s="4">
        <v>-143228.46</v>
      </c>
      <c r="D2582" s="4">
        <v>-120200.99</v>
      </c>
      <c r="E2582" s="4">
        <v>-23643.032757380199</v>
      </c>
    </row>
    <row r="2583" spans="1:7" outlineLevel="1" x14ac:dyDescent="0.2">
      <c r="A2583" s="5" t="s">
        <v>569</v>
      </c>
      <c r="D2583" s="4">
        <v>-587796.96</v>
      </c>
      <c r="E2583" s="4">
        <v>-846330.44330941699</v>
      </c>
      <c r="F2583" s="4">
        <v>-561027.04179478704</v>
      </c>
    </row>
    <row r="2584" spans="1:7" outlineLevel="1" x14ac:dyDescent="0.2">
      <c r="A2584" s="5" t="s">
        <v>571</v>
      </c>
      <c r="B2584" s="4">
        <v>15006.6</v>
      </c>
      <c r="D2584" s="4">
        <v>-223453.08</v>
      </c>
      <c r="E2584" s="4">
        <v>-453697.20431067498</v>
      </c>
      <c r="F2584" s="4">
        <v>-882371.85982856399</v>
      </c>
      <c r="G2584" s="4">
        <v>-1048226.3860704401</v>
      </c>
    </row>
    <row r="2585" spans="1:7" outlineLevel="1" x14ac:dyDescent="0.2">
      <c r="A2585" s="5" t="s">
        <v>573</v>
      </c>
      <c r="B2585" s="4">
        <v>-3613676.03</v>
      </c>
      <c r="C2585" s="4">
        <v>40.74</v>
      </c>
      <c r="D2585" s="4">
        <v>-223522.27</v>
      </c>
      <c r="E2585" s="4">
        <v>-529641.64905021805</v>
      </c>
      <c r="F2585" s="4">
        <v>-961597.35621849098</v>
      </c>
      <c r="G2585" s="4">
        <v>-1427561.42029676</v>
      </c>
    </row>
    <row r="2586" spans="1:7" outlineLevel="1" x14ac:dyDescent="0.2">
      <c r="A2586" s="5" t="s">
        <v>1076</v>
      </c>
      <c r="B2586" s="4">
        <v>-120397.64</v>
      </c>
      <c r="C2586" s="4">
        <v>-279209.78000000003</v>
      </c>
      <c r="D2586" s="4">
        <v>-273858.67</v>
      </c>
      <c r="E2586" s="4">
        <v>-3.7205893685245901E-19</v>
      </c>
      <c r="F2586" s="4">
        <v>-4.0198886237156502E-19</v>
      </c>
      <c r="G2586" s="4">
        <v>-4.1750847830423002E-19</v>
      </c>
    </row>
    <row r="2587" spans="1:7" outlineLevel="1" x14ac:dyDescent="0.2">
      <c r="A2587" s="5" t="s">
        <v>574</v>
      </c>
      <c r="B2587" s="4">
        <v>-3461.67</v>
      </c>
    </row>
    <row r="2588" spans="1:7" outlineLevel="1" x14ac:dyDescent="0.2">
      <c r="A2588" s="5" t="s">
        <v>576</v>
      </c>
      <c r="B2588" s="4">
        <v>-341998.17</v>
      </c>
      <c r="C2588" s="4">
        <v>-203443.88</v>
      </c>
      <c r="D2588" s="4">
        <v>-136934.93</v>
      </c>
      <c r="E2588" s="4">
        <v>-113096.643530976</v>
      </c>
      <c r="F2588" s="4">
        <v>-21886.348706756999</v>
      </c>
      <c r="G2588" s="4">
        <v>-16566.575087469198</v>
      </c>
    </row>
    <row r="2589" spans="1:7" outlineLevel="1" x14ac:dyDescent="0.2">
      <c r="A2589" s="5" t="s">
        <v>578</v>
      </c>
      <c r="B2589" s="4">
        <v>-174117.33</v>
      </c>
      <c r="C2589" s="4">
        <v>-153642.5</v>
      </c>
      <c r="D2589" s="4">
        <v>-99159.66</v>
      </c>
      <c r="E2589" s="4">
        <v>-40706.163404794497</v>
      </c>
      <c r="F2589" s="4">
        <v>-107.698440585038</v>
      </c>
      <c r="G2589" s="4">
        <v>-113.826277612433</v>
      </c>
    </row>
    <row r="2590" spans="1:7" outlineLevel="1" x14ac:dyDescent="0.2">
      <c r="A2590" s="5" t="s">
        <v>580</v>
      </c>
      <c r="D2590" s="4">
        <v>-587796.96</v>
      </c>
      <c r="E2590" s="4">
        <v>-846236.47595919401</v>
      </c>
      <c r="F2590" s="4">
        <v>-193376.20834120701</v>
      </c>
    </row>
    <row r="2591" spans="1:7" outlineLevel="1" x14ac:dyDescent="0.2">
      <c r="A2591" s="5" t="s">
        <v>581</v>
      </c>
      <c r="D2591" s="4">
        <v>-34005.040000000001</v>
      </c>
      <c r="E2591" s="4">
        <v>-1022929.4481614</v>
      </c>
    </row>
    <row r="2592" spans="1:7" outlineLevel="1" x14ac:dyDescent="0.2">
      <c r="A2592" s="5" t="s">
        <v>584</v>
      </c>
      <c r="D2592" s="4">
        <v>-587938.26</v>
      </c>
      <c r="E2592" s="4">
        <v>-474804.95128717099</v>
      </c>
      <c r="F2592" s="4">
        <v>-130587.169856826</v>
      </c>
    </row>
    <row r="2593" spans="1:7" outlineLevel="1" x14ac:dyDescent="0.2">
      <c r="A2593" s="5" t="s">
        <v>589</v>
      </c>
      <c r="E2593" s="4">
        <v>-240235.606331749</v>
      </c>
      <c r="F2593" s="4">
        <v>-7103576.8183897696</v>
      </c>
      <c r="G2593" s="4">
        <v>-13981294.230598699</v>
      </c>
    </row>
    <row r="2594" spans="1:7" outlineLevel="1" x14ac:dyDescent="0.2">
      <c r="A2594" s="5" t="s">
        <v>590</v>
      </c>
      <c r="D2594" s="4">
        <v>-2048.52</v>
      </c>
      <c r="E2594" s="4">
        <v>-76877.653109570005</v>
      </c>
    </row>
    <row r="2595" spans="1:7" outlineLevel="1" x14ac:dyDescent="0.2">
      <c r="A2595" s="5" t="s">
        <v>1077</v>
      </c>
    </row>
    <row r="2596" spans="1:7" outlineLevel="1" x14ac:dyDescent="0.2">
      <c r="A2596" s="5" t="s">
        <v>591</v>
      </c>
      <c r="D2596" s="4">
        <v>-45175.359999999899</v>
      </c>
      <c r="E2596" s="4">
        <v>-872826.854899948</v>
      </c>
    </row>
    <row r="2597" spans="1:7" outlineLevel="1" x14ac:dyDescent="0.2">
      <c r="A2597" s="5" t="s">
        <v>592</v>
      </c>
      <c r="D2597" s="4">
        <v>-53210.11</v>
      </c>
      <c r="E2597" s="4">
        <v>-897415.77297413303</v>
      </c>
    </row>
    <row r="2598" spans="1:7" x14ac:dyDescent="0.2">
      <c r="A2598" s="5" t="s">
        <v>1147</v>
      </c>
      <c r="B2598" s="4">
        <v>-411468865.44</v>
      </c>
      <c r="C2598" s="4">
        <v>-436307757.26999998</v>
      </c>
      <c r="D2598" s="4">
        <v>-444061509.47999901</v>
      </c>
      <c r="E2598" s="4">
        <v>-469888618.00922698</v>
      </c>
      <c r="F2598" s="4">
        <v>-521245919.501302</v>
      </c>
      <c r="G2598" s="4">
        <v>-554084232.80063999</v>
      </c>
    </row>
    <row r="2599" spans="1:7" x14ac:dyDescent="0.2">
      <c r="A2599" s="5" t="s">
        <v>1148</v>
      </c>
      <c r="B2599" s="4">
        <v>17908.73</v>
      </c>
      <c r="C2599" s="4">
        <v>10291.86</v>
      </c>
      <c r="D2599" s="4">
        <v>17477.669999999998</v>
      </c>
      <c r="E2599" s="4">
        <v>0</v>
      </c>
      <c r="F2599" s="4">
        <v>0</v>
      </c>
      <c r="G2599" s="4">
        <v>0</v>
      </c>
    </row>
    <row r="2600" spans="1:7" outlineLevel="1" x14ac:dyDescent="0.2">
      <c r="A2600" s="5" t="s">
        <v>545</v>
      </c>
    </row>
    <row r="2601" spans="1:7" outlineLevel="1" x14ac:dyDescent="0.2">
      <c r="A2601" s="5" t="s">
        <v>966</v>
      </c>
    </row>
    <row r="2602" spans="1:7" outlineLevel="1" x14ac:dyDescent="0.2">
      <c r="A2602" s="5" t="s">
        <v>967</v>
      </c>
    </row>
    <row r="2603" spans="1:7" outlineLevel="1" x14ac:dyDescent="0.2">
      <c r="A2603" s="5" t="s">
        <v>636</v>
      </c>
      <c r="B2603" s="4">
        <v>592381</v>
      </c>
      <c r="C2603" s="4">
        <v>1561184.76</v>
      </c>
      <c r="D2603" s="4">
        <v>800622</v>
      </c>
      <c r="E2603" s="4">
        <v>119428490.88722999</v>
      </c>
      <c r="F2603" s="4">
        <v>256493.22953251199</v>
      </c>
      <c r="G2603" s="4">
        <v>45267.105508886503</v>
      </c>
    </row>
    <row r="2604" spans="1:7" outlineLevel="1" x14ac:dyDescent="0.2">
      <c r="A2604" s="5" t="s">
        <v>968</v>
      </c>
    </row>
    <row r="2605" spans="1:7" outlineLevel="1" x14ac:dyDescent="0.2">
      <c r="A2605" s="5" t="s">
        <v>636</v>
      </c>
      <c r="B2605" s="4">
        <v>-2033549</v>
      </c>
      <c r="C2605" s="4">
        <v>-1698029</v>
      </c>
      <c r="D2605" s="4">
        <v>-1779315</v>
      </c>
      <c r="E2605" s="4">
        <v>-2215541.3576751598</v>
      </c>
      <c r="F2605" s="4">
        <v>-2213433.9741766201</v>
      </c>
      <c r="G2605" s="4">
        <v>-2211627.64546357</v>
      </c>
    </row>
    <row r="2606" spans="1:7" outlineLevel="1" x14ac:dyDescent="0.2">
      <c r="A2606" s="5" t="s">
        <v>969</v>
      </c>
    </row>
    <row r="2607" spans="1:7" outlineLevel="1" x14ac:dyDescent="0.2">
      <c r="A2607" s="5" t="s">
        <v>636</v>
      </c>
      <c r="B2607" s="4">
        <v>34983.199999999997</v>
      </c>
      <c r="C2607" s="4">
        <v>29591.1</v>
      </c>
      <c r="D2607" s="4">
        <v>32449.9</v>
      </c>
      <c r="E2607" s="4">
        <v>35222.642518706998</v>
      </c>
      <c r="F2607" s="4">
        <v>35189.139368173601</v>
      </c>
      <c r="G2607" s="4">
        <v>35160.4223820021</v>
      </c>
    </row>
    <row r="2608" spans="1:7" outlineLevel="1" x14ac:dyDescent="0.2">
      <c r="A2608" s="5" t="s">
        <v>970</v>
      </c>
    </row>
    <row r="2609" spans="1:7" outlineLevel="1" x14ac:dyDescent="0.2">
      <c r="A2609" s="5" t="s">
        <v>636</v>
      </c>
      <c r="B2609" s="4">
        <v>-99952</v>
      </c>
      <c r="C2609" s="4">
        <v>-84546</v>
      </c>
      <c r="D2609" s="4">
        <v>-92714</v>
      </c>
      <c r="E2609" s="4">
        <v>-100636.12148202</v>
      </c>
      <c r="F2609" s="4">
        <v>-100540.398194781</v>
      </c>
      <c r="G2609" s="4">
        <v>-100458.34966286299</v>
      </c>
    </row>
    <row r="2610" spans="1:7" outlineLevel="1" x14ac:dyDescent="0.2">
      <c r="A2610" s="5" t="s">
        <v>971</v>
      </c>
    </row>
    <row r="2611" spans="1:7" outlineLevel="1" x14ac:dyDescent="0.2">
      <c r="A2611" s="5" t="s">
        <v>972</v>
      </c>
    </row>
    <row r="2612" spans="1:7" outlineLevel="1" x14ac:dyDescent="0.2">
      <c r="A2612" s="5" t="s">
        <v>636</v>
      </c>
      <c r="B2612" s="4">
        <v>241105555.19553199</v>
      </c>
      <c r="C2612" s="4">
        <v>217487957.355492</v>
      </c>
      <c r="D2612" s="4">
        <v>423999830.57847703</v>
      </c>
      <c r="E2612" s="4">
        <v>-1816559.3838323799</v>
      </c>
      <c r="F2612" s="4">
        <v>635855592.80954194</v>
      </c>
      <c r="G2612" s="4">
        <v>776514527.10721695</v>
      </c>
    </row>
    <row r="2613" spans="1:7" outlineLevel="1" x14ac:dyDescent="0.2">
      <c r="A2613" s="5" t="s">
        <v>973</v>
      </c>
    </row>
    <row r="2614" spans="1:7" outlineLevel="1" x14ac:dyDescent="0.2">
      <c r="A2614" s="5" t="s">
        <v>636</v>
      </c>
      <c r="B2614" s="4">
        <v>-81457176</v>
      </c>
      <c r="C2614" s="4">
        <v>21639469</v>
      </c>
      <c r="D2614" s="4">
        <v>10492733</v>
      </c>
    </row>
    <row r="2615" spans="1:7" outlineLevel="1" x14ac:dyDescent="0.2">
      <c r="A2615" s="5" t="s">
        <v>974</v>
      </c>
    </row>
    <row r="2616" spans="1:7" outlineLevel="1" x14ac:dyDescent="0.2">
      <c r="A2616" s="5" t="s">
        <v>636</v>
      </c>
      <c r="B2616" s="4">
        <v>-1.1955325268208901</v>
      </c>
      <c r="C2616" s="4">
        <v>-1.3554927073419001</v>
      </c>
      <c r="D2616" s="4">
        <v>-1694.57847742736</v>
      </c>
    </row>
    <row r="2617" spans="1:7" outlineLevel="1" x14ac:dyDescent="0.2">
      <c r="A2617" s="5" t="s">
        <v>978</v>
      </c>
    </row>
    <row r="2618" spans="1:7" outlineLevel="1" x14ac:dyDescent="0.2">
      <c r="A2618" s="5" t="s">
        <v>979</v>
      </c>
    </row>
    <row r="2619" spans="1:7" outlineLevel="1" x14ac:dyDescent="0.2">
      <c r="A2619" s="5" t="s">
        <v>636</v>
      </c>
      <c r="B2619" s="4">
        <v>6458461.9785000002</v>
      </c>
      <c r="C2619" s="4">
        <v>3873060.3397499998</v>
      </c>
      <c r="D2619" s="4">
        <v>6812844.3967500003</v>
      </c>
      <c r="E2619" s="4">
        <v>6240696.9933357202</v>
      </c>
      <c r="F2619" s="4">
        <v>3453052.5491866502</v>
      </c>
      <c r="G2619" s="4">
        <v>5448696.9264780004</v>
      </c>
    </row>
    <row r="2620" spans="1:7" outlineLevel="1" x14ac:dyDescent="0.2">
      <c r="A2620" s="5" t="s">
        <v>984</v>
      </c>
    </row>
    <row r="2621" spans="1:7" outlineLevel="1" x14ac:dyDescent="0.2">
      <c r="A2621" s="5" t="s">
        <v>636</v>
      </c>
      <c r="B2621" s="4">
        <v>-98636632.132499993</v>
      </c>
      <c r="C2621" s="4">
        <v>-8807854.6395000108</v>
      </c>
      <c r="D2621" s="4">
        <v>28305391.842</v>
      </c>
      <c r="E2621" s="4">
        <v>15012018.412105899</v>
      </c>
      <c r="F2621" s="4">
        <v>9957057.5844922699</v>
      </c>
      <c r="G2621" s="4">
        <v>7209390.4576831199</v>
      </c>
    </row>
    <row r="2622" spans="1:7" outlineLevel="1" x14ac:dyDescent="0.2">
      <c r="A2622" s="5" t="s">
        <v>985</v>
      </c>
    </row>
    <row r="2623" spans="1:7" outlineLevel="1" x14ac:dyDescent="0.2">
      <c r="A2623" s="5" t="s">
        <v>636</v>
      </c>
      <c r="B2623" s="4">
        <v>557753088.53250003</v>
      </c>
      <c r="C2623" s="4">
        <v>472281117.39899999</v>
      </c>
      <c r="D2623" s="4">
        <v>442805146.07174999</v>
      </c>
      <c r="E2623" s="4">
        <v>771258066.82859695</v>
      </c>
      <c r="F2623" s="4">
        <v>342306355.974374</v>
      </c>
      <c r="G2623" s="4">
        <v>236960290.99857301</v>
      </c>
    </row>
    <row r="2624" spans="1:7" outlineLevel="1" x14ac:dyDescent="0.2">
      <c r="A2624" s="5" t="s">
        <v>986</v>
      </c>
    </row>
    <row r="2625" spans="1:7" outlineLevel="1" x14ac:dyDescent="0.2">
      <c r="A2625" s="5" t="s">
        <v>636</v>
      </c>
      <c r="B2625" s="4">
        <v>71158232.045249999</v>
      </c>
      <c r="C2625" s="4">
        <v>-7006739.6385000199</v>
      </c>
      <c r="D2625" s="4">
        <v>-62034123.8474999</v>
      </c>
      <c r="E2625" s="4">
        <v>5582440.8906581299</v>
      </c>
      <c r="F2625" s="4">
        <v>-51967551.5398902</v>
      </c>
      <c r="G2625" s="4">
        <v>-53102593.521012902</v>
      </c>
    </row>
    <row r="2626" spans="1:7" outlineLevel="1" x14ac:dyDescent="0.2">
      <c r="A2626" s="5" t="s">
        <v>987</v>
      </c>
    </row>
    <row r="2627" spans="1:7" outlineLevel="1" x14ac:dyDescent="0.2">
      <c r="A2627" s="5" t="s">
        <v>636</v>
      </c>
      <c r="B2627" s="4">
        <v>-80589152</v>
      </c>
      <c r="C2627" s="4">
        <v>116671234.05</v>
      </c>
    </row>
    <row r="2628" spans="1:7" outlineLevel="1" x14ac:dyDescent="0.2">
      <c r="A2628" s="5" t="s">
        <v>988</v>
      </c>
    </row>
    <row r="2629" spans="1:7" outlineLevel="1" x14ac:dyDescent="0.2">
      <c r="A2629" s="5" t="s">
        <v>636</v>
      </c>
      <c r="B2629" s="4">
        <v>7865226.1572499899</v>
      </c>
      <c r="C2629" s="4">
        <v>2761886.05</v>
      </c>
      <c r="D2629" s="4">
        <v>-5444972.0132499998</v>
      </c>
      <c r="E2629" s="4">
        <v>15984004.982803401</v>
      </c>
      <c r="F2629" s="4">
        <v>-5803455.8673805604</v>
      </c>
      <c r="G2629" s="4">
        <v>-8988868.2740203198</v>
      </c>
    </row>
    <row r="2630" spans="1:7" outlineLevel="1" x14ac:dyDescent="0.2">
      <c r="A2630" s="5" t="s">
        <v>990</v>
      </c>
    </row>
    <row r="2631" spans="1:7" outlineLevel="1" x14ac:dyDescent="0.2">
      <c r="A2631" s="5" t="s">
        <v>979</v>
      </c>
    </row>
    <row r="2632" spans="1:7" outlineLevel="1" x14ac:dyDescent="0.2">
      <c r="A2632" s="5" t="s">
        <v>991</v>
      </c>
      <c r="B2632" s="4">
        <v>1073969.49</v>
      </c>
      <c r="C2632" s="4">
        <v>644046.31499999994</v>
      </c>
      <c r="D2632" s="4">
        <v>1132899.2949999999</v>
      </c>
      <c r="E2632" s="4">
        <v>1037757.625498</v>
      </c>
      <c r="F2632" s="4">
        <v>574203.74967578496</v>
      </c>
      <c r="G2632" s="4">
        <v>906056.93410820898</v>
      </c>
    </row>
    <row r="2633" spans="1:7" outlineLevel="1" x14ac:dyDescent="0.2">
      <c r="A2633" s="5" t="s">
        <v>992</v>
      </c>
    </row>
    <row r="2634" spans="1:7" outlineLevel="1" x14ac:dyDescent="0.2">
      <c r="A2634" s="5" t="s">
        <v>991</v>
      </c>
      <c r="B2634" s="4">
        <v>-16402161.0499999</v>
      </c>
      <c r="C2634" s="4">
        <v>-1464647.02999999</v>
      </c>
      <c r="D2634" s="4">
        <v>4706867.88</v>
      </c>
      <c r="E2634" s="4">
        <v>2496329.5923381099</v>
      </c>
      <c r="F2634" s="4">
        <v>1655746.5371037801</v>
      </c>
      <c r="G2634" s="4">
        <v>1198840.43891934</v>
      </c>
    </row>
    <row r="2635" spans="1:7" outlineLevel="1" x14ac:dyDescent="0.2">
      <c r="A2635" s="5" t="s">
        <v>993</v>
      </c>
    </row>
    <row r="2636" spans="1:7" outlineLevel="1" x14ac:dyDescent="0.2">
      <c r="A2636" s="5" t="s">
        <v>991</v>
      </c>
      <c r="B2636" s="4">
        <v>92748057.049999893</v>
      </c>
      <c r="C2636" s="4">
        <v>78535030.859999895</v>
      </c>
      <c r="D2636" s="4">
        <v>73633508.795000002</v>
      </c>
      <c r="E2636" s="4">
        <v>128251530.387219</v>
      </c>
      <c r="F2636" s="4">
        <v>56921691.847590499</v>
      </c>
      <c r="G2636" s="4">
        <v>39403827.679278903</v>
      </c>
    </row>
    <row r="2637" spans="1:7" outlineLevel="1" x14ac:dyDescent="0.2">
      <c r="A2637" s="5" t="s">
        <v>994</v>
      </c>
    </row>
    <row r="2638" spans="1:7" outlineLevel="1" x14ac:dyDescent="0.2">
      <c r="A2638" s="5" t="s">
        <v>991</v>
      </c>
      <c r="B2638" s="4">
        <v>11832812.585000001</v>
      </c>
      <c r="C2638" s="4">
        <v>-1165141.8899999899</v>
      </c>
      <c r="D2638" s="4">
        <v>-10315576.15</v>
      </c>
      <c r="E2638" s="4">
        <v>928297.04908903397</v>
      </c>
      <c r="F2638" s="4">
        <v>-8641618.5478275493</v>
      </c>
      <c r="G2638" s="4">
        <v>-8830363.2461245898</v>
      </c>
    </row>
    <row r="2639" spans="1:7" outlineLevel="1" x14ac:dyDescent="0.2">
      <c r="A2639" s="5" t="s">
        <v>995</v>
      </c>
    </row>
    <row r="2640" spans="1:7" outlineLevel="1" x14ac:dyDescent="0.2">
      <c r="A2640" s="5" t="s">
        <v>991</v>
      </c>
      <c r="B2640" s="4">
        <v>-22472074.734999999</v>
      </c>
      <c r="C2640" s="4">
        <v>-7891103</v>
      </c>
      <c r="D2640" s="4">
        <v>15557062.895</v>
      </c>
      <c r="E2640" s="4">
        <v>-45668585.665152602</v>
      </c>
      <c r="F2640" s="4">
        <v>16581302.4782301</v>
      </c>
      <c r="G2640" s="4">
        <v>25682480.7829151</v>
      </c>
    </row>
    <row r="2641" spans="1:7" outlineLevel="1" x14ac:dyDescent="0.2">
      <c r="A2641" s="5" t="s">
        <v>1060</v>
      </c>
    </row>
    <row r="2642" spans="1:7" outlineLevel="1" x14ac:dyDescent="0.2">
      <c r="A2642" s="5" t="s">
        <v>1061</v>
      </c>
    </row>
    <row r="2643" spans="1:7" outlineLevel="1" x14ac:dyDescent="0.2">
      <c r="A2643" s="5" t="s">
        <v>991</v>
      </c>
      <c r="B2643" s="4">
        <v>50659871.037050001</v>
      </c>
      <c r="C2643" s="4">
        <v>64249995.631449997</v>
      </c>
      <c r="D2643" s="4">
        <v>54635818.374349996</v>
      </c>
      <c r="E2643" s="4">
        <v>67885850.046833798</v>
      </c>
      <c r="F2643" s="4">
        <v>88233688.744576097</v>
      </c>
      <c r="G2643" s="4">
        <v>101957684.339167</v>
      </c>
    </row>
    <row r="2644" spans="1:7" outlineLevel="1" x14ac:dyDescent="0.2">
      <c r="A2644" s="5" t="s">
        <v>1062</v>
      </c>
    </row>
    <row r="2645" spans="1:7" outlineLevel="1" x14ac:dyDescent="0.2">
      <c r="A2645" s="5" t="s">
        <v>991</v>
      </c>
      <c r="B2645" s="4">
        <v>-8705602</v>
      </c>
      <c r="C2645" s="4">
        <v>2876711</v>
      </c>
      <c r="D2645" s="4">
        <v>-1676159</v>
      </c>
    </row>
    <row r="2646" spans="1:7" outlineLevel="1" x14ac:dyDescent="0.2">
      <c r="A2646" s="5" t="s">
        <v>1063</v>
      </c>
    </row>
    <row r="2647" spans="1:7" outlineLevel="1" x14ac:dyDescent="0.2">
      <c r="A2647" s="5" t="s">
        <v>991</v>
      </c>
      <c r="B2647" s="4">
        <v>-3.7050005281344001E-2</v>
      </c>
      <c r="C2647" s="4">
        <v>-0.63145002815872397</v>
      </c>
      <c r="D2647" s="4">
        <v>-281.37434998270999</v>
      </c>
    </row>
    <row r="2648" spans="1:7" outlineLevel="1" x14ac:dyDescent="0.2">
      <c r="A2648" s="5" t="s">
        <v>1067</v>
      </c>
    </row>
    <row r="2649" spans="1:7" outlineLevel="1" x14ac:dyDescent="0.2">
      <c r="A2649" s="5" t="s">
        <v>1068</v>
      </c>
    </row>
    <row r="2650" spans="1:7" outlineLevel="1" x14ac:dyDescent="0.2">
      <c r="A2650" s="5" t="s">
        <v>1069</v>
      </c>
      <c r="D2650" s="4">
        <v>6758892.4199999999</v>
      </c>
      <c r="E2650" s="4">
        <v>-629119.36124499503</v>
      </c>
      <c r="F2650" s="4">
        <v>-681211.47777577897</v>
      </c>
      <c r="G2650" s="4">
        <v>-521024.07615497301</v>
      </c>
    </row>
    <row r="2651" spans="1:7" outlineLevel="1" x14ac:dyDescent="0.2">
      <c r="A2651" s="5" t="s">
        <v>1070</v>
      </c>
      <c r="E2651" s="4">
        <v>24101522.388652001</v>
      </c>
      <c r="F2651" s="4">
        <v>21673747.416289601</v>
      </c>
      <c r="G2651" s="4">
        <v>19180871.310855102</v>
      </c>
    </row>
    <row r="2652" spans="1:7" outlineLevel="1" x14ac:dyDescent="0.2">
      <c r="A2652" s="5" t="s">
        <v>1071</v>
      </c>
    </row>
    <row r="2653" spans="1:7" outlineLevel="1" x14ac:dyDescent="0.2">
      <c r="A2653" s="5" t="s">
        <v>1069</v>
      </c>
      <c r="D2653" s="4">
        <v>-6287004.3563999999</v>
      </c>
      <c r="E2653" s="4">
        <v>1203396.167325</v>
      </c>
      <c r="F2653" s="4">
        <v>1187486.23674729</v>
      </c>
      <c r="G2653" s="4">
        <v>968349.63031507598</v>
      </c>
    </row>
    <row r="2654" spans="1:7" outlineLevel="1" x14ac:dyDescent="0.2">
      <c r="A2654" s="5" t="s">
        <v>1070</v>
      </c>
      <c r="E2654" s="4">
        <v>-22917713.816452</v>
      </c>
      <c r="F2654" s="4">
        <v>-18433821.993289601</v>
      </c>
      <c r="G2654" s="4">
        <v>-14288908.038255099</v>
      </c>
    </row>
    <row r="2655" spans="1:7" outlineLevel="1" x14ac:dyDescent="0.2">
      <c r="A2655" s="5" t="s">
        <v>1072</v>
      </c>
    </row>
    <row r="2656" spans="1:7" outlineLevel="1" x14ac:dyDescent="0.2">
      <c r="A2656" s="5" t="s">
        <v>1069</v>
      </c>
      <c r="D2656" s="4">
        <v>-36674192</v>
      </c>
      <c r="E2656" s="4">
        <v>7019810.9760625102</v>
      </c>
      <c r="F2656" s="4">
        <v>6927003.0476925503</v>
      </c>
      <c r="G2656" s="4">
        <v>5648706.1768379398</v>
      </c>
    </row>
    <row r="2657" spans="1:7" outlineLevel="1" x14ac:dyDescent="0.2">
      <c r="A2657" s="5" t="s">
        <v>1070</v>
      </c>
      <c r="E2657" s="4">
        <v>-128263849.419357</v>
      </c>
      <c r="F2657" s="4">
        <v>-101214279.188188</v>
      </c>
      <c r="G2657" s="4">
        <v>-78455869.217180103</v>
      </c>
    </row>
    <row r="2658" spans="1:7" outlineLevel="1" x14ac:dyDescent="0.2">
      <c r="A2658" s="5" t="s">
        <v>1073</v>
      </c>
    </row>
    <row r="2659" spans="1:7" outlineLevel="1" x14ac:dyDescent="0.2">
      <c r="A2659" s="5" t="s">
        <v>1069</v>
      </c>
      <c r="D2659" s="4">
        <v>39261711.627740003</v>
      </c>
      <c r="E2659" s="4">
        <v>-3870859.8227237999</v>
      </c>
      <c r="F2659" s="4">
        <v>-4150929.7859987398</v>
      </c>
      <c r="G2659" s="4">
        <v>-3195871.0548600499</v>
      </c>
    </row>
    <row r="2660" spans="1:7" outlineLevel="1" x14ac:dyDescent="0.2">
      <c r="A2660" s="5" t="s">
        <v>1070</v>
      </c>
      <c r="E2660" s="4">
        <v>140177880.93353301</v>
      </c>
      <c r="F2660" s="4">
        <v>125296219.363639</v>
      </c>
      <c r="G2660" s="4">
        <v>110176228.83457799</v>
      </c>
    </row>
    <row r="2661" spans="1:7" outlineLevel="1" x14ac:dyDescent="0.2">
      <c r="A2661" s="5" t="s">
        <v>1074</v>
      </c>
    </row>
    <row r="2662" spans="1:7" outlineLevel="1" x14ac:dyDescent="0.2">
      <c r="A2662" s="5" t="s">
        <v>966</v>
      </c>
    </row>
    <row r="2663" spans="1:7" outlineLevel="1" x14ac:dyDescent="0.2">
      <c r="A2663" s="5" t="s">
        <v>1103</v>
      </c>
    </row>
    <row r="2664" spans="1:7" outlineLevel="1" x14ac:dyDescent="0.2">
      <c r="A2664" s="5" t="s">
        <v>636</v>
      </c>
      <c r="B2664" s="4">
        <v>-200768.116666666</v>
      </c>
      <c r="C2664" s="4">
        <v>-410484.037616666</v>
      </c>
      <c r="D2664" s="4">
        <v>-608586.85199999996</v>
      </c>
      <c r="E2664" s="4">
        <v>-1379656.2334759899</v>
      </c>
      <c r="F2664" s="4">
        <v>-4741826.8092785701</v>
      </c>
      <c r="G2664" s="4">
        <v>-4717609.2682477599</v>
      </c>
    </row>
    <row r="2665" spans="1:7" outlineLevel="1" x14ac:dyDescent="0.2">
      <c r="A2665" s="5" t="s">
        <v>978</v>
      </c>
    </row>
    <row r="2666" spans="1:7" outlineLevel="1" x14ac:dyDescent="0.2">
      <c r="A2666" s="5" t="s">
        <v>979</v>
      </c>
    </row>
    <row r="2667" spans="1:7" outlineLevel="1" x14ac:dyDescent="0.2">
      <c r="A2667" s="5" t="s">
        <v>636</v>
      </c>
      <c r="B2667" s="4">
        <v>-6458461.9785000002</v>
      </c>
      <c r="C2667" s="4">
        <v>-3873060.3397499998</v>
      </c>
      <c r="D2667" s="4">
        <v>-6812844.3967500003</v>
      </c>
      <c r="E2667" s="4">
        <v>-6240696.9933357202</v>
      </c>
      <c r="F2667" s="4">
        <v>-3453052.5491866502</v>
      </c>
      <c r="G2667" s="4">
        <v>-5448696.9264780004</v>
      </c>
    </row>
    <row r="2668" spans="1:7" outlineLevel="1" x14ac:dyDescent="0.2">
      <c r="A2668" s="5" t="s">
        <v>990</v>
      </c>
    </row>
    <row r="2669" spans="1:7" outlineLevel="1" x14ac:dyDescent="0.2">
      <c r="A2669" s="5" t="s">
        <v>979</v>
      </c>
    </row>
    <row r="2670" spans="1:7" outlineLevel="1" x14ac:dyDescent="0.2">
      <c r="A2670" s="5" t="s">
        <v>991</v>
      </c>
      <c r="B2670" s="4">
        <v>-1073969.49</v>
      </c>
      <c r="C2670" s="4">
        <v>-644046.31499999994</v>
      </c>
      <c r="D2670" s="4">
        <v>-1132899.2949999999</v>
      </c>
      <c r="E2670" s="4">
        <v>-1037757.625498</v>
      </c>
      <c r="F2670" s="4">
        <v>-574203.74967578496</v>
      </c>
      <c r="G2670" s="4">
        <v>-906056.93410820898</v>
      </c>
    </row>
    <row r="2671" spans="1:7" x14ac:dyDescent="0.2">
      <c r="A2671" s="5" t="s">
        <v>1149</v>
      </c>
      <c r="B2671" s="4">
        <v>816365111</v>
      </c>
      <c r="C2671" s="4">
        <v>915017451</v>
      </c>
      <c r="D2671" s="4">
        <v>965896872</v>
      </c>
      <c r="E2671" s="4">
        <v>1092502341.0035701</v>
      </c>
      <c r="F2671" s="4">
        <v>1108938904.8271699</v>
      </c>
      <c r="G2671" s="4">
        <v>1150568432.59324</v>
      </c>
    </row>
    <row r="2672" spans="1:7" x14ac:dyDescent="0.2">
      <c r="A2672" s="5" t="s">
        <v>1143</v>
      </c>
      <c r="B2672" s="4">
        <v>0</v>
      </c>
      <c r="C2672" s="4">
        <v>0</v>
      </c>
      <c r="D2672" s="4">
        <v>-7864801.0599999996</v>
      </c>
      <c r="E2672" s="4">
        <v>-30553069.538499899</v>
      </c>
      <c r="F2672" s="4">
        <v>-63671768.424400002</v>
      </c>
      <c r="G2672" s="4">
        <v>-89995322.906900004</v>
      </c>
    </row>
    <row r="2673" spans="1:7" x14ac:dyDescent="0.2">
      <c r="A2673" s="48" t="s">
        <v>1150</v>
      </c>
      <c r="B2673" s="49">
        <v>2087326567.3099999</v>
      </c>
      <c r="C2673" s="49">
        <v>2416601265.3899999</v>
      </c>
      <c r="D2673" s="49">
        <v>2568759419.1700001</v>
      </c>
      <c r="E2673" s="49">
        <v>2783655751.2558198</v>
      </c>
      <c r="F2673" s="49">
        <v>2898177435.6216502</v>
      </c>
      <c r="G2673" s="49">
        <v>2999266446.5664501</v>
      </c>
    </row>
    <row r="2674" spans="1:7" ht="15.6" x14ac:dyDescent="0.3">
      <c r="A2674"/>
      <c r="B2674"/>
      <c r="C2674"/>
      <c r="D2674"/>
      <c r="E2674"/>
      <c r="F2674"/>
      <c r="G2674"/>
    </row>
    <row r="2675" spans="1:7" outlineLevel="1" x14ac:dyDescent="0.2">
      <c r="A2675" s="5" t="s">
        <v>545</v>
      </c>
    </row>
    <row r="2676" spans="1:7" outlineLevel="1" x14ac:dyDescent="0.2">
      <c r="A2676" s="5" t="s">
        <v>634</v>
      </c>
    </row>
    <row r="2677" spans="1:7" outlineLevel="1" x14ac:dyDescent="0.2">
      <c r="A2677" s="5" t="s">
        <v>635</v>
      </c>
    </row>
    <row r="2678" spans="1:7" outlineLevel="1" x14ac:dyDescent="0.2">
      <c r="A2678" s="5" t="s">
        <v>636</v>
      </c>
      <c r="C2678" s="4">
        <v>48768483.269040003</v>
      </c>
      <c r="D2678" s="4">
        <v>50840903.830935001</v>
      </c>
      <c r="E2678" s="4">
        <v>125839405.44141699</v>
      </c>
      <c r="F2678" s="4">
        <v>131489376.85712799</v>
      </c>
      <c r="G2678" s="4">
        <v>137393022.20658401</v>
      </c>
    </row>
    <row r="2679" spans="1:7" outlineLevel="1" x14ac:dyDescent="0.2">
      <c r="A2679" s="5" t="s">
        <v>637</v>
      </c>
    </row>
    <row r="2680" spans="1:7" outlineLevel="1" x14ac:dyDescent="0.2">
      <c r="A2680" s="5" t="s">
        <v>636</v>
      </c>
      <c r="C2680" s="4">
        <v>2687130.9059635298</v>
      </c>
      <c r="D2680" s="4">
        <v>2740173.7414854299</v>
      </c>
      <c r="E2680" s="4">
        <v>26689544.352075901</v>
      </c>
      <c r="F2680" s="4">
        <v>27425362.768057499</v>
      </c>
      <c r="G2680" s="4">
        <v>28181467.358061299</v>
      </c>
    </row>
    <row r="2681" spans="1:7" outlineLevel="1" x14ac:dyDescent="0.2">
      <c r="A2681" s="5" t="s">
        <v>638</v>
      </c>
    </row>
    <row r="2682" spans="1:7" outlineLevel="1" x14ac:dyDescent="0.2">
      <c r="A2682" s="5" t="s">
        <v>636</v>
      </c>
      <c r="C2682" s="4">
        <v>972146.58993833303</v>
      </c>
      <c r="D2682" s="4">
        <v>981620.34536583303</v>
      </c>
      <c r="E2682" s="4">
        <v>1033501.39293619</v>
      </c>
      <c r="F2682" s="4">
        <v>1042424.10187862</v>
      </c>
      <c r="G2682" s="4">
        <v>1051423.8448099799</v>
      </c>
    </row>
    <row r="2683" spans="1:7" outlineLevel="1" x14ac:dyDescent="0.2">
      <c r="A2683" s="5" t="s">
        <v>741</v>
      </c>
    </row>
    <row r="2684" spans="1:7" outlineLevel="1" x14ac:dyDescent="0.2">
      <c r="A2684" s="5" t="s">
        <v>782</v>
      </c>
    </row>
    <row r="2685" spans="1:7" outlineLevel="1" x14ac:dyDescent="0.2">
      <c r="A2685" s="5" t="s">
        <v>636</v>
      </c>
      <c r="E2685" s="4">
        <v>-1768928</v>
      </c>
      <c r="F2685" s="4">
        <v>-118968</v>
      </c>
      <c r="G2685" s="4">
        <v>-49570</v>
      </c>
    </row>
    <row r="2686" spans="1:7" outlineLevel="1" x14ac:dyDescent="0.2">
      <c r="A2686" s="5" t="s">
        <v>783</v>
      </c>
    </row>
    <row r="2687" spans="1:7" outlineLevel="1" x14ac:dyDescent="0.2">
      <c r="A2687" s="5" t="s">
        <v>636</v>
      </c>
      <c r="E2687" s="4">
        <v>-15629.28</v>
      </c>
      <c r="F2687" s="4">
        <v>-15629.28</v>
      </c>
      <c r="G2687" s="4">
        <v>-15629.28</v>
      </c>
    </row>
    <row r="2688" spans="1:7" outlineLevel="1" x14ac:dyDescent="0.2">
      <c r="A2688" s="5" t="s">
        <v>784</v>
      </c>
    </row>
    <row r="2689" spans="1:7" outlineLevel="1" x14ac:dyDescent="0.2">
      <c r="A2689" s="5" t="s">
        <v>636</v>
      </c>
      <c r="E2689" s="4">
        <v>-4204.8</v>
      </c>
      <c r="F2689" s="4">
        <v>-4204.8</v>
      </c>
      <c r="G2689" s="4">
        <v>-4204.8</v>
      </c>
    </row>
    <row r="2690" spans="1:7" outlineLevel="1" x14ac:dyDescent="0.2">
      <c r="A2690" s="5" t="s">
        <v>785</v>
      </c>
    </row>
    <row r="2691" spans="1:7" outlineLevel="1" x14ac:dyDescent="0.2">
      <c r="A2691" s="5" t="s">
        <v>636</v>
      </c>
      <c r="E2691" s="4" t="s">
        <v>786</v>
      </c>
      <c r="F2691" s="4" t="s">
        <v>786</v>
      </c>
      <c r="G2691" s="4" t="s">
        <v>786</v>
      </c>
    </row>
    <row r="2692" spans="1:7" outlineLevel="1" x14ac:dyDescent="0.2">
      <c r="A2692" s="5" t="s">
        <v>787</v>
      </c>
    </row>
    <row r="2693" spans="1:7" outlineLevel="1" x14ac:dyDescent="0.2">
      <c r="A2693" s="5" t="s">
        <v>636</v>
      </c>
      <c r="E2693" s="4">
        <v>-75617.039999999994</v>
      </c>
      <c r="F2693" s="4">
        <v>-75617.039999999994</v>
      </c>
      <c r="G2693" s="4">
        <v>-75617.039999999994</v>
      </c>
    </row>
    <row r="2694" spans="1:7" outlineLevel="1" x14ac:dyDescent="0.2">
      <c r="A2694" s="5" t="s">
        <v>788</v>
      </c>
    </row>
    <row r="2695" spans="1:7" outlineLevel="1" x14ac:dyDescent="0.2">
      <c r="A2695" s="5" t="s">
        <v>636</v>
      </c>
      <c r="E2695" s="4">
        <v>4434919.4400000004</v>
      </c>
      <c r="F2695" s="4">
        <v>4434919.4400000004</v>
      </c>
      <c r="G2695" s="4">
        <v>4434919.4400000004</v>
      </c>
    </row>
    <row r="2696" spans="1:7" outlineLevel="1" x14ac:dyDescent="0.2">
      <c r="A2696" s="5" t="s">
        <v>789</v>
      </c>
    </row>
    <row r="2697" spans="1:7" outlineLevel="1" x14ac:dyDescent="0.2">
      <c r="A2697" s="5" t="s">
        <v>636</v>
      </c>
      <c r="E2697" s="4">
        <v>4907001.3600000003</v>
      </c>
      <c r="F2697" s="4">
        <v>4662099.25</v>
      </c>
      <c r="G2697" s="4">
        <v>4605932.5599999996</v>
      </c>
    </row>
    <row r="2698" spans="1:7" outlineLevel="1" x14ac:dyDescent="0.2">
      <c r="A2698" s="5" t="s">
        <v>790</v>
      </c>
    </row>
    <row r="2699" spans="1:7" outlineLevel="1" x14ac:dyDescent="0.2">
      <c r="A2699" s="5" t="s">
        <v>636</v>
      </c>
      <c r="E2699" s="4">
        <v>28742943.550000001</v>
      </c>
      <c r="F2699" s="4">
        <v>13148533.1399999</v>
      </c>
      <c r="G2699" s="4">
        <v>17276066.02</v>
      </c>
    </row>
    <row r="2700" spans="1:7" outlineLevel="1" x14ac:dyDescent="0.2">
      <c r="A2700" s="5" t="s">
        <v>791</v>
      </c>
    </row>
    <row r="2701" spans="1:7" outlineLevel="1" x14ac:dyDescent="0.2">
      <c r="A2701" s="5" t="s">
        <v>636</v>
      </c>
      <c r="E2701" s="4">
        <v>26804666.219999999</v>
      </c>
      <c r="F2701" s="4">
        <v>21572869.100000001</v>
      </c>
      <c r="G2701" s="4">
        <v>20553496.0499999</v>
      </c>
    </row>
    <row r="2702" spans="1:7" outlineLevel="1" x14ac:dyDescent="0.2">
      <c r="A2702" s="5" t="s">
        <v>971</v>
      </c>
    </row>
    <row r="2703" spans="1:7" outlineLevel="1" x14ac:dyDescent="0.2">
      <c r="A2703" s="5" t="s">
        <v>975</v>
      </c>
    </row>
    <row r="2704" spans="1:7" outlineLevel="1" x14ac:dyDescent="0.2">
      <c r="A2704" s="5" t="s">
        <v>636</v>
      </c>
      <c r="B2704" s="4">
        <v>25580463.746599998</v>
      </c>
      <c r="C2704" s="4">
        <v>6533274.7147674998</v>
      </c>
      <c r="D2704" s="4">
        <v>3526733.3870999999</v>
      </c>
      <c r="E2704" s="4">
        <v>5343931.7708551101</v>
      </c>
      <c r="F2704" s="4">
        <v>-452654.309796552</v>
      </c>
      <c r="G2704" s="4">
        <v>-810987.26206512703</v>
      </c>
    </row>
    <row r="2705" spans="1:7" outlineLevel="1" x14ac:dyDescent="0.2">
      <c r="A2705" s="5" t="s">
        <v>976</v>
      </c>
    </row>
    <row r="2706" spans="1:7" outlineLevel="1" x14ac:dyDescent="0.2">
      <c r="A2706" s="5" t="s">
        <v>636</v>
      </c>
      <c r="B2706" s="4">
        <v>9122</v>
      </c>
      <c r="C2706" s="4">
        <v>-844184</v>
      </c>
      <c r="D2706" s="4">
        <v>-2046644</v>
      </c>
    </row>
    <row r="2707" spans="1:7" outlineLevel="1" x14ac:dyDescent="0.2">
      <c r="A2707" s="5" t="s">
        <v>977</v>
      </c>
    </row>
    <row r="2708" spans="1:7" outlineLevel="1" x14ac:dyDescent="0.2">
      <c r="A2708" s="5" t="s">
        <v>636</v>
      </c>
      <c r="B2708" s="4">
        <v>-5.4365999968031202</v>
      </c>
      <c r="C2708" s="4">
        <v>0.66523249800957196</v>
      </c>
      <c r="D2708" s="4">
        <v>1693.74289999953</v>
      </c>
    </row>
    <row r="2709" spans="1:7" outlineLevel="1" x14ac:dyDescent="0.2">
      <c r="A2709" s="5" t="s">
        <v>978</v>
      </c>
    </row>
    <row r="2710" spans="1:7" outlineLevel="1" x14ac:dyDescent="0.2">
      <c r="A2710" s="5" t="s">
        <v>980</v>
      </c>
    </row>
    <row r="2711" spans="1:7" outlineLevel="1" x14ac:dyDescent="0.2">
      <c r="A2711" s="5" t="s">
        <v>636</v>
      </c>
      <c r="B2711" s="4">
        <v>1135952.2755</v>
      </c>
      <c r="C2711" s="4">
        <v>1349090.8829999999</v>
      </c>
      <c r="D2711" s="4">
        <v>1349090.8829999999</v>
      </c>
      <c r="E2711" s="4">
        <v>585072.93599999999</v>
      </c>
      <c r="F2711" s="4">
        <v>39348.665999999997</v>
      </c>
      <c r="G2711" s="4">
        <v>16395.2775</v>
      </c>
    </row>
    <row r="2712" spans="1:7" outlineLevel="1" x14ac:dyDescent="0.2">
      <c r="A2712" s="5" t="s">
        <v>981</v>
      </c>
    </row>
    <row r="2713" spans="1:7" outlineLevel="1" x14ac:dyDescent="0.2">
      <c r="A2713" s="5" t="s">
        <v>636</v>
      </c>
      <c r="B2713" s="4">
        <v>89370.6345</v>
      </c>
      <c r="C2713" s="4">
        <v>32378.10975</v>
      </c>
      <c r="D2713" s="4">
        <v>97675.436249999999</v>
      </c>
    </row>
    <row r="2714" spans="1:7" outlineLevel="1" x14ac:dyDescent="0.2">
      <c r="A2714" s="5" t="s">
        <v>982</v>
      </c>
    </row>
    <row r="2715" spans="1:7" outlineLevel="1" x14ac:dyDescent="0.2">
      <c r="A2715" s="5" t="s">
        <v>636</v>
      </c>
      <c r="B2715" s="4">
        <v>-10514748.226500001</v>
      </c>
      <c r="C2715" s="4">
        <v>-11222151.034499999</v>
      </c>
      <c r="D2715" s="4">
        <v>-10454180.624999899</v>
      </c>
      <c r="E2715" s="4">
        <v>-8827566.7944491506</v>
      </c>
      <c r="F2715" s="4">
        <v>-9070938.7355350405</v>
      </c>
      <c r="G2715" s="4">
        <v>-9321020.3286787402</v>
      </c>
    </row>
    <row r="2716" spans="1:7" outlineLevel="1" x14ac:dyDescent="0.2">
      <c r="A2716" s="5" t="s">
        <v>983</v>
      </c>
    </row>
    <row r="2717" spans="1:7" outlineLevel="1" x14ac:dyDescent="0.2">
      <c r="A2717" s="5" t="s">
        <v>636</v>
      </c>
      <c r="B2717" s="4">
        <v>-357525.5355</v>
      </c>
      <c r="C2717" s="4">
        <v>-381326.30550000002</v>
      </c>
      <c r="D2717" s="4">
        <v>-327876.44400000002</v>
      </c>
      <c r="E2717" s="4">
        <v>-341830.58571364498</v>
      </c>
      <c r="F2717" s="4">
        <v>-344781.77169635298</v>
      </c>
      <c r="G2717" s="4">
        <v>-347758.43667090201</v>
      </c>
    </row>
    <row r="2718" spans="1:7" outlineLevel="1" x14ac:dyDescent="0.2">
      <c r="A2718" s="5" t="s">
        <v>989</v>
      </c>
    </row>
    <row r="2719" spans="1:7" outlineLevel="1" x14ac:dyDescent="0.2">
      <c r="A2719" s="5" t="s">
        <v>636</v>
      </c>
      <c r="B2719" s="4">
        <v>24968.978999999999</v>
      </c>
      <c r="C2719" s="4">
        <v>24968.978999999999</v>
      </c>
      <c r="D2719" s="4">
        <v>24968.317500000001</v>
      </c>
      <c r="E2719" s="4">
        <v>17308.809000000001</v>
      </c>
      <c r="F2719" s="4">
        <v>5044.5989999999902</v>
      </c>
      <c r="G2719" s="4">
        <v>218.29499999999999</v>
      </c>
    </row>
    <row r="2720" spans="1:7" outlineLevel="1" x14ac:dyDescent="0.2">
      <c r="A2720" s="5" t="s">
        <v>990</v>
      </c>
    </row>
    <row r="2721" spans="1:7" outlineLevel="1" x14ac:dyDescent="0.2">
      <c r="A2721" s="5" t="s">
        <v>980</v>
      </c>
    </row>
    <row r="2722" spans="1:7" outlineLevel="1" x14ac:dyDescent="0.2">
      <c r="A2722" s="5" t="s">
        <v>991</v>
      </c>
      <c r="B2722" s="4">
        <v>188896.07</v>
      </c>
      <c r="C2722" s="4">
        <v>224338.62</v>
      </c>
      <c r="D2722" s="4">
        <v>224338.62</v>
      </c>
      <c r="E2722" s="4">
        <v>97291.04</v>
      </c>
      <c r="F2722" s="4">
        <v>6543.24</v>
      </c>
      <c r="G2722" s="4">
        <v>2726.35</v>
      </c>
    </row>
    <row r="2723" spans="1:7" outlineLevel="1" x14ac:dyDescent="0.2">
      <c r="A2723" s="5" t="s">
        <v>981</v>
      </c>
    </row>
    <row r="2724" spans="1:7" outlineLevel="1" x14ac:dyDescent="0.2">
      <c r="A2724" s="5" t="s">
        <v>991</v>
      </c>
      <c r="B2724" s="4">
        <v>14861.33</v>
      </c>
      <c r="C2724" s="4">
        <v>5384.1149999999998</v>
      </c>
      <c r="D2724" s="4">
        <v>16242.324999999901</v>
      </c>
    </row>
    <row r="2725" spans="1:7" outlineLevel="1" x14ac:dyDescent="0.2">
      <c r="A2725" s="5" t="s">
        <v>982</v>
      </c>
    </row>
    <row r="2726" spans="1:7" outlineLevel="1" x14ac:dyDescent="0.2">
      <c r="A2726" s="5" t="s">
        <v>991</v>
      </c>
      <c r="B2726" s="4">
        <v>-1748484.20999999</v>
      </c>
      <c r="C2726" s="4">
        <v>-1866117.3299999901</v>
      </c>
      <c r="D2726" s="4">
        <v>-1738412.5</v>
      </c>
      <c r="E2726" s="4">
        <v>-1467924.93936418</v>
      </c>
      <c r="F2726" s="4">
        <v>-1508394.95224316</v>
      </c>
      <c r="G2726" s="4">
        <v>-1549980.70469336</v>
      </c>
    </row>
    <row r="2727" spans="1:7" outlineLevel="1" x14ac:dyDescent="0.2">
      <c r="A2727" s="5" t="s">
        <v>983</v>
      </c>
    </row>
    <row r="2728" spans="1:7" outlineLevel="1" x14ac:dyDescent="0.2">
      <c r="A2728" s="5" t="s">
        <v>991</v>
      </c>
      <c r="B2728" s="4">
        <v>-59452.47</v>
      </c>
      <c r="C2728" s="4">
        <v>-63410.269999999902</v>
      </c>
      <c r="D2728" s="4">
        <v>-54522.16</v>
      </c>
      <c r="E2728" s="4">
        <v>-56842.576611490498</v>
      </c>
      <c r="F2728" s="4">
        <v>-57333.325603324098</v>
      </c>
      <c r="G2728" s="4">
        <v>-57828.311464549202</v>
      </c>
    </row>
    <row r="2729" spans="1:7" outlineLevel="1" x14ac:dyDescent="0.2">
      <c r="A2729" s="5" t="s">
        <v>996</v>
      </c>
    </row>
    <row r="2730" spans="1:7" outlineLevel="1" x14ac:dyDescent="0.2">
      <c r="A2730" s="5" t="s">
        <v>991</v>
      </c>
      <c r="B2730" s="4">
        <v>4152.0600000000004</v>
      </c>
      <c r="C2730" s="4">
        <v>4152.0600000000004</v>
      </c>
      <c r="D2730" s="4">
        <v>4151.95</v>
      </c>
      <c r="E2730" s="4">
        <v>2878.2599999999902</v>
      </c>
      <c r="F2730" s="4">
        <v>838.85999999999899</v>
      </c>
      <c r="G2730" s="4">
        <v>36.299999999999898</v>
      </c>
    </row>
    <row r="2731" spans="1:7" outlineLevel="1" x14ac:dyDescent="0.2">
      <c r="A2731" s="5" t="s">
        <v>1003</v>
      </c>
    </row>
    <row r="2732" spans="1:7" outlineLevel="1" x14ac:dyDescent="0.2">
      <c r="A2732" s="5" t="s">
        <v>1019</v>
      </c>
    </row>
    <row r="2733" spans="1:7" outlineLevel="1" x14ac:dyDescent="0.2">
      <c r="A2733" s="5" t="s">
        <v>636</v>
      </c>
      <c r="E2733" s="4">
        <v>-23606023.606023598</v>
      </c>
    </row>
    <row r="2734" spans="1:7" outlineLevel="1" x14ac:dyDescent="0.2">
      <c r="A2734" s="5" t="s">
        <v>1032</v>
      </c>
    </row>
    <row r="2735" spans="1:7" outlineLevel="1" x14ac:dyDescent="0.2">
      <c r="A2735" s="5" t="s">
        <v>636</v>
      </c>
      <c r="C2735" s="4">
        <v>45148.84</v>
      </c>
      <c r="D2735" s="4">
        <v>270893.03999999899</v>
      </c>
      <c r="E2735" s="4">
        <v>270893.03999999899</v>
      </c>
      <c r="F2735" s="4">
        <v>270893.03999999899</v>
      </c>
      <c r="G2735" s="4">
        <v>270893.03999999899</v>
      </c>
    </row>
    <row r="2736" spans="1:7" outlineLevel="1" x14ac:dyDescent="0.2">
      <c r="A2736" s="5" t="s">
        <v>1060</v>
      </c>
    </row>
    <row r="2737" spans="1:7" outlineLevel="1" x14ac:dyDescent="0.2">
      <c r="A2737" s="5" t="s">
        <v>1064</v>
      </c>
    </row>
    <row r="2738" spans="1:7" outlineLevel="1" x14ac:dyDescent="0.2">
      <c r="A2738" s="5" t="s">
        <v>991</v>
      </c>
      <c r="B2738" s="4">
        <v>4257397.52399999</v>
      </c>
      <c r="C2738" s="4">
        <v>1135880.9049500001</v>
      </c>
      <c r="D2738" s="4">
        <v>605849.69399999897</v>
      </c>
      <c r="E2738" s="4">
        <v>888635.66862292099</v>
      </c>
      <c r="F2738" s="4">
        <v>-75271.313798368399</v>
      </c>
      <c r="G2738" s="4">
        <v>-134858.04811362599</v>
      </c>
    </row>
    <row r="2739" spans="1:7" outlineLevel="1" x14ac:dyDescent="0.2">
      <c r="A2739" s="5" t="s">
        <v>1065</v>
      </c>
    </row>
    <row r="2740" spans="1:7" outlineLevel="1" x14ac:dyDescent="0.2">
      <c r="A2740" s="5" t="s">
        <v>991</v>
      </c>
      <c r="B2740" s="4">
        <v>-212824</v>
      </c>
      <c r="C2740" s="4">
        <v>-286852</v>
      </c>
      <c r="D2740" s="4">
        <v>-123138</v>
      </c>
    </row>
    <row r="2741" spans="1:7" outlineLevel="1" x14ac:dyDescent="0.2">
      <c r="A2741" s="5" t="s">
        <v>1066</v>
      </c>
    </row>
    <row r="2742" spans="1:7" outlineLevel="1" x14ac:dyDescent="0.2">
      <c r="A2742" s="5" t="s">
        <v>991</v>
      </c>
      <c r="B2742" s="4">
        <v>15.8660000005183</v>
      </c>
      <c r="C2742" s="4">
        <v>-1.1749500003279501</v>
      </c>
      <c r="D2742" s="4">
        <v>281.58600000001002</v>
      </c>
    </row>
    <row r="2743" spans="1:7" outlineLevel="1" x14ac:dyDescent="0.2">
      <c r="A2743" s="5" t="s">
        <v>1074</v>
      </c>
    </row>
    <row r="2744" spans="1:7" outlineLevel="1" x14ac:dyDescent="0.2">
      <c r="A2744" s="5" t="s">
        <v>546</v>
      </c>
    </row>
    <row r="2745" spans="1:7" outlineLevel="1" x14ac:dyDescent="0.2">
      <c r="A2745" s="5" t="s">
        <v>1078</v>
      </c>
    </row>
    <row r="2746" spans="1:7" outlineLevel="1" x14ac:dyDescent="0.2">
      <c r="A2746" s="5" t="s">
        <v>548</v>
      </c>
      <c r="B2746" s="4">
        <v>-32812.049999999901</v>
      </c>
      <c r="C2746" s="4">
        <v>-526781.65</v>
      </c>
      <c r="D2746" s="4">
        <v>-973928.06</v>
      </c>
      <c r="E2746" s="4">
        <v>-3611675.70889526</v>
      </c>
    </row>
    <row r="2747" spans="1:7" outlineLevel="1" x14ac:dyDescent="0.2">
      <c r="A2747" s="5" t="s">
        <v>552</v>
      </c>
      <c r="B2747" s="4">
        <v>-35600472.530000001</v>
      </c>
      <c r="C2747" s="4">
        <v>-11210439.77</v>
      </c>
      <c r="D2747" s="4">
        <v>-1044648.43</v>
      </c>
    </row>
    <row r="2748" spans="1:7" outlineLevel="1" x14ac:dyDescent="0.2">
      <c r="A2748" s="5" t="s">
        <v>555</v>
      </c>
      <c r="D2748" s="4">
        <v>-3857974.21</v>
      </c>
      <c r="E2748" s="4">
        <v>-4737161.96612598</v>
      </c>
      <c r="F2748" s="4">
        <v>-1921649.5175946699</v>
      </c>
    </row>
    <row r="2749" spans="1:7" outlineLevel="1" x14ac:dyDescent="0.2">
      <c r="A2749" s="5" t="s">
        <v>557</v>
      </c>
      <c r="D2749" s="4">
        <v>-4279400.24</v>
      </c>
      <c r="E2749" s="4">
        <v>-12884662.6510753</v>
      </c>
    </row>
    <row r="2750" spans="1:7" outlineLevel="1" x14ac:dyDescent="0.2">
      <c r="A2750" s="5" t="s">
        <v>558</v>
      </c>
      <c r="D2750" s="4">
        <v>-1751.98</v>
      </c>
      <c r="E2750" s="4">
        <v>-266455.546617596</v>
      </c>
    </row>
    <row r="2751" spans="1:7" outlineLevel="1" x14ac:dyDescent="0.2">
      <c r="A2751" s="5" t="s">
        <v>559</v>
      </c>
      <c r="D2751" s="4">
        <v>-2233114.5</v>
      </c>
      <c r="E2751" s="4">
        <v>-59085.550994856698</v>
      </c>
    </row>
    <row r="2752" spans="1:7" outlineLevel="1" x14ac:dyDescent="0.2">
      <c r="A2752" s="5" t="s">
        <v>560</v>
      </c>
      <c r="D2752" s="4">
        <v>-2570679.98</v>
      </c>
      <c r="E2752" s="4">
        <v>-6445732.3147423798</v>
      </c>
    </row>
    <row r="2753" spans="1:7" outlineLevel="1" x14ac:dyDescent="0.2">
      <c r="A2753" s="5" t="s">
        <v>564</v>
      </c>
      <c r="B2753" s="4">
        <v>-5610493.8300000001</v>
      </c>
      <c r="C2753" s="4">
        <v>-21447554.379999999</v>
      </c>
      <c r="D2753" s="4">
        <v>-43082369.499999903</v>
      </c>
      <c r="E2753" s="4">
        <v>-12788280.566586601</v>
      </c>
    </row>
    <row r="2754" spans="1:7" outlineLevel="1" x14ac:dyDescent="0.2">
      <c r="A2754" s="5" t="s">
        <v>567</v>
      </c>
      <c r="B2754" s="4">
        <v>-11984575.52</v>
      </c>
    </row>
    <row r="2755" spans="1:7" outlineLevel="1" x14ac:dyDescent="0.2">
      <c r="A2755" s="5" t="s">
        <v>568</v>
      </c>
      <c r="B2755" s="4">
        <v>-665950.55999999901</v>
      </c>
      <c r="C2755" s="4">
        <v>-338801.19</v>
      </c>
      <c r="D2755" s="4">
        <v>-394483.07</v>
      </c>
      <c r="E2755" s="4">
        <v>-77592.996118330295</v>
      </c>
    </row>
    <row r="2756" spans="1:7" outlineLevel="1" x14ac:dyDescent="0.2">
      <c r="A2756" s="5" t="s">
        <v>569</v>
      </c>
      <c r="D2756" s="4">
        <v>-1929068.12</v>
      </c>
      <c r="E2756" s="4">
        <v>-2777533.4694333398</v>
      </c>
      <c r="F2756" s="4">
        <v>-1841209.18508953</v>
      </c>
    </row>
    <row r="2757" spans="1:7" outlineLevel="1" x14ac:dyDescent="0.2">
      <c r="A2757" s="5" t="s">
        <v>571</v>
      </c>
      <c r="B2757" s="4">
        <v>32286.61</v>
      </c>
      <c r="D2757" s="4">
        <v>-733341.97</v>
      </c>
      <c r="E2757" s="4">
        <v>-1488968.2628378801</v>
      </c>
      <c r="F2757" s="4">
        <v>-2895816.1584930299</v>
      </c>
      <c r="G2757" s="4">
        <v>-3440126.60051433</v>
      </c>
    </row>
    <row r="2758" spans="1:7" outlineLevel="1" x14ac:dyDescent="0.2">
      <c r="A2758" s="5" t="s">
        <v>573</v>
      </c>
      <c r="B2758" s="4">
        <v>-8136787.1299999896</v>
      </c>
      <c r="C2758" s="4">
        <v>87.64</v>
      </c>
      <c r="D2758" s="4">
        <v>-733569.03</v>
      </c>
      <c r="E2758" s="4">
        <v>-1738206.88913233</v>
      </c>
      <c r="F2758" s="4">
        <v>-3155822.71928153</v>
      </c>
      <c r="G2758" s="4">
        <v>-4685049.0324338004</v>
      </c>
    </row>
    <row r="2759" spans="1:7" outlineLevel="1" x14ac:dyDescent="0.2">
      <c r="A2759" s="5" t="s">
        <v>1076</v>
      </c>
      <c r="B2759" s="4">
        <v>-262404.93</v>
      </c>
      <c r="C2759" s="4">
        <v>-662826.97999999905</v>
      </c>
      <c r="D2759" s="4">
        <v>-898766.16</v>
      </c>
      <c r="E2759" s="4">
        <v>-1.22104333818898E-18</v>
      </c>
      <c r="F2759" s="4">
        <v>-1.31926900231834E-18</v>
      </c>
      <c r="G2759" s="4">
        <v>-1.37020212545777E-18</v>
      </c>
    </row>
    <row r="2760" spans="1:7" outlineLevel="1" x14ac:dyDescent="0.2">
      <c r="A2760" s="5" t="s">
        <v>574</v>
      </c>
      <c r="B2760" s="4">
        <v>-7531.8</v>
      </c>
    </row>
    <row r="2761" spans="1:7" outlineLevel="1" x14ac:dyDescent="0.2">
      <c r="A2761" s="5" t="s">
        <v>576</v>
      </c>
      <c r="B2761" s="4">
        <v>-739426.15</v>
      </c>
      <c r="C2761" s="4">
        <v>-479279.6</v>
      </c>
      <c r="D2761" s="4">
        <v>-449401.47</v>
      </c>
      <c r="E2761" s="4">
        <v>-371166.74127839803</v>
      </c>
      <c r="F2761" s="4">
        <v>-71827.814463341798</v>
      </c>
      <c r="G2761" s="4">
        <v>-54369.090871168999</v>
      </c>
    </row>
    <row r="2762" spans="1:7" outlineLevel="1" x14ac:dyDescent="0.2">
      <c r="A2762" s="5" t="s">
        <v>578</v>
      </c>
      <c r="B2762" s="4">
        <v>-376160.42</v>
      </c>
      <c r="C2762" s="4">
        <v>-356054.70999999897</v>
      </c>
      <c r="D2762" s="4">
        <v>-325428.21000000002</v>
      </c>
      <c r="E2762" s="4">
        <v>-133591.71014447801</v>
      </c>
      <c r="F2762" s="4">
        <v>-353.45062403877102</v>
      </c>
      <c r="G2762" s="4">
        <v>-373.56129425437399</v>
      </c>
    </row>
    <row r="2763" spans="1:7" outlineLevel="1" x14ac:dyDescent="0.2">
      <c r="A2763" s="5" t="s">
        <v>580</v>
      </c>
      <c r="D2763" s="4">
        <v>-1929068.12</v>
      </c>
      <c r="E2763" s="4">
        <v>-2777225.0822515399</v>
      </c>
      <c r="F2763" s="4">
        <v>-634632.60137441498</v>
      </c>
    </row>
    <row r="2764" spans="1:7" outlineLevel="1" x14ac:dyDescent="0.2">
      <c r="A2764" s="5" t="s">
        <v>581</v>
      </c>
      <c r="D2764" s="4">
        <v>-111599.81</v>
      </c>
      <c r="E2764" s="4">
        <v>-3357105.7281446699</v>
      </c>
    </row>
    <row r="2765" spans="1:7" outlineLevel="1" x14ac:dyDescent="0.2">
      <c r="A2765" s="5" t="s">
        <v>584</v>
      </c>
      <c r="D2765" s="4">
        <v>-1929531.7</v>
      </c>
      <c r="E2765" s="4">
        <v>-1558240.8196211299</v>
      </c>
      <c r="F2765" s="4">
        <v>-428568.10578336398</v>
      </c>
    </row>
    <row r="2766" spans="1:7" outlineLevel="1" x14ac:dyDescent="0.2">
      <c r="A2766" s="5" t="s">
        <v>589</v>
      </c>
      <c r="E2766" s="4">
        <v>-788418.33282853395</v>
      </c>
      <c r="F2766" s="4">
        <v>-23312906.349695101</v>
      </c>
      <c r="G2766" s="4">
        <v>-45884574.965343498</v>
      </c>
    </row>
    <row r="2767" spans="1:7" outlineLevel="1" x14ac:dyDescent="0.2">
      <c r="A2767" s="5" t="s">
        <v>590</v>
      </c>
      <c r="D2767" s="4">
        <v>-6723.01</v>
      </c>
      <c r="E2767" s="4">
        <v>-252301.28048844199</v>
      </c>
    </row>
    <row r="2768" spans="1:7" outlineLevel="1" x14ac:dyDescent="0.2">
      <c r="A2768" s="5" t="s">
        <v>1077</v>
      </c>
    </row>
    <row r="2769" spans="1:7" outlineLevel="1" x14ac:dyDescent="0.2">
      <c r="A2769" s="5" t="s">
        <v>591</v>
      </c>
      <c r="D2769" s="4">
        <v>-148259.18</v>
      </c>
      <c r="E2769" s="4">
        <v>-2864490.8400376602</v>
      </c>
    </row>
    <row r="2770" spans="1:7" outlineLevel="1" x14ac:dyDescent="0.2">
      <c r="A2770" s="5" t="s">
        <v>592</v>
      </c>
      <c r="D2770" s="4">
        <v>-174628.21</v>
      </c>
      <c r="E2770" s="4">
        <v>-2945188.0942462501</v>
      </c>
    </row>
    <row r="2771" spans="1:7" outlineLevel="1" x14ac:dyDescent="0.2">
      <c r="A2771" s="5" t="s">
        <v>634</v>
      </c>
    </row>
    <row r="2772" spans="1:7" outlineLevel="1" x14ac:dyDescent="0.2">
      <c r="A2772" s="5" t="s">
        <v>1079</v>
      </c>
    </row>
    <row r="2773" spans="1:7" outlineLevel="1" x14ac:dyDescent="0.2">
      <c r="A2773" s="5" t="s">
        <v>636</v>
      </c>
      <c r="C2773" s="4">
        <v>-48768483.269040003</v>
      </c>
      <c r="D2773" s="4">
        <v>-50840903.830935001</v>
      </c>
      <c r="E2773" s="4">
        <v>-125839405.44141699</v>
      </c>
      <c r="F2773" s="4">
        <v>-131489376.85712799</v>
      </c>
      <c r="G2773" s="4">
        <v>-137393022.20658401</v>
      </c>
    </row>
    <row r="2774" spans="1:7" outlineLevel="1" x14ac:dyDescent="0.2">
      <c r="A2774" s="5" t="s">
        <v>1080</v>
      </c>
    </row>
    <row r="2775" spans="1:7" outlineLevel="1" x14ac:dyDescent="0.2">
      <c r="A2775" s="5" t="s">
        <v>636</v>
      </c>
      <c r="C2775" s="4">
        <v>-2658911.2756575001</v>
      </c>
      <c r="D2775" s="4">
        <v>-2650940.7246187502</v>
      </c>
      <c r="E2775" s="4">
        <v>-25891192.538772002</v>
      </c>
      <c r="F2775" s="4">
        <v>-26605000.7638372</v>
      </c>
      <c r="G2775" s="4">
        <v>-27338488.352122501</v>
      </c>
    </row>
    <row r="2776" spans="1:7" outlineLevel="1" x14ac:dyDescent="0.2">
      <c r="A2776" s="5" t="s">
        <v>1081</v>
      </c>
    </row>
    <row r="2777" spans="1:7" outlineLevel="1" x14ac:dyDescent="0.2">
      <c r="A2777" s="5" t="s">
        <v>636</v>
      </c>
      <c r="C2777" s="4">
        <v>-972146.58993833303</v>
      </c>
      <c r="D2777" s="4">
        <v>-981620.34536583303</v>
      </c>
      <c r="E2777" s="4">
        <v>-1033501.39293619</v>
      </c>
      <c r="F2777" s="4">
        <v>-1042424.10187862</v>
      </c>
      <c r="G2777" s="4">
        <v>-1051423.8448099799</v>
      </c>
    </row>
    <row r="2778" spans="1:7" outlineLevel="1" x14ac:dyDescent="0.2">
      <c r="A2778" s="5" t="s">
        <v>719</v>
      </c>
    </row>
    <row r="2779" spans="1:7" outlineLevel="1" x14ac:dyDescent="0.2">
      <c r="A2779" s="5" t="s">
        <v>1082</v>
      </c>
    </row>
    <row r="2780" spans="1:7" outlineLevel="1" x14ac:dyDescent="0.2">
      <c r="A2780" s="5" t="s">
        <v>636</v>
      </c>
      <c r="B2780" s="4">
        <v>-80724.123220598296</v>
      </c>
      <c r="C2780" s="4">
        <v>-2611.1445197200001</v>
      </c>
      <c r="D2780" s="4">
        <v>-4430.46214033249</v>
      </c>
      <c r="E2780" s="4">
        <v>-7.2702160416666606E-2</v>
      </c>
    </row>
    <row r="2781" spans="1:7" outlineLevel="1" x14ac:dyDescent="0.2">
      <c r="A2781" s="5" t="s">
        <v>1003</v>
      </c>
    </row>
    <row r="2782" spans="1:7" outlineLevel="1" x14ac:dyDescent="0.2">
      <c r="A2782" s="5" t="s">
        <v>1108</v>
      </c>
    </row>
    <row r="2783" spans="1:7" outlineLevel="1" x14ac:dyDescent="0.2">
      <c r="A2783" s="5" t="s">
        <v>636</v>
      </c>
      <c r="E2783" s="4">
        <v>-3001020</v>
      </c>
      <c r="F2783" s="4">
        <v>-2880000</v>
      </c>
    </row>
    <row r="2784" spans="1:7" x14ac:dyDescent="0.2">
      <c r="A2784" s="5" t="s">
        <v>1151</v>
      </c>
      <c r="B2784" s="4">
        <v>77571518.829999998</v>
      </c>
      <c r="C2784" s="4">
        <v>15495549.84</v>
      </c>
      <c r="D2784" s="4">
        <v>37200927.059999898</v>
      </c>
      <c r="E2784" s="4">
        <v>28194778.3386834</v>
      </c>
      <c r="F2784" s="4">
        <v>3905128.0918515702</v>
      </c>
      <c r="G2784" s="4">
        <v>18428285.1237045</v>
      </c>
    </row>
    <row r="2785" spans="1:7" x14ac:dyDescent="0.2">
      <c r="A2785" s="5" t="s">
        <v>1148</v>
      </c>
      <c r="B2785" s="4">
        <v>-17908.73</v>
      </c>
      <c r="C2785" s="4">
        <v>-10291.86</v>
      </c>
      <c r="D2785" s="4">
        <v>-17477.669999999998</v>
      </c>
      <c r="E2785" s="4">
        <v>0</v>
      </c>
      <c r="F2785" s="4">
        <v>0</v>
      </c>
      <c r="G2785" s="4">
        <v>0</v>
      </c>
    </row>
    <row r="2786" spans="1:7" outlineLevel="1" x14ac:dyDescent="0.2">
      <c r="A2786" s="5" t="s">
        <v>545</v>
      </c>
    </row>
    <row r="2787" spans="1:7" outlineLevel="1" x14ac:dyDescent="0.2">
      <c r="A2787" s="5" t="s">
        <v>971</v>
      </c>
    </row>
    <row r="2788" spans="1:7" outlineLevel="1" x14ac:dyDescent="0.2">
      <c r="A2788" s="5" t="s">
        <v>975</v>
      </c>
    </row>
    <row r="2789" spans="1:7" outlineLevel="1" x14ac:dyDescent="0.2">
      <c r="A2789" s="5" t="s">
        <v>636</v>
      </c>
      <c r="B2789" s="4">
        <v>25580463.746599998</v>
      </c>
      <c r="C2789" s="4">
        <v>6533274.7147674998</v>
      </c>
      <c r="D2789" s="4">
        <v>3526733.3870999999</v>
      </c>
      <c r="E2789" s="4">
        <v>5343931.7708551101</v>
      </c>
      <c r="F2789" s="4">
        <v>-452654.309796552</v>
      </c>
      <c r="G2789" s="4">
        <v>-810987.26206512703</v>
      </c>
    </row>
    <row r="2790" spans="1:7" outlineLevel="1" x14ac:dyDescent="0.2">
      <c r="A2790" s="5" t="s">
        <v>976</v>
      </c>
    </row>
    <row r="2791" spans="1:7" outlineLevel="1" x14ac:dyDescent="0.2">
      <c r="A2791" s="5" t="s">
        <v>636</v>
      </c>
      <c r="B2791" s="4">
        <v>9122</v>
      </c>
      <c r="C2791" s="4">
        <v>-844184</v>
      </c>
      <c r="D2791" s="4">
        <v>-2046644</v>
      </c>
    </row>
    <row r="2792" spans="1:7" outlineLevel="1" x14ac:dyDescent="0.2">
      <c r="A2792" s="5" t="s">
        <v>977</v>
      </c>
    </row>
    <row r="2793" spans="1:7" outlineLevel="1" x14ac:dyDescent="0.2">
      <c r="A2793" s="5" t="s">
        <v>636</v>
      </c>
      <c r="B2793" s="4">
        <v>-5.4365999968031202</v>
      </c>
      <c r="C2793" s="4">
        <v>0.66523249800957196</v>
      </c>
      <c r="D2793" s="4">
        <v>1693.74289999953</v>
      </c>
    </row>
    <row r="2794" spans="1:7" outlineLevel="1" x14ac:dyDescent="0.2">
      <c r="A2794" s="5" t="s">
        <v>978</v>
      </c>
    </row>
    <row r="2795" spans="1:7" outlineLevel="1" x14ac:dyDescent="0.2">
      <c r="A2795" s="5" t="s">
        <v>980</v>
      </c>
    </row>
    <row r="2796" spans="1:7" outlineLevel="1" x14ac:dyDescent="0.2">
      <c r="A2796" s="5" t="s">
        <v>636</v>
      </c>
      <c r="B2796" s="4">
        <v>1135952.2755</v>
      </c>
      <c r="C2796" s="4">
        <v>1349090.8829999999</v>
      </c>
      <c r="D2796" s="4">
        <v>1349090.8829999999</v>
      </c>
      <c r="E2796" s="4">
        <v>585072.93599999999</v>
      </c>
      <c r="F2796" s="4">
        <v>39348.665999999997</v>
      </c>
      <c r="G2796" s="4">
        <v>16395.2775</v>
      </c>
    </row>
    <row r="2797" spans="1:7" outlineLevel="1" x14ac:dyDescent="0.2">
      <c r="A2797" s="5" t="s">
        <v>981</v>
      </c>
    </row>
    <row r="2798" spans="1:7" outlineLevel="1" x14ac:dyDescent="0.2">
      <c r="A2798" s="5" t="s">
        <v>636</v>
      </c>
      <c r="B2798" s="4">
        <v>89370.6345</v>
      </c>
      <c r="C2798" s="4">
        <v>32378.10975</v>
      </c>
      <c r="D2798" s="4">
        <v>97675.436249999999</v>
      </c>
    </row>
    <row r="2799" spans="1:7" outlineLevel="1" x14ac:dyDescent="0.2">
      <c r="A2799" s="5" t="s">
        <v>982</v>
      </c>
    </row>
    <row r="2800" spans="1:7" outlineLevel="1" x14ac:dyDescent="0.2">
      <c r="A2800" s="5" t="s">
        <v>636</v>
      </c>
      <c r="B2800" s="4">
        <v>-10514748.226500001</v>
      </c>
      <c r="C2800" s="4">
        <v>-11222151.034499999</v>
      </c>
      <c r="D2800" s="4">
        <v>-10454180.624999899</v>
      </c>
      <c r="E2800" s="4">
        <v>-8827566.7944491506</v>
      </c>
      <c r="F2800" s="4">
        <v>-9070938.7355350405</v>
      </c>
      <c r="G2800" s="4">
        <v>-9321020.3286787402</v>
      </c>
    </row>
    <row r="2801" spans="1:7" outlineLevel="1" x14ac:dyDescent="0.2">
      <c r="A2801" s="5" t="s">
        <v>983</v>
      </c>
    </row>
    <row r="2802" spans="1:7" outlineLevel="1" x14ac:dyDescent="0.2">
      <c r="A2802" s="5" t="s">
        <v>636</v>
      </c>
      <c r="B2802" s="4">
        <v>-357525.5355</v>
      </c>
      <c r="C2802" s="4">
        <v>-381326.30550000002</v>
      </c>
      <c r="D2802" s="4">
        <v>-327876.44400000002</v>
      </c>
      <c r="E2802" s="4">
        <v>-341830.58571364498</v>
      </c>
      <c r="F2802" s="4">
        <v>-344781.77169635298</v>
      </c>
      <c r="G2802" s="4">
        <v>-347758.43667090201</v>
      </c>
    </row>
    <row r="2803" spans="1:7" outlineLevel="1" x14ac:dyDescent="0.2">
      <c r="A2803" s="5" t="s">
        <v>989</v>
      </c>
    </row>
    <row r="2804" spans="1:7" outlineLevel="1" x14ac:dyDescent="0.2">
      <c r="A2804" s="5" t="s">
        <v>636</v>
      </c>
      <c r="B2804" s="4">
        <v>24968.978999999999</v>
      </c>
      <c r="C2804" s="4">
        <v>24968.978999999999</v>
      </c>
      <c r="D2804" s="4">
        <v>24968.317500000001</v>
      </c>
      <c r="E2804" s="4">
        <v>17308.809000000001</v>
      </c>
      <c r="F2804" s="4">
        <v>5044.5989999999902</v>
      </c>
      <c r="G2804" s="4">
        <v>218.29499999999999</v>
      </c>
    </row>
    <row r="2805" spans="1:7" outlineLevel="1" x14ac:dyDescent="0.2">
      <c r="A2805" s="5" t="s">
        <v>990</v>
      </c>
    </row>
    <row r="2806" spans="1:7" outlineLevel="1" x14ac:dyDescent="0.2">
      <c r="A2806" s="5" t="s">
        <v>980</v>
      </c>
    </row>
    <row r="2807" spans="1:7" outlineLevel="1" x14ac:dyDescent="0.2">
      <c r="A2807" s="5" t="s">
        <v>991</v>
      </c>
      <c r="B2807" s="4">
        <v>188896.07</v>
      </c>
      <c r="C2807" s="4">
        <v>224338.62</v>
      </c>
      <c r="D2807" s="4">
        <v>224338.62</v>
      </c>
      <c r="E2807" s="4">
        <v>97291.04</v>
      </c>
      <c r="F2807" s="4">
        <v>6543.24</v>
      </c>
      <c r="G2807" s="4">
        <v>2726.35</v>
      </c>
    </row>
    <row r="2808" spans="1:7" outlineLevel="1" x14ac:dyDescent="0.2">
      <c r="A2808" s="5" t="s">
        <v>981</v>
      </c>
    </row>
    <row r="2809" spans="1:7" outlineLevel="1" x14ac:dyDescent="0.2">
      <c r="A2809" s="5" t="s">
        <v>991</v>
      </c>
      <c r="B2809" s="4">
        <v>14861.33</v>
      </c>
      <c r="C2809" s="4">
        <v>5384.1149999999998</v>
      </c>
      <c r="D2809" s="4">
        <v>16242.324999999901</v>
      </c>
    </row>
    <row r="2810" spans="1:7" outlineLevel="1" x14ac:dyDescent="0.2">
      <c r="A2810" s="5" t="s">
        <v>982</v>
      </c>
    </row>
    <row r="2811" spans="1:7" outlineLevel="1" x14ac:dyDescent="0.2">
      <c r="A2811" s="5" t="s">
        <v>991</v>
      </c>
      <c r="B2811" s="4">
        <v>-1748484.20999999</v>
      </c>
      <c r="C2811" s="4">
        <v>-1866117.3299999901</v>
      </c>
      <c r="D2811" s="4">
        <v>-1738412.5</v>
      </c>
      <c r="E2811" s="4">
        <v>-1467924.93936418</v>
      </c>
      <c r="F2811" s="4">
        <v>-1508394.95224316</v>
      </c>
      <c r="G2811" s="4">
        <v>-1549980.70469336</v>
      </c>
    </row>
    <row r="2812" spans="1:7" outlineLevel="1" x14ac:dyDescent="0.2">
      <c r="A2812" s="5" t="s">
        <v>983</v>
      </c>
    </row>
    <row r="2813" spans="1:7" outlineLevel="1" x14ac:dyDescent="0.2">
      <c r="A2813" s="5" t="s">
        <v>991</v>
      </c>
      <c r="B2813" s="4">
        <v>-59452.47</v>
      </c>
      <c r="C2813" s="4">
        <v>-63410.269999999902</v>
      </c>
      <c r="D2813" s="4">
        <v>-54522.16</v>
      </c>
      <c r="E2813" s="4">
        <v>-56842.576611490498</v>
      </c>
      <c r="F2813" s="4">
        <v>-57333.325603324098</v>
      </c>
      <c r="G2813" s="4">
        <v>-57828.311464549202</v>
      </c>
    </row>
    <row r="2814" spans="1:7" outlineLevel="1" x14ac:dyDescent="0.2">
      <c r="A2814" s="5" t="s">
        <v>996</v>
      </c>
    </row>
    <row r="2815" spans="1:7" outlineLevel="1" x14ac:dyDescent="0.2">
      <c r="A2815" s="5" t="s">
        <v>991</v>
      </c>
      <c r="B2815" s="4">
        <v>4152.0600000000004</v>
      </c>
      <c r="C2815" s="4">
        <v>4152.0600000000004</v>
      </c>
      <c r="D2815" s="4">
        <v>4151.95</v>
      </c>
      <c r="E2815" s="4">
        <v>2878.2599999999902</v>
      </c>
      <c r="F2815" s="4">
        <v>838.85999999999899</v>
      </c>
      <c r="G2815" s="4">
        <v>36.299999999999898</v>
      </c>
    </row>
    <row r="2816" spans="1:7" outlineLevel="1" x14ac:dyDescent="0.2">
      <c r="A2816" s="5" t="s">
        <v>1060</v>
      </c>
    </row>
    <row r="2817" spans="1:7" outlineLevel="1" x14ac:dyDescent="0.2">
      <c r="A2817" s="5" t="s">
        <v>1064</v>
      </c>
    </row>
    <row r="2818" spans="1:7" outlineLevel="1" x14ac:dyDescent="0.2">
      <c r="A2818" s="5" t="s">
        <v>991</v>
      </c>
      <c r="B2818" s="4">
        <v>4257397.52399999</v>
      </c>
      <c r="C2818" s="4">
        <v>1135880.9049500001</v>
      </c>
      <c r="D2818" s="4">
        <v>605849.69399999897</v>
      </c>
      <c r="E2818" s="4">
        <v>888635.66862292099</v>
      </c>
      <c r="F2818" s="4">
        <v>-75271.313798368399</v>
      </c>
      <c r="G2818" s="4">
        <v>-134858.04811362599</v>
      </c>
    </row>
    <row r="2819" spans="1:7" outlineLevel="1" x14ac:dyDescent="0.2">
      <c r="A2819" s="5" t="s">
        <v>1065</v>
      </c>
    </row>
    <row r="2820" spans="1:7" outlineLevel="1" x14ac:dyDescent="0.2">
      <c r="A2820" s="5" t="s">
        <v>991</v>
      </c>
      <c r="B2820" s="4">
        <v>-212824</v>
      </c>
      <c r="C2820" s="4">
        <v>-286852</v>
      </c>
      <c r="D2820" s="4">
        <v>-123138</v>
      </c>
    </row>
    <row r="2821" spans="1:7" outlineLevel="1" x14ac:dyDescent="0.2">
      <c r="A2821" s="5" t="s">
        <v>1066</v>
      </c>
    </row>
    <row r="2822" spans="1:7" outlineLevel="1" x14ac:dyDescent="0.2">
      <c r="A2822" s="5" t="s">
        <v>991</v>
      </c>
      <c r="B2822" s="4">
        <v>15.8660000005183</v>
      </c>
      <c r="C2822" s="4">
        <v>-1.1749500003279501</v>
      </c>
      <c r="D2822" s="4">
        <v>281.58600000001002</v>
      </c>
    </row>
    <row r="2823" spans="1:7" x14ac:dyDescent="0.2">
      <c r="A2823" s="5" t="s">
        <v>1152</v>
      </c>
      <c r="B2823" s="4">
        <v>18412158.699999999</v>
      </c>
      <c r="C2823" s="4">
        <v>-5354573.8899999997</v>
      </c>
      <c r="D2823" s="4">
        <v>-8893747.5899999999</v>
      </c>
      <c r="E2823" s="4">
        <v>-3759046.41166043</v>
      </c>
      <c r="F2823" s="4">
        <v>-11457599.0436728</v>
      </c>
      <c r="G2823" s="4">
        <v>-12203056.869186301</v>
      </c>
    </row>
    <row r="2824" spans="1:7" x14ac:dyDescent="0.2">
      <c r="A2824" s="48" t="s">
        <v>1153</v>
      </c>
      <c r="B2824" s="49">
        <v>95965768.799999997</v>
      </c>
      <c r="C2824" s="49">
        <v>10130684.09</v>
      </c>
      <c r="D2824" s="49">
        <v>28289701.7999999</v>
      </c>
      <c r="E2824" s="49">
        <v>24435731.927023001</v>
      </c>
      <c r="F2824" s="49">
        <v>-7552470.9518212397</v>
      </c>
      <c r="G2824" s="49">
        <v>6225228.2545182696</v>
      </c>
    </row>
    <row r="2826" spans="1:7" x14ac:dyDescent="0.2">
      <c r="A2826" s="9" t="s">
        <v>1154</v>
      </c>
    </row>
    <row r="2827" spans="1:7" x14ac:dyDescent="0.2">
      <c r="A2827" s="5" t="s">
        <v>1155</v>
      </c>
      <c r="B2827" s="4">
        <v>2087326567.3099999</v>
      </c>
      <c r="C2827" s="4">
        <v>2416601265.3899999</v>
      </c>
      <c r="D2827" s="4">
        <v>2568759419.1700001</v>
      </c>
      <c r="E2827" s="4">
        <v>2783655751.2558198</v>
      </c>
      <c r="F2827" s="4">
        <v>2898177435.6216502</v>
      </c>
      <c r="G2827" s="4">
        <v>2999266446.5664501</v>
      </c>
    </row>
    <row r="2828" spans="1:7" x14ac:dyDescent="0.2">
      <c r="A2828" s="5" t="s">
        <v>1156</v>
      </c>
      <c r="B2828" s="4">
        <v>95965768.799999997</v>
      </c>
      <c r="C2828" s="4">
        <v>10130684.09</v>
      </c>
      <c r="D2828" s="4">
        <v>28289701.7999999</v>
      </c>
      <c r="E2828" s="4">
        <v>24435731.927023001</v>
      </c>
      <c r="F2828" s="4">
        <v>-7552470.9518212397</v>
      </c>
      <c r="G2828" s="4">
        <v>6225228.2545182696</v>
      </c>
    </row>
    <row r="2829" spans="1:7" x14ac:dyDescent="0.2">
      <c r="A2829" s="5" t="s">
        <v>1157</v>
      </c>
      <c r="B2829" s="28">
        <v>2183292336.1099901</v>
      </c>
      <c r="C2829" s="28">
        <v>2426731949.48</v>
      </c>
      <c r="D2829" s="28">
        <v>2597049120.9699998</v>
      </c>
      <c r="E2829" s="28">
        <v>2808091483.1828399</v>
      </c>
      <c r="F2829" s="28">
        <v>2890624964.6698298</v>
      </c>
      <c r="G2829" s="28">
        <v>3005491674.8209701</v>
      </c>
    </row>
    <row r="2830" spans="1:7" x14ac:dyDescent="0.2">
      <c r="A2830" s="5" t="s">
        <v>1158</v>
      </c>
      <c r="B2830" s="4">
        <v>0</v>
      </c>
      <c r="C2830" s="4">
        <v>0</v>
      </c>
      <c r="D2830" s="4">
        <v>7864801.0599999996</v>
      </c>
      <c r="E2830" s="4">
        <v>30553069.538499899</v>
      </c>
      <c r="F2830" s="4">
        <v>63671768.424400002</v>
      </c>
      <c r="G2830" s="4">
        <v>89995322.906900004</v>
      </c>
    </row>
    <row r="2831" spans="1:7" ht="10.8" thickBot="1" x14ac:dyDescent="0.25">
      <c r="A2831" s="5" t="s">
        <v>1159</v>
      </c>
      <c r="B2831" s="47">
        <v>2183292336.1099901</v>
      </c>
      <c r="C2831" s="47">
        <v>2426731949.48</v>
      </c>
      <c r="D2831" s="47">
        <v>2604913922.0299902</v>
      </c>
      <c r="E2831" s="47">
        <v>2838644552.7213402</v>
      </c>
      <c r="F2831" s="47">
        <v>2954296733.0942302</v>
      </c>
      <c r="G2831" s="47">
        <v>3095486997.72787</v>
      </c>
    </row>
    <row r="2832" spans="1:7" ht="10.8" thickTop="1" x14ac:dyDescent="0.2"/>
    <row r="2833" spans="1:7" x14ac:dyDescent="0.2">
      <c r="A2833" s="5" t="s">
        <v>1123</v>
      </c>
      <c r="B2833" s="4">
        <v>816365111</v>
      </c>
      <c r="C2833" s="4">
        <v>915017451</v>
      </c>
      <c r="D2833" s="4">
        <v>962837461</v>
      </c>
      <c r="E2833" s="4">
        <v>1075681272.9577701</v>
      </c>
      <c r="F2833" s="4">
        <v>1078334691.20806</v>
      </c>
      <c r="G2833" s="4">
        <v>1111055949.0271101</v>
      </c>
    </row>
    <row r="2834" spans="1:7" x14ac:dyDescent="0.2">
      <c r="A2834" s="5" t="s">
        <v>1129</v>
      </c>
      <c r="B2834" s="4">
        <v>18412158.699999999</v>
      </c>
      <c r="C2834" s="4">
        <v>-5354573.8899999997</v>
      </c>
      <c r="D2834" s="4">
        <v>-8893747.5899999999</v>
      </c>
      <c r="E2834" s="4">
        <v>-3759046.41166043</v>
      </c>
      <c r="F2834" s="4">
        <v>-11457599.0436728</v>
      </c>
      <c r="G2834" s="4">
        <v>-12203056.869186301</v>
      </c>
    </row>
    <row r="2835" spans="1:7" x14ac:dyDescent="0.2">
      <c r="A2835" s="5" t="s">
        <v>1160</v>
      </c>
      <c r="B2835" s="4">
        <v>0</v>
      </c>
      <c r="C2835" s="4">
        <v>0</v>
      </c>
      <c r="D2835" s="4">
        <v>3059411</v>
      </c>
      <c r="E2835" s="4">
        <v>16821068.045794498</v>
      </c>
      <c r="F2835" s="4">
        <v>30604213.619116001</v>
      </c>
      <c r="G2835" s="4">
        <v>39512483.566136099</v>
      </c>
    </row>
    <row r="2836" spans="1:7" ht="10.8" thickBot="1" x14ac:dyDescent="0.25">
      <c r="A2836" s="5" t="s">
        <v>1161</v>
      </c>
      <c r="B2836" s="47">
        <v>834777269.70000005</v>
      </c>
      <c r="C2836" s="47">
        <v>909662877.11000001</v>
      </c>
      <c r="D2836" s="47">
        <v>957003124.40999997</v>
      </c>
      <c r="E2836" s="47">
        <v>1088743294.5919099</v>
      </c>
      <c r="F2836" s="47">
        <v>1097481305.7835</v>
      </c>
      <c r="G2836" s="47">
        <v>1138365375.7240601</v>
      </c>
    </row>
    <row r="2837" spans="1:7" ht="10.8" thickTop="1" x14ac:dyDescent="0.2"/>
    <row r="2838" spans="1:7" ht="10.8" thickBot="1" x14ac:dyDescent="0.25">
      <c r="A2838" s="9" t="s">
        <v>1162</v>
      </c>
      <c r="B2838" s="35">
        <v>1348515066.4099901</v>
      </c>
      <c r="C2838" s="35">
        <v>1517069072.3699999</v>
      </c>
      <c r="D2838" s="35">
        <v>1647910797.6199901</v>
      </c>
      <c r="E2838" s="35">
        <v>1749901258.1294301</v>
      </c>
      <c r="F2838" s="35">
        <v>1856815427.31073</v>
      </c>
      <c r="G2838" s="35">
        <v>1957121622.0037999</v>
      </c>
    </row>
    <row r="2839" spans="1:7" ht="10.8" thickTop="1" x14ac:dyDescent="0.2"/>
    <row r="2841" spans="1:7" x14ac:dyDescent="0.2">
      <c r="A2841" s="54" t="s">
        <v>1167</v>
      </c>
      <c r="B2841" s="55"/>
      <c r="C2841" s="55"/>
      <c r="D2841" s="55"/>
      <c r="E2841" s="55"/>
      <c r="F2841" s="55"/>
      <c r="G2841" s="55"/>
    </row>
    <row r="2843" spans="1:7" x14ac:dyDescent="0.2">
      <c r="A2843" s="5" t="s">
        <v>1145</v>
      </c>
      <c r="B2843" s="51">
        <f>B1592</f>
        <v>10289747839.700001</v>
      </c>
      <c r="C2843" s="51">
        <f t="shared" ref="C2843:G2843" si="0">C1592</f>
        <v>11271081066.82</v>
      </c>
      <c r="D2843" s="51">
        <f t="shared" si="0"/>
        <v>11573415363.219999</v>
      </c>
      <c r="E2843" s="51">
        <f t="shared" si="0"/>
        <v>10634858757.8083</v>
      </c>
      <c r="F2843" s="51">
        <f t="shared" si="0"/>
        <v>11850558165.541901</v>
      </c>
      <c r="G2843" s="51">
        <f t="shared" si="0"/>
        <v>12346923414.833401</v>
      </c>
    </row>
    <row r="2844" spans="1:7" x14ac:dyDescent="0.2">
      <c r="A2844" s="5" t="s">
        <v>1146</v>
      </c>
      <c r="B2844" s="51">
        <f>B2381</f>
        <v>-8607335426.6799908</v>
      </c>
      <c r="C2844" s="51">
        <f t="shared" ref="C2844:G2844" si="1">C2381</f>
        <v>-9333199787.0199909</v>
      </c>
      <c r="D2844" s="51">
        <f t="shared" si="1"/>
        <v>-9518643983.1800003</v>
      </c>
      <c r="E2844" s="51">
        <f t="shared" si="1"/>
        <v>-8443263660.0083399</v>
      </c>
      <c r="F2844" s="51">
        <f t="shared" si="1"/>
        <v>-9476401946.8217602</v>
      </c>
      <c r="G2844" s="51">
        <f t="shared" si="1"/>
        <v>-9854145845.1526909</v>
      </c>
    </row>
    <row r="2845" spans="1:7" x14ac:dyDescent="0.2">
      <c r="A2845" s="5" t="s">
        <v>1204</v>
      </c>
      <c r="B2845" s="51"/>
      <c r="C2845" s="51"/>
      <c r="D2845" s="51">
        <v>-5098.46</v>
      </c>
      <c r="E2845" s="51"/>
      <c r="F2845" s="51"/>
      <c r="G2845" s="51"/>
    </row>
    <row r="2846" spans="1:7" x14ac:dyDescent="0.2">
      <c r="A2846" s="50" t="s">
        <v>1166</v>
      </c>
      <c r="B2846" s="52">
        <f t="shared" ref="B2846:G2846" si="2">SUM(B2843:B2845)</f>
        <v>1682412413.02001</v>
      </c>
      <c r="C2846" s="52">
        <f t="shared" si="2"/>
        <v>1937881279.8000088</v>
      </c>
      <c r="D2846" s="53">
        <f t="shared" si="2"/>
        <v>2054766281.579999</v>
      </c>
      <c r="E2846" s="52">
        <f t="shared" si="2"/>
        <v>2191595097.7999601</v>
      </c>
      <c r="F2846" s="52">
        <f t="shared" si="2"/>
        <v>2374156218.7201405</v>
      </c>
      <c r="G2846" s="52">
        <f t="shared" si="2"/>
        <v>2492777569.6807098</v>
      </c>
    </row>
    <row r="2847" spans="1:7" x14ac:dyDescent="0.2">
      <c r="B2847" s="51"/>
      <c r="C2847" s="51"/>
      <c r="D2847" s="51"/>
      <c r="E2847" s="51"/>
      <c r="F2847" s="51"/>
      <c r="G2847" s="51"/>
    </row>
    <row r="2848" spans="1:7" x14ac:dyDescent="0.2">
      <c r="A2848" s="5" t="s">
        <v>1123</v>
      </c>
      <c r="B2848" s="51">
        <f>B2833</f>
        <v>816365111</v>
      </c>
      <c r="C2848" s="51">
        <f t="shared" ref="C2848:G2848" si="3">C2833</f>
        <v>915017451</v>
      </c>
      <c r="D2848" s="51">
        <f t="shared" si="3"/>
        <v>962837461</v>
      </c>
      <c r="E2848" s="51">
        <f t="shared" si="3"/>
        <v>1075681272.9577701</v>
      </c>
      <c r="F2848" s="51">
        <f t="shared" si="3"/>
        <v>1078334691.20806</v>
      </c>
      <c r="G2848" s="51">
        <f t="shared" si="3"/>
        <v>1111055949.0271101</v>
      </c>
    </row>
    <row r="2849" spans="1:10" x14ac:dyDescent="0.2">
      <c r="A2849" s="5" t="s">
        <v>1160</v>
      </c>
      <c r="B2849" s="51">
        <f>B2835</f>
        <v>0</v>
      </c>
      <c r="C2849" s="51">
        <f t="shared" ref="C2849:G2849" si="4">C2835</f>
        <v>0</v>
      </c>
      <c r="D2849" s="51">
        <f t="shared" si="4"/>
        <v>3059411</v>
      </c>
      <c r="E2849" s="51">
        <f t="shared" si="4"/>
        <v>16821068.045794498</v>
      </c>
      <c r="F2849" s="51">
        <f t="shared" si="4"/>
        <v>30604213.619116001</v>
      </c>
      <c r="G2849" s="51">
        <f t="shared" si="4"/>
        <v>39512483.566136099</v>
      </c>
    </row>
    <row r="2850" spans="1:10" x14ac:dyDescent="0.2">
      <c r="A2850" s="50" t="s">
        <v>1141</v>
      </c>
      <c r="B2850" s="52">
        <f>B2848+B2849</f>
        <v>816365111</v>
      </c>
      <c r="C2850" s="52">
        <f t="shared" ref="C2850:G2850" si="5">C2848+C2849</f>
        <v>915017451</v>
      </c>
      <c r="D2850" s="53">
        <f t="shared" si="5"/>
        <v>965896872</v>
      </c>
      <c r="E2850" s="52">
        <f t="shared" si="5"/>
        <v>1092502341.0035646</v>
      </c>
      <c r="F2850" s="52">
        <f t="shared" si="5"/>
        <v>1108938904.8271761</v>
      </c>
      <c r="G2850" s="52">
        <f t="shared" si="5"/>
        <v>1150568432.5932462</v>
      </c>
    </row>
    <row r="2851" spans="1:10" x14ac:dyDescent="0.2">
      <c r="B2851" s="51"/>
      <c r="C2851" s="51"/>
      <c r="D2851" s="51"/>
      <c r="E2851" s="51"/>
      <c r="F2851" s="51"/>
      <c r="G2851" s="51"/>
    </row>
    <row r="2852" spans="1:10" x14ac:dyDescent="0.2">
      <c r="A2852" s="5" t="s">
        <v>1147</v>
      </c>
      <c r="B2852" s="51">
        <f>B2598</f>
        <v>-411468865.44</v>
      </c>
      <c r="C2852" s="51">
        <f t="shared" ref="C2852:G2852" si="6">C2598</f>
        <v>-436307757.26999998</v>
      </c>
      <c r="D2852" s="51">
        <f t="shared" si="6"/>
        <v>-444061509.47999901</v>
      </c>
      <c r="E2852" s="51">
        <f t="shared" si="6"/>
        <v>-469888618.00922698</v>
      </c>
      <c r="F2852" s="51">
        <f t="shared" si="6"/>
        <v>-521245919.501302</v>
      </c>
      <c r="G2852" s="51">
        <f t="shared" si="6"/>
        <v>-554084232.80063999</v>
      </c>
    </row>
    <row r="2853" spans="1:10" x14ac:dyDescent="0.2">
      <c r="A2853" s="5" t="s">
        <v>1148</v>
      </c>
      <c r="B2853" s="51">
        <f>B2599</f>
        <v>17908.73</v>
      </c>
      <c r="C2853" s="51">
        <f t="shared" ref="C2853:G2853" si="7">C2599</f>
        <v>10291.86</v>
      </c>
      <c r="D2853" s="51">
        <f t="shared" si="7"/>
        <v>17477.669999999998</v>
      </c>
      <c r="E2853" s="51">
        <f t="shared" si="7"/>
        <v>0</v>
      </c>
      <c r="F2853" s="51">
        <f t="shared" si="7"/>
        <v>0</v>
      </c>
      <c r="G2853" s="51">
        <f t="shared" si="7"/>
        <v>0</v>
      </c>
    </row>
    <row r="2854" spans="1:10" x14ac:dyDescent="0.2">
      <c r="A2854" s="50" t="s">
        <v>1168</v>
      </c>
      <c r="B2854" s="52">
        <f>SUM(B2852:B2853)</f>
        <v>-411450956.70999998</v>
      </c>
      <c r="C2854" s="52">
        <f t="shared" ref="C2854:G2854" si="8">SUM(C2852:C2853)</f>
        <v>-436297465.40999997</v>
      </c>
      <c r="D2854" s="53">
        <f t="shared" si="8"/>
        <v>-444044031.80999899</v>
      </c>
      <c r="E2854" s="52">
        <f t="shared" si="8"/>
        <v>-469888618.00922698</v>
      </c>
      <c r="F2854" s="52">
        <f t="shared" si="8"/>
        <v>-521245919.501302</v>
      </c>
      <c r="G2854" s="52">
        <f t="shared" si="8"/>
        <v>-554084232.80063999</v>
      </c>
    </row>
    <row r="2856" spans="1:10" ht="14.4" x14ac:dyDescent="0.2">
      <c r="J2856" s="71"/>
    </row>
  </sheetData>
  <pageMargins left="0.75" right="0.75" top="0.4" bottom="0.39" header="0.5" footer="0"/>
  <pageSetup scale="88" orientation="portrait" horizontalDpi="4294967293" verticalDpi="4294967293" r:id="rId1"/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4"/>
  <sheetViews>
    <sheetView zoomScale="120" zoomScaleNormal="120" workbookViewId="0">
      <pane xSplit="1" ySplit="5" topLeftCell="H6" activePane="bottomRight" state="frozen"/>
      <selection activeCell="A38" sqref="A38"/>
      <selection pane="topRight" activeCell="A38" sqref="A38"/>
      <selection pane="bottomLeft" activeCell="A38" sqref="A38"/>
      <selection pane="bottomRight" activeCell="A2" sqref="A2"/>
    </sheetView>
  </sheetViews>
  <sheetFormatPr defaultColWidth="8.8984375" defaultRowHeight="14.1" customHeight="1" x14ac:dyDescent="0.25"/>
  <cols>
    <col min="1" max="1" width="23.8984375" style="15" customWidth="1"/>
    <col min="2" max="2" width="37.09765625" style="11" bestFit="1" customWidth="1"/>
    <col min="3" max="3" width="11.8984375" style="11" bestFit="1" customWidth="1"/>
    <col min="4" max="4" width="10" style="12" bestFit="1" customWidth="1"/>
    <col min="5" max="5" width="13.19921875" style="11" bestFit="1" customWidth="1"/>
    <col min="6" max="6" width="11.19921875" style="11" bestFit="1" customWidth="1"/>
    <col min="7" max="7" width="11.5" style="12" bestFit="1" customWidth="1"/>
    <col min="8" max="8" width="11.8984375" style="11" bestFit="1" customWidth="1"/>
    <col min="9" max="9" width="4.3984375" style="11" customWidth="1"/>
    <col min="10" max="10" width="10" style="11" bestFit="1" customWidth="1"/>
    <col min="11" max="11" width="9.19921875" style="11" bestFit="1" customWidth="1"/>
    <col min="12" max="16384" width="8.8984375" style="11"/>
  </cols>
  <sheetData>
    <row r="1" spans="1:11" ht="14.1" customHeight="1" x14ac:dyDescent="0.25">
      <c r="A1" s="74" t="s">
        <v>1208</v>
      </c>
    </row>
    <row r="2" spans="1:11" ht="14.1" customHeight="1" x14ac:dyDescent="0.25">
      <c r="A2" s="74" t="s">
        <v>1206</v>
      </c>
    </row>
    <row r="4" spans="1:11" ht="14.1" customHeight="1" x14ac:dyDescent="0.25">
      <c r="C4" s="72" t="s">
        <v>1172</v>
      </c>
      <c r="D4" s="72"/>
      <c r="E4" s="72"/>
      <c r="F4" s="72"/>
      <c r="G4" s="72"/>
      <c r="H4" s="72"/>
      <c r="J4" s="72" t="s">
        <v>1171</v>
      </c>
      <c r="K4" s="72"/>
    </row>
    <row r="5" spans="1:11" ht="14.1" customHeight="1" x14ac:dyDescent="0.25">
      <c r="A5" s="17" t="s">
        <v>296</v>
      </c>
      <c r="B5" s="18" t="s">
        <v>543</v>
      </c>
      <c r="C5" s="19" t="s">
        <v>376</v>
      </c>
      <c r="D5" s="19" t="s">
        <v>377</v>
      </c>
      <c r="E5" s="19" t="s">
        <v>378</v>
      </c>
      <c r="F5" s="18" t="s">
        <v>374</v>
      </c>
      <c r="G5" s="19" t="s">
        <v>375</v>
      </c>
      <c r="H5" s="18" t="s">
        <v>379</v>
      </c>
      <c r="J5" s="18" t="s">
        <v>373</v>
      </c>
      <c r="K5" s="18" t="s">
        <v>1163</v>
      </c>
    </row>
    <row r="6" spans="1:11" ht="14.1" customHeight="1" x14ac:dyDescent="0.25">
      <c r="B6" s="13" t="s">
        <v>291</v>
      </c>
    </row>
    <row r="7" spans="1:11" ht="14.1" customHeight="1" x14ac:dyDescent="0.25">
      <c r="A7" s="15" t="s">
        <v>298</v>
      </c>
      <c r="B7" s="14" t="s">
        <v>9</v>
      </c>
      <c r="C7" s="12">
        <f>VLOOKUP($B7,'TAX  Schedule M'!$A$6:$D$263,4,FALSE)</f>
        <v>20465186</v>
      </c>
      <c r="E7" s="12">
        <f>C7+D7</f>
        <v>20465186</v>
      </c>
      <c r="F7" s="12">
        <f>VLOOKUP($B7,'TAX  Schedule M'!$A$6:$D$263,4,FALSE)</f>
        <v>20465186</v>
      </c>
      <c r="H7" s="12">
        <f>F7+G7</f>
        <v>20465186</v>
      </c>
    </row>
    <row r="8" spans="1:11" ht="14.1" customHeight="1" x14ac:dyDescent="0.25">
      <c r="A8" s="15" t="s">
        <v>357</v>
      </c>
      <c r="B8" s="14" t="s">
        <v>10</v>
      </c>
      <c r="C8" s="12">
        <f>VLOOKUP($B8,'TAX  Schedule M'!$A$6:$D$263,4,FALSE)</f>
        <v>-85227132</v>
      </c>
      <c r="E8" s="12">
        <f t="shared" ref="E8:E15" si="0">C8+D8</f>
        <v>-85227132</v>
      </c>
      <c r="F8" s="12">
        <f>VLOOKUP($B8,'TAX  Schedule M'!$A$6:$D$263,4,FALSE)</f>
        <v>-85227132</v>
      </c>
      <c r="H8" s="12">
        <f t="shared" ref="H8:H15" si="1">F8+G8</f>
        <v>-85227132</v>
      </c>
    </row>
    <row r="9" spans="1:11" ht="14.1" customHeight="1" x14ac:dyDescent="0.25">
      <c r="A9" s="15" t="s">
        <v>357</v>
      </c>
      <c r="B9" s="14" t="s">
        <v>23</v>
      </c>
      <c r="C9" s="12"/>
      <c r="E9" s="12">
        <f t="shared" ref="E9" si="2">C9+D9</f>
        <v>0</v>
      </c>
      <c r="F9" s="12">
        <f>VLOOKUP($B9,'TAX  Schedule M'!$A$6:$D$263,4,FALSE)</f>
        <v>-5909784</v>
      </c>
      <c r="H9" s="12">
        <f t="shared" ref="H9" si="3">F9+G9</f>
        <v>-5909784</v>
      </c>
    </row>
    <row r="10" spans="1:11" ht="14.1" customHeight="1" x14ac:dyDescent="0.25">
      <c r="A10" s="42" t="s">
        <v>357</v>
      </c>
      <c r="B10" s="43" t="s">
        <v>426</v>
      </c>
      <c r="C10" s="44"/>
      <c r="D10" s="44">
        <f>VLOOKUP($B10,'TAX  Gas Reserves'!$A$393:$D$410,4,FALSE)</f>
        <v>0</v>
      </c>
      <c r="E10" s="44">
        <f>C10+D10</f>
        <v>0</v>
      </c>
      <c r="F10" s="44"/>
      <c r="G10" s="44">
        <f>VLOOKUP($B10,'TAX  Gas Reserves'!$A$328:$D$354,4,FALSE)</f>
        <v>0</v>
      </c>
      <c r="H10" s="44">
        <f>F10+G10</f>
        <v>0</v>
      </c>
    </row>
    <row r="11" spans="1:11" ht="14.1" customHeight="1" x14ac:dyDescent="0.25">
      <c r="A11" s="15" t="s">
        <v>356</v>
      </c>
      <c r="B11" s="14" t="s">
        <v>12</v>
      </c>
      <c r="C11" s="12">
        <f>VLOOKUP($B11,'TAX  Schedule M'!$A$6:$D$263,4,FALSE)</f>
        <v>244733</v>
      </c>
      <c r="E11" s="12">
        <f t="shared" si="0"/>
        <v>244733</v>
      </c>
      <c r="F11" s="12">
        <f>VLOOKUP($B11,'TAX  Schedule M'!$A$6:$D$263,4,FALSE)</f>
        <v>244733</v>
      </c>
      <c r="H11" s="12">
        <f t="shared" si="1"/>
        <v>244733</v>
      </c>
    </row>
    <row r="12" spans="1:11" ht="14.1" customHeight="1" x14ac:dyDescent="0.25">
      <c r="A12" s="15" t="s">
        <v>299</v>
      </c>
      <c r="B12" s="14" t="s">
        <v>13</v>
      </c>
      <c r="C12" s="12">
        <f>VLOOKUP($B12,'TAX  Schedule M'!$A$6:$D$263,4,FALSE)</f>
        <v>226580</v>
      </c>
      <c r="E12" s="12">
        <f t="shared" si="0"/>
        <v>226580</v>
      </c>
      <c r="F12" s="12">
        <f>VLOOKUP($B12,'TAX  Schedule M'!$A$6:$D$263,4,FALSE)</f>
        <v>226580</v>
      </c>
      <c r="H12" s="12">
        <f t="shared" si="1"/>
        <v>226580</v>
      </c>
    </row>
    <row r="13" spans="1:11" ht="14.1" customHeight="1" x14ac:dyDescent="0.25">
      <c r="A13" s="15" t="s">
        <v>355</v>
      </c>
      <c r="B13" s="14" t="s">
        <v>14</v>
      </c>
      <c r="C13" s="12">
        <f>VLOOKUP($B13,'TAX  Schedule M'!$A$6:$D$263,4,FALSE)</f>
        <v>1812485</v>
      </c>
      <c r="E13" s="12">
        <f t="shared" si="0"/>
        <v>1812485</v>
      </c>
      <c r="F13" s="12">
        <f>VLOOKUP($B13,'TAX  Schedule M'!$A$6:$D$263,4,FALSE)</f>
        <v>1812485</v>
      </c>
      <c r="H13" s="12">
        <f t="shared" si="1"/>
        <v>1812485</v>
      </c>
    </row>
    <row r="14" spans="1:11" ht="14.1" customHeight="1" x14ac:dyDescent="0.25">
      <c r="A14" s="15" t="s">
        <v>358</v>
      </c>
      <c r="B14" s="14" t="s">
        <v>18</v>
      </c>
      <c r="C14" s="12">
        <f>VLOOKUP($B14,'TAX  Schedule M'!$A$6:$D$263,4,FALSE)</f>
        <v>508481</v>
      </c>
      <c r="E14" s="12">
        <f t="shared" si="0"/>
        <v>508481</v>
      </c>
      <c r="F14" s="12"/>
      <c r="H14" s="12">
        <f t="shared" si="1"/>
        <v>0</v>
      </c>
    </row>
    <row r="15" spans="1:11" ht="14.1" customHeight="1" x14ac:dyDescent="0.25">
      <c r="A15" s="15" t="s">
        <v>1170</v>
      </c>
      <c r="B15" s="14" t="s">
        <v>24</v>
      </c>
      <c r="C15" s="12"/>
      <c r="E15" s="12">
        <f t="shared" si="0"/>
        <v>0</v>
      </c>
      <c r="F15" s="12">
        <f>VLOOKUP($B15,'TAX  Schedule M'!$A$6:$D$263,4,FALSE)</f>
        <v>-50000</v>
      </c>
      <c r="H15" s="12">
        <f t="shared" si="1"/>
        <v>-50000</v>
      </c>
    </row>
    <row r="16" spans="1:11" ht="14.1" customHeight="1" x14ac:dyDescent="0.25">
      <c r="B16" s="11" t="s">
        <v>293</v>
      </c>
      <c r="C16" s="46">
        <f t="shared" ref="C16:H16" si="4">SUM(C7:C15)</f>
        <v>-61969667</v>
      </c>
      <c r="D16" s="46">
        <f t="shared" si="4"/>
        <v>0</v>
      </c>
      <c r="E16" s="46">
        <f t="shared" si="4"/>
        <v>-61969667</v>
      </c>
      <c r="F16" s="46">
        <f t="shared" si="4"/>
        <v>-68437932</v>
      </c>
      <c r="G16" s="46">
        <f t="shared" si="4"/>
        <v>0</v>
      </c>
      <c r="H16" s="46">
        <f t="shared" si="4"/>
        <v>-68437932</v>
      </c>
    </row>
    <row r="17" spans="1:11" ht="14.1" customHeight="1" x14ac:dyDescent="0.25">
      <c r="B17" s="11" t="s">
        <v>292</v>
      </c>
    </row>
    <row r="18" spans="1:11" ht="14.1" customHeight="1" x14ac:dyDescent="0.25">
      <c r="B18" s="11" t="s">
        <v>292</v>
      </c>
    </row>
    <row r="19" spans="1:11" ht="14.1" customHeight="1" x14ac:dyDescent="0.25">
      <c r="B19" s="13" t="s">
        <v>294</v>
      </c>
    </row>
    <row r="20" spans="1:11" ht="14.1" customHeight="1" x14ac:dyDescent="0.25">
      <c r="A20" s="15" t="s">
        <v>308</v>
      </c>
      <c r="B20" s="14" t="s">
        <v>102</v>
      </c>
      <c r="C20" s="12">
        <f>VLOOKUP($B20,'TAX  Schedule M'!$A$6:$D$263,4,FALSE)</f>
        <v>-20598169</v>
      </c>
      <c r="E20" s="12">
        <f t="shared" ref="E20:E89" si="5">C20+D20</f>
        <v>-20598169</v>
      </c>
      <c r="F20" s="12">
        <f>VLOOKUP($B20,'TAX  Schedule M'!$A$6:$D$263,4,FALSE)</f>
        <v>-20598169</v>
      </c>
      <c r="H20" s="12">
        <f t="shared" ref="H20:H89" si="6">F20+G20</f>
        <v>-20598169</v>
      </c>
      <c r="J20" s="12">
        <f>(-E20*0.35)+(K20*-0.35)</f>
        <v>6812844.3967499994</v>
      </c>
      <c r="K20" s="12">
        <f>(-F20*0.055)+(-G20*0.06)</f>
        <v>1132899.2949999999</v>
      </c>
    </row>
    <row r="21" spans="1:11" ht="14.1" customHeight="1" x14ac:dyDescent="0.25">
      <c r="A21" s="15" t="s">
        <v>309</v>
      </c>
      <c r="B21" s="14" t="s">
        <v>169</v>
      </c>
      <c r="C21" s="12">
        <f>VLOOKUP($B21,'TAX  Schedule M'!$A$6:$D$263,4,FALSE)</f>
        <v>-773678</v>
      </c>
      <c r="E21" s="12">
        <f t="shared" si="5"/>
        <v>-773678</v>
      </c>
      <c r="F21" s="12">
        <f>VLOOKUP($B21,'TAX  Schedule M'!$A$6:$D$263,4,FALSE)</f>
        <v>-773678</v>
      </c>
      <c r="H21" s="12">
        <f t="shared" si="6"/>
        <v>-773678</v>
      </c>
      <c r="J21" s="12">
        <f t="shared" ref="J21:J84" si="7">(-E21*0.35)+(K21*-0.35)</f>
        <v>255893.99849999999</v>
      </c>
      <c r="K21" s="12">
        <f t="shared" ref="K21:K84" si="8">(-F21*0.055)+(-G21*0.06)</f>
        <v>42552.29</v>
      </c>
    </row>
    <row r="22" spans="1:11" ht="14.1" customHeight="1" x14ac:dyDescent="0.25">
      <c r="A22" s="15" t="s">
        <v>333</v>
      </c>
      <c r="B22" s="14" t="s">
        <v>43</v>
      </c>
      <c r="C22" s="12">
        <f>VLOOKUP($B22,'TAX  Schedule M'!$A$6:$D$263,4,FALSE)</f>
        <v>-6955404</v>
      </c>
      <c r="E22" s="12">
        <f t="shared" si="5"/>
        <v>-6955404</v>
      </c>
      <c r="F22" s="12">
        <f>VLOOKUP($B22,'TAX  Schedule M'!$A$6:$D$263,4,FALSE)</f>
        <v>-6955404</v>
      </c>
      <c r="H22" s="12">
        <f t="shared" si="6"/>
        <v>-6955404</v>
      </c>
      <c r="J22" s="12">
        <f t="shared" si="7"/>
        <v>2300499.8729999997</v>
      </c>
      <c r="K22" s="12">
        <f t="shared" si="8"/>
        <v>382547.22000000003</v>
      </c>
    </row>
    <row r="23" spans="1:11" ht="14.1" customHeight="1" x14ac:dyDescent="0.25">
      <c r="A23" s="15" t="s">
        <v>322</v>
      </c>
      <c r="B23" s="14" t="s">
        <v>44</v>
      </c>
      <c r="C23" s="12">
        <f>VLOOKUP($B23,'TAX  Schedule M'!$A$6:$D$263,4,FALSE)</f>
        <v>-1229710</v>
      </c>
      <c r="E23" s="12">
        <f t="shared" si="5"/>
        <v>-1229710</v>
      </c>
      <c r="F23" s="12">
        <f>VLOOKUP($B23,'TAX  Schedule M'!$A$6:$D$263,4,FALSE)</f>
        <v>-1229710</v>
      </c>
      <c r="H23" s="12">
        <f t="shared" si="6"/>
        <v>-1229710</v>
      </c>
      <c r="J23" s="12">
        <f t="shared" si="7"/>
        <v>406726.58250000002</v>
      </c>
      <c r="K23" s="12">
        <f t="shared" si="8"/>
        <v>67634.05</v>
      </c>
    </row>
    <row r="24" spans="1:11" ht="14.1" customHeight="1" x14ac:dyDescent="0.25">
      <c r="A24" s="15" t="s">
        <v>360</v>
      </c>
      <c r="B24" s="14" t="s">
        <v>45</v>
      </c>
      <c r="C24" s="12">
        <f>VLOOKUP($B24,'TAX  Schedule M'!$A$6:$D$263,4,FALSE)</f>
        <v>-127056</v>
      </c>
      <c r="E24" s="12">
        <f t="shared" si="5"/>
        <v>-127056</v>
      </c>
      <c r="F24" s="12">
        <f>VLOOKUP($B24,'TAX  Schedule M'!$A$6:$D$263,4,FALSE)</f>
        <v>-127056</v>
      </c>
      <c r="H24" s="12">
        <f t="shared" si="6"/>
        <v>-127056</v>
      </c>
      <c r="J24" s="12">
        <f t="shared" si="7"/>
        <v>42023.771999999997</v>
      </c>
      <c r="K24" s="12">
        <f t="shared" si="8"/>
        <v>6988.08</v>
      </c>
    </row>
    <row r="25" spans="1:11" ht="14.1" customHeight="1" x14ac:dyDescent="0.25">
      <c r="A25" s="15" t="s">
        <v>359</v>
      </c>
      <c r="B25" s="14" t="s">
        <v>170</v>
      </c>
      <c r="C25" s="12">
        <f>VLOOKUP($B25,'TAX  Schedule M'!$A$6:$D$263,4,FALSE)</f>
        <v>3936858</v>
      </c>
      <c r="E25" s="12">
        <f t="shared" si="5"/>
        <v>3936858</v>
      </c>
      <c r="F25" s="12">
        <f>VLOOKUP($B25,'TAX  Schedule M'!$A$6:$D$263,4,FALSE)</f>
        <v>3936858</v>
      </c>
      <c r="H25" s="12">
        <f t="shared" si="6"/>
        <v>3936858</v>
      </c>
      <c r="J25" s="12">
        <f t="shared" si="7"/>
        <v>-1302115.7834999999</v>
      </c>
      <c r="K25" s="12">
        <f t="shared" si="8"/>
        <v>-216527.19</v>
      </c>
    </row>
    <row r="26" spans="1:11" ht="14.1" customHeight="1" x14ac:dyDescent="0.25">
      <c r="A26" s="15" t="s">
        <v>322</v>
      </c>
      <c r="B26" s="14" t="s">
        <v>46</v>
      </c>
      <c r="C26" s="12">
        <f>VLOOKUP($B26,'TAX  Schedule M'!$A$6:$D$263,4,FALSE)</f>
        <v>19567132</v>
      </c>
      <c r="E26" s="12">
        <f t="shared" si="5"/>
        <v>19567132</v>
      </c>
      <c r="F26" s="12">
        <f>VLOOKUP($B26,'TAX  Schedule M'!$A$6:$D$263,4,FALSE)</f>
        <v>19567132</v>
      </c>
      <c r="H26" s="12">
        <f t="shared" si="6"/>
        <v>19567132</v>
      </c>
      <c r="J26" s="12">
        <f t="shared" si="7"/>
        <v>-6471828.9089999991</v>
      </c>
      <c r="K26" s="12">
        <f t="shared" si="8"/>
        <v>-1076192.26</v>
      </c>
    </row>
    <row r="27" spans="1:11" ht="14.1" customHeight="1" x14ac:dyDescent="0.25">
      <c r="A27" s="15" t="s">
        <v>317</v>
      </c>
      <c r="B27" s="14" t="s">
        <v>172</v>
      </c>
      <c r="C27" s="12">
        <f>VLOOKUP($B27,'TAX  Schedule M'!$A$6:$D$263,4,FALSE)</f>
        <v>14979989</v>
      </c>
      <c r="E27" s="12">
        <f t="shared" si="5"/>
        <v>14979989</v>
      </c>
      <c r="F27" s="12">
        <f>VLOOKUP($B27,'TAX  Schedule M'!$A$6:$D$263,4,FALSE)</f>
        <v>14979989</v>
      </c>
      <c r="H27" s="12">
        <f t="shared" si="6"/>
        <v>14979989</v>
      </c>
      <c r="J27" s="12">
        <f t="shared" si="7"/>
        <v>-4954631.3617499992</v>
      </c>
      <c r="K27" s="12">
        <f t="shared" si="8"/>
        <v>-823899.39500000002</v>
      </c>
    </row>
    <row r="28" spans="1:11" ht="14.1" customHeight="1" x14ac:dyDescent="0.25">
      <c r="A28" s="15" t="s">
        <v>360</v>
      </c>
      <c r="B28" s="14" t="s">
        <v>173</v>
      </c>
      <c r="C28" s="12">
        <f>VLOOKUP($B28,'TAX  Schedule M'!$A$6:$D$263,4,FALSE)</f>
        <v>127056</v>
      </c>
      <c r="E28" s="12">
        <f t="shared" si="5"/>
        <v>127056</v>
      </c>
      <c r="F28" s="12">
        <f>VLOOKUP($B28,'TAX  Schedule M'!$A$6:$D$263,4,FALSE)</f>
        <v>127056</v>
      </c>
      <c r="H28" s="12">
        <f t="shared" si="6"/>
        <v>127056</v>
      </c>
      <c r="J28" s="12">
        <f t="shared" si="7"/>
        <v>-42023.771999999997</v>
      </c>
      <c r="K28" s="12">
        <f t="shared" si="8"/>
        <v>-6988.08</v>
      </c>
    </row>
    <row r="29" spans="1:11" ht="14.1" customHeight="1" x14ac:dyDescent="0.25">
      <c r="A29" s="15" t="s">
        <v>307</v>
      </c>
      <c r="B29" s="14" t="s">
        <v>175</v>
      </c>
      <c r="C29" s="12">
        <f>VLOOKUP($B29,'TAX  Schedule M'!$A$6:$D$263,4,FALSE)</f>
        <v>15022051</v>
      </c>
      <c r="E29" s="12">
        <f t="shared" si="5"/>
        <v>15022051</v>
      </c>
      <c r="F29" s="12">
        <f>VLOOKUP($B29,'TAX  Schedule M'!$A$6:$D$263,4,FALSE)</f>
        <v>15022051</v>
      </c>
      <c r="H29" s="12">
        <f t="shared" si="6"/>
        <v>15022051</v>
      </c>
      <c r="J29" s="12">
        <f t="shared" si="7"/>
        <v>-4968543.3682499994</v>
      </c>
      <c r="K29" s="12">
        <f t="shared" si="8"/>
        <v>-826212.80500000005</v>
      </c>
    </row>
    <row r="30" spans="1:11" ht="14.1" customHeight="1" x14ac:dyDescent="0.25">
      <c r="A30" s="15" t="s">
        <v>370</v>
      </c>
      <c r="B30" s="14" t="s">
        <v>47</v>
      </c>
      <c r="C30" s="12">
        <f>VLOOKUP($B30,'TAX  Schedule M'!$A$6:$D$263,4,FALSE)</f>
        <v>-1425434</v>
      </c>
      <c r="E30" s="12">
        <f t="shared" si="5"/>
        <v>-1425434</v>
      </c>
      <c r="F30" s="12">
        <f>VLOOKUP($B30,'TAX  Schedule M'!$A$6:$D$263,4,FALSE)</f>
        <v>-1425434</v>
      </c>
      <c r="H30" s="12">
        <f t="shared" si="6"/>
        <v>-1425434</v>
      </c>
      <c r="J30" s="12">
        <f t="shared" si="7"/>
        <v>471462.29549999995</v>
      </c>
      <c r="K30" s="12">
        <f t="shared" si="8"/>
        <v>78398.87</v>
      </c>
    </row>
    <row r="31" spans="1:11" ht="14.1" customHeight="1" x14ac:dyDescent="0.25">
      <c r="A31" s="15" t="s">
        <v>371</v>
      </c>
      <c r="B31" s="14" t="s">
        <v>177</v>
      </c>
      <c r="C31" s="12">
        <f>VLOOKUP($B31,'TAX  Schedule M'!$A$6:$D$263,4,FALSE)</f>
        <v>18589288</v>
      </c>
      <c r="E31" s="12">
        <f t="shared" si="5"/>
        <v>18589288</v>
      </c>
      <c r="F31" s="12">
        <f>VLOOKUP($B31,'TAX  Schedule M'!$A$6:$D$263,4,FALSE)</f>
        <v>18589288</v>
      </c>
      <c r="H31" s="12">
        <f t="shared" si="6"/>
        <v>18589288</v>
      </c>
      <c r="J31" s="12">
        <f t="shared" si="7"/>
        <v>-6148407.0060000001</v>
      </c>
      <c r="K31" s="12">
        <f t="shared" si="8"/>
        <v>-1022410.84</v>
      </c>
    </row>
    <row r="32" spans="1:11" ht="14.1" customHeight="1" x14ac:dyDescent="0.25">
      <c r="A32" s="15" t="s">
        <v>371</v>
      </c>
      <c r="B32" s="14" t="s">
        <v>178</v>
      </c>
      <c r="C32" s="12">
        <f>VLOOKUP($B32,'TAX  Schedule M'!$A$6:$D$263,4,FALSE)</f>
        <v>11674100</v>
      </c>
      <c r="E32" s="12">
        <f t="shared" si="5"/>
        <v>11674100</v>
      </c>
      <c r="F32" s="12">
        <f>VLOOKUP($B32,'TAX  Schedule M'!$A$6:$D$263,4,FALSE)</f>
        <v>11674100</v>
      </c>
      <c r="H32" s="12">
        <f t="shared" si="6"/>
        <v>11674100</v>
      </c>
      <c r="J32" s="12">
        <f t="shared" si="7"/>
        <v>-3861208.5749999997</v>
      </c>
      <c r="K32" s="12">
        <f t="shared" si="8"/>
        <v>-642075.5</v>
      </c>
    </row>
    <row r="33" spans="1:11" ht="14.1" customHeight="1" x14ac:dyDescent="0.25">
      <c r="A33" s="15" t="s">
        <v>371</v>
      </c>
      <c r="B33" s="14" t="s">
        <v>48</v>
      </c>
      <c r="C33" s="12">
        <f>VLOOKUP($B33,'TAX  Schedule M'!$A$6:$D$263,4,FALSE)</f>
        <v>-252732</v>
      </c>
      <c r="E33" s="12">
        <f t="shared" si="5"/>
        <v>-252732</v>
      </c>
      <c r="F33" s="12">
        <f>VLOOKUP($B33,'TAX  Schedule M'!$A$6:$D$263,4,FALSE)</f>
        <v>-252732</v>
      </c>
      <c r="H33" s="12">
        <f t="shared" si="6"/>
        <v>-252732</v>
      </c>
      <c r="J33" s="12">
        <f t="shared" si="7"/>
        <v>83591.108999999997</v>
      </c>
      <c r="K33" s="12">
        <f t="shared" si="8"/>
        <v>13900.26</v>
      </c>
    </row>
    <row r="34" spans="1:11" ht="14.1" customHeight="1" x14ac:dyDescent="0.25">
      <c r="A34" s="15" t="s">
        <v>310</v>
      </c>
      <c r="B34" s="14" t="s">
        <v>50</v>
      </c>
      <c r="C34" s="12">
        <f>VLOOKUP($B34,'TAX  Schedule M'!$A$6:$D$263,4,FALSE)</f>
        <v>-1387021</v>
      </c>
      <c r="E34" s="12">
        <f t="shared" si="5"/>
        <v>-1387021</v>
      </c>
      <c r="F34" s="12">
        <f>VLOOKUP($B34,'TAX  Schedule M'!$A$6:$D$263,4,FALSE)</f>
        <v>-1387021</v>
      </c>
      <c r="H34" s="12">
        <f t="shared" si="6"/>
        <v>-1387021</v>
      </c>
      <c r="J34" s="12">
        <f t="shared" si="7"/>
        <v>458757.19574999996</v>
      </c>
      <c r="K34" s="12">
        <f t="shared" si="8"/>
        <v>76286.154999999999</v>
      </c>
    </row>
    <row r="35" spans="1:11" ht="14.1" customHeight="1" x14ac:dyDescent="0.25">
      <c r="A35" s="15" t="s">
        <v>326</v>
      </c>
      <c r="B35" s="14" t="s">
        <v>104</v>
      </c>
      <c r="C35" s="12">
        <f>VLOOKUP($B35,'TAX  Schedule M'!$A$6:$D$263,4,FALSE)</f>
        <v>54145760</v>
      </c>
      <c r="E35" s="12">
        <f t="shared" si="5"/>
        <v>54145760</v>
      </c>
      <c r="F35" s="12">
        <f>VLOOKUP($B35,'TAX  Schedule M'!$A$6:$D$263,4,FALSE)</f>
        <v>54145760</v>
      </c>
      <c r="H35" s="12">
        <f t="shared" si="6"/>
        <v>54145760</v>
      </c>
      <c r="J35" s="12">
        <f t="shared" si="7"/>
        <v>-17908710.120000001</v>
      </c>
      <c r="K35" s="12">
        <f t="shared" si="8"/>
        <v>-2978016.8</v>
      </c>
    </row>
    <row r="36" spans="1:11" ht="14.1" customHeight="1" x14ac:dyDescent="0.25">
      <c r="A36" s="15" t="s">
        <v>344</v>
      </c>
      <c r="B36" s="14" t="s">
        <v>181</v>
      </c>
      <c r="C36" s="12">
        <f>VLOOKUP($B36,'TAX  Schedule M'!$A$6:$D$263,4,FALSE)</f>
        <v>370506</v>
      </c>
      <c r="E36" s="12">
        <f t="shared" si="5"/>
        <v>370506</v>
      </c>
      <c r="F36" s="12">
        <f>VLOOKUP($B36,'TAX  Schedule M'!$A$6:$D$263,4,FALSE)</f>
        <v>370506</v>
      </c>
      <c r="H36" s="12">
        <f t="shared" si="6"/>
        <v>370506</v>
      </c>
      <c r="J36" s="12">
        <f t="shared" si="7"/>
        <v>-122544.85949999999</v>
      </c>
      <c r="K36" s="12">
        <f t="shared" si="8"/>
        <v>-20377.830000000002</v>
      </c>
    </row>
    <row r="37" spans="1:11" ht="14.1" customHeight="1" x14ac:dyDescent="0.25">
      <c r="A37" s="15" t="s">
        <v>305</v>
      </c>
      <c r="B37" s="14" t="s">
        <v>182</v>
      </c>
      <c r="C37" s="12">
        <f>VLOOKUP($B37,'TAX  Schedule M'!$A$6:$D$263,4,FALSE)</f>
        <v>-89459696</v>
      </c>
      <c r="E37" s="12">
        <f t="shared" si="5"/>
        <v>-89459696</v>
      </c>
      <c r="F37" s="12">
        <f>VLOOKUP($B37,'TAX  Schedule M'!$A$6:$D$263,4,FALSE)</f>
        <v>-89459696</v>
      </c>
      <c r="H37" s="12">
        <f t="shared" si="6"/>
        <v>-89459696</v>
      </c>
      <c r="J37" s="12">
        <f t="shared" si="7"/>
        <v>29588794.452</v>
      </c>
      <c r="K37" s="12">
        <f t="shared" si="8"/>
        <v>4920283.28</v>
      </c>
    </row>
    <row r="38" spans="1:11" ht="14.1" customHeight="1" x14ac:dyDescent="0.25">
      <c r="A38" s="15" t="s">
        <v>305</v>
      </c>
      <c r="B38" s="14" t="s">
        <v>51</v>
      </c>
      <c r="C38" s="12">
        <f>VLOOKUP($B38,'TAX  Schedule M'!$A$6:$D$263,4,FALSE)</f>
        <v>-208035</v>
      </c>
      <c r="E38" s="12">
        <f t="shared" si="5"/>
        <v>-208035</v>
      </c>
      <c r="F38" s="12">
        <f>VLOOKUP($B38,'TAX  Schedule M'!$A$6:$D$263,4,FALSE)</f>
        <v>-208035</v>
      </c>
      <c r="H38" s="12">
        <f t="shared" si="6"/>
        <v>-208035</v>
      </c>
      <c r="J38" s="12">
        <f t="shared" si="7"/>
        <v>68807.576249999998</v>
      </c>
      <c r="K38" s="12">
        <f t="shared" si="8"/>
        <v>11441.924999999999</v>
      </c>
    </row>
    <row r="39" spans="1:11" ht="14.1" customHeight="1" x14ac:dyDescent="0.25">
      <c r="A39" s="15" t="s">
        <v>300</v>
      </c>
      <c r="B39" s="14" t="s">
        <v>105</v>
      </c>
      <c r="C39" s="12">
        <f>VLOOKUP($B39,'TAX  Schedule M'!$A$6:$D$263,4,FALSE)</f>
        <v>-1020644564</v>
      </c>
      <c r="E39" s="12">
        <f t="shared" si="5"/>
        <v>-1020644564</v>
      </c>
      <c r="F39" s="12">
        <f>VLOOKUP($B39,'TAX  Schedule M'!$A$6:$D$263,4,FALSE)</f>
        <v>-1020644564</v>
      </c>
      <c r="H39" s="12">
        <f t="shared" si="6"/>
        <v>-1020644564</v>
      </c>
      <c r="J39" s="12">
        <f t="shared" si="7"/>
        <v>337578189.54299998</v>
      </c>
      <c r="K39" s="12">
        <f t="shared" si="8"/>
        <v>56135451.020000003</v>
      </c>
    </row>
    <row r="40" spans="1:11" ht="14.1" customHeight="1" x14ac:dyDescent="0.25">
      <c r="A40" s="15" t="s">
        <v>300</v>
      </c>
      <c r="B40" s="14" t="s">
        <v>108</v>
      </c>
      <c r="C40" s="12">
        <f>VLOOKUP($B40,'TAX  Schedule M'!$A$6:$D$263,4,FALSE)</f>
        <v>-432528</v>
      </c>
      <c r="E40" s="12">
        <f t="shared" ref="E40" si="9">C40+D40</f>
        <v>-432528</v>
      </c>
      <c r="F40" s="12">
        <f>VLOOKUP($B40,'TAX  Schedule M'!$A$6:$D$263,4,FALSE)</f>
        <v>-432528</v>
      </c>
      <c r="H40" s="12">
        <f t="shared" ref="H40" si="10">F40+G40</f>
        <v>-432528</v>
      </c>
      <c r="J40" s="12">
        <f t="shared" si="7"/>
        <v>143058.636</v>
      </c>
      <c r="K40" s="12">
        <f t="shared" si="8"/>
        <v>23789.040000000001</v>
      </c>
    </row>
    <row r="41" spans="1:11" ht="14.1" customHeight="1" x14ac:dyDescent="0.25">
      <c r="A41" s="42" t="s">
        <v>300</v>
      </c>
      <c r="B41" s="43" t="s">
        <v>404</v>
      </c>
      <c r="C41" s="44"/>
      <c r="D41" s="44">
        <f>VLOOKUP($B41,'TAX  Gas Reserves'!$A$393:$D$410,4,FALSE)</f>
        <v>-2656650</v>
      </c>
      <c r="E41" s="44">
        <f>C41+D41</f>
        <v>-2656650</v>
      </c>
      <c r="F41" s="44"/>
      <c r="G41" s="44">
        <f>VLOOKUP($B41,'TAX  Gas Reserves'!$A$328:$D$354,4,FALSE)</f>
        <v>-2656650</v>
      </c>
      <c r="H41" s="44">
        <f>F41+G41</f>
        <v>-2656650</v>
      </c>
      <c r="J41" s="12">
        <f t="shared" si="7"/>
        <v>874037.84999999986</v>
      </c>
      <c r="K41" s="12">
        <f t="shared" si="8"/>
        <v>159399</v>
      </c>
    </row>
    <row r="42" spans="1:11" ht="14.1" customHeight="1" x14ac:dyDescent="0.25">
      <c r="A42" s="15" t="s">
        <v>306</v>
      </c>
      <c r="B42" s="14" t="s">
        <v>109</v>
      </c>
      <c r="C42" s="12">
        <f>VLOOKUP($B42,'TAX  Schedule M'!$A$6:$D$263,4,FALSE)</f>
        <v>4865396</v>
      </c>
      <c r="E42" s="12">
        <f t="shared" si="5"/>
        <v>4865396</v>
      </c>
      <c r="F42" s="12">
        <f>VLOOKUP($B42,'TAX  Schedule M'!$A$6:$D$263,4,FALSE)</f>
        <v>4865396</v>
      </c>
      <c r="H42" s="12">
        <f t="shared" si="6"/>
        <v>4865396</v>
      </c>
      <c r="J42" s="12">
        <f t="shared" si="7"/>
        <v>-1609229.727</v>
      </c>
      <c r="K42" s="12">
        <f t="shared" si="8"/>
        <v>-267596.78000000003</v>
      </c>
    </row>
    <row r="43" spans="1:11" ht="14.1" customHeight="1" x14ac:dyDescent="0.25">
      <c r="A43" s="15" t="s">
        <v>297</v>
      </c>
      <c r="B43" s="14" t="s">
        <v>110</v>
      </c>
      <c r="C43" s="12">
        <f>VLOOKUP($B43,'TAX  Schedule M'!$A$6:$D$263,4,FALSE)</f>
        <v>1514558817</v>
      </c>
      <c r="E43" s="12">
        <f t="shared" si="5"/>
        <v>1514558817</v>
      </c>
      <c r="F43" s="12">
        <f>VLOOKUP($B43,'TAX  Schedule M'!$A$6:$D$263,4,FALSE)</f>
        <v>1514558817</v>
      </c>
      <c r="H43" s="12">
        <f t="shared" si="6"/>
        <v>1514558817</v>
      </c>
      <c r="J43" s="12">
        <f t="shared" si="7"/>
        <v>-500940328.72275001</v>
      </c>
      <c r="K43" s="12">
        <f t="shared" si="8"/>
        <v>-83300734.935000002</v>
      </c>
    </row>
    <row r="44" spans="1:11" ht="14.1" customHeight="1" x14ac:dyDescent="0.25">
      <c r="A44" s="42" t="s">
        <v>297</v>
      </c>
      <c r="B44" s="43" t="s">
        <v>408</v>
      </c>
      <c r="C44" s="44"/>
      <c r="D44" s="44">
        <f>VLOOKUP($B44,'TAX  Gas Reserves'!$A$393:$D$410,4,FALSE)</f>
        <v>8078540</v>
      </c>
      <c r="E44" s="44">
        <f>C44+D44</f>
        <v>8078540</v>
      </c>
      <c r="F44" s="44"/>
      <c r="G44" s="44">
        <f>VLOOKUP($B44,'TAX  Gas Reserves'!$A$328:$D$354,4,FALSE)</f>
        <v>8078540</v>
      </c>
      <c r="H44" s="44">
        <f>F44+G44</f>
        <v>8078540</v>
      </c>
      <c r="J44" s="12">
        <f t="shared" si="7"/>
        <v>-2657839.66</v>
      </c>
      <c r="K44" s="12">
        <f t="shared" si="8"/>
        <v>-484712.39999999997</v>
      </c>
    </row>
    <row r="45" spans="1:11" ht="14.1" customHeight="1" x14ac:dyDescent="0.25">
      <c r="A45" s="15" t="s">
        <v>1169</v>
      </c>
      <c r="B45" s="14" t="s">
        <v>111</v>
      </c>
      <c r="C45" s="12">
        <f>VLOOKUP($B45,'TAX  Schedule M'!$A$6:$D$263,4,FALSE)</f>
        <v>-20465186</v>
      </c>
      <c r="E45" s="12">
        <f t="shared" si="5"/>
        <v>-20465186</v>
      </c>
      <c r="F45" s="12">
        <f>VLOOKUP($B45,'TAX  Schedule M'!$A$6:$D$263,4,FALSE)</f>
        <v>-20465186</v>
      </c>
      <c r="H45" s="12">
        <f t="shared" si="6"/>
        <v>-20465186</v>
      </c>
      <c r="J45" s="12">
        <f t="shared" si="7"/>
        <v>6768860.2694999995</v>
      </c>
      <c r="K45" s="12">
        <f t="shared" si="8"/>
        <v>1125585.23</v>
      </c>
    </row>
    <row r="46" spans="1:11" ht="14.1" customHeight="1" x14ac:dyDescent="0.25">
      <c r="A46" s="42" t="s">
        <v>301</v>
      </c>
      <c r="B46" s="43" t="s">
        <v>409</v>
      </c>
      <c r="C46" s="44"/>
      <c r="D46" s="44">
        <f>VLOOKUP($B46,'TAX  Gas Reserves'!$A$393:$D$410,4,FALSE)</f>
        <v>-108617008</v>
      </c>
      <c r="E46" s="44">
        <f>C46+D46</f>
        <v>-108617008</v>
      </c>
      <c r="F46" s="44"/>
      <c r="G46" s="44">
        <f>VLOOKUP($B46,'TAX  Gas Reserves'!$A$328:$D$354,4,FALSE)</f>
        <v>-108617008</v>
      </c>
      <c r="H46" s="44">
        <f>F46+G46</f>
        <v>-108617008</v>
      </c>
      <c r="J46" s="12">
        <f t="shared" si="7"/>
        <v>35734995.631999999</v>
      </c>
      <c r="K46" s="12">
        <f t="shared" si="8"/>
        <v>6517020.4799999995</v>
      </c>
    </row>
    <row r="47" spans="1:11" ht="14.1" customHeight="1" x14ac:dyDescent="0.25">
      <c r="A47" s="15" t="s">
        <v>300</v>
      </c>
      <c r="B47" s="14" t="s">
        <v>112</v>
      </c>
      <c r="C47" s="12">
        <f>VLOOKUP($B47,'TAX  Schedule M'!$A$6:$D$263,4,FALSE)</f>
        <v>-999040238</v>
      </c>
      <c r="E47" s="12">
        <f t="shared" si="5"/>
        <v>-999040238</v>
      </c>
      <c r="F47" s="12">
        <f>VLOOKUP($B47,'TAX  Schedule M'!$A$6:$D$263,4,FALSE)</f>
        <v>-999040238</v>
      </c>
      <c r="H47" s="12">
        <f t="shared" si="6"/>
        <v>-999040238</v>
      </c>
      <c r="J47" s="12">
        <f t="shared" si="7"/>
        <v>330432558.71849996</v>
      </c>
      <c r="K47" s="12">
        <f t="shared" si="8"/>
        <v>54947213.090000004</v>
      </c>
    </row>
    <row r="48" spans="1:11" ht="14.1" customHeight="1" x14ac:dyDescent="0.25">
      <c r="A48" s="42" t="s">
        <v>300</v>
      </c>
      <c r="B48" s="43" t="s">
        <v>406</v>
      </c>
      <c r="C48" s="44"/>
      <c r="D48" s="44">
        <f>VLOOKUP($B48,'TAX  Gas Reserves'!$A$393:$D$410,4,FALSE)</f>
        <v>-9471109</v>
      </c>
      <c r="E48" s="44">
        <f>C48+D48</f>
        <v>-9471109</v>
      </c>
      <c r="F48" s="44"/>
      <c r="G48" s="44">
        <f>VLOOKUP($B48,'TAX  Gas Reserves'!$A$328:$D$354,4,FALSE)</f>
        <v>-9471109</v>
      </c>
      <c r="H48" s="44">
        <f>F48+G48</f>
        <v>-9471109</v>
      </c>
      <c r="J48" s="12">
        <f t="shared" si="7"/>
        <v>3115994.861</v>
      </c>
      <c r="K48" s="12">
        <f t="shared" si="8"/>
        <v>568266.53999999992</v>
      </c>
    </row>
    <row r="49" spans="1:11" ht="14.1" customHeight="1" x14ac:dyDescent="0.25">
      <c r="A49" s="15" t="s">
        <v>307</v>
      </c>
      <c r="B49" s="14" t="s">
        <v>115</v>
      </c>
      <c r="C49" s="12">
        <f>VLOOKUP($B49,'TAX  Schedule M'!$A$6:$D$263,4,FALSE)</f>
        <v>-15022051</v>
      </c>
      <c r="E49" s="12">
        <f t="shared" si="5"/>
        <v>-15022051</v>
      </c>
      <c r="F49" s="12">
        <f>VLOOKUP($B49,'TAX  Schedule M'!$A$6:$D$263,4,FALSE)</f>
        <v>-15022051</v>
      </c>
      <c r="H49" s="12">
        <f t="shared" si="6"/>
        <v>-15022051</v>
      </c>
      <c r="J49" s="12">
        <f t="shared" si="7"/>
        <v>4968543.3682499994</v>
      </c>
      <c r="K49" s="12">
        <f t="shared" si="8"/>
        <v>826212.80500000005</v>
      </c>
    </row>
    <row r="50" spans="1:11" ht="14.1" customHeight="1" x14ac:dyDescent="0.25">
      <c r="A50" s="15" t="s">
        <v>297</v>
      </c>
      <c r="B50" s="14" t="s">
        <v>116</v>
      </c>
      <c r="C50" s="12">
        <f>VLOOKUP($B50,'TAX  Schedule M'!$A$6:$D$263,4,FALSE)</f>
        <v>-3590530</v>
      </c>
      <c r="E50" s="12">
        <f t="shared" si="5"/>
        <v>-3590530</v>
      </c>
      <c r="F50" s="12">
        <f>VLOOKUP($B50,'TAX  Schedule M'!$A$6:$D$263,4,FALSE)</f>
        <v>-3590530</v>
      </c>
      <c r="H50" s="12">
        <f t="shared" si="6"/>
        <v>-3590530</v>
      </c>
      <c r="J50" s="12">
        <f t="shared" si="7"/>
        <v>1187567.7975000001</v>
      </c>
      <c r="K50" s="12">
        <f t="shared" si="8"/>
        <v>197479.15</v>
      </c>
    </row>
    <row r="51" spans="1:11" ht="14.1" customHeight="1" x14ac:dyDescent="0.25">
      <c r="A51" s="15" t="s">
        <v>1177</v>
      </c>
      <c r="B51" s="14" t="s">
        <v>117</v>
      </c>
      <c r="C51" s="12">
        <f>VLOOKUP($B51,'TAX  Schedule M'!$A$6:$D$263,4,FALSE)</f>
        <v>-226580</v>
      </c>
      <c r="E51" s="12">
        <f t="shared" si="5"/>
        <v>-226580</v>
      </c>
      <c r="F51" s="12">
        <f>VLOOKUP($B51,'TAX  Schedule M'!$A$6:$D$263,4,FALSE)</f>
        <v>-226580</v>
      </c>
      <c r="H51" s="12">
        <f t="shared" si="6"/>
        <v>-226580</v>
      </c>
      <c r="J51" s="12">
        <f t="shared" si="7"/>
        <v>74941.335000000006</v>
      </c>
      <c r="K51" s="12">
        <f t="shared" si="8"/>
        <v>12461.9</v>
      </c>
    </row>
    <row r="52" spans="1:11" ht="14.1" customHeight="1" x14ac:dyDescent="0.25">
      <c r="A52" s="15" t="s">
        <v>302</v>
      </c>
      <c r="B52" s="14" t="s">
        <v>118</v>
      </c>
      <c r="C52" s="12">
        <f>VLOOKUP($B52,'TAX  Schedule M'!$A$6:$D$263,4,FALSE)</f>
        <v>4271125</v>
      </c>
      <c r="E52" s="12">
        <f t="shared" si="5"/>
        <v>4271125</v>
      </c>
      <c r="F52" s="12">
        <f>VLOOKUP($B52,'TAX  Schedule M'!$A$6:$D$263,4,FALSE)</f>
        <v>4271125</v>
      </c>
      <c r="H52" s="12">
        <f t="shared" si="6"/>
        <v>4271125</v>
      </c>
      <c r="J52" s="12">
        <f t="shared" si="7"/>
        <v>-1412674.59375</v>
      </c>
      <c r="K52" s="12">
        <f t="shared" si="8"/>
        <v>-234911.875</v>
      </c>
    </row>
    <row r="53" spans="1:11" ht="14.1" customHeight="1" x14ac:dyDescent="0.25">
      <c r="A53" s="15" t="s">
        <v>302</v>
      </c>
      <c r="B53" s="14" t="s">
        <v>119</v>
      </c>
      <c r="C53" s="12">
        <f>VLOOKUP($B53,'TAX  Schedule M'!$A$6:$D$263,4,FALSE)</f>
        <v>-3143681</v>
      </c>
      <c r="E53" s="12">
        <f t="shared" si="5"/>
        <v>-3143681</v>
      </c>
      <c r="F53" s="12">
        <f>VLOOKUP($B53,'TAX  Schedule M'!$A$6:$D$263,4,FALSE)</f>
        <v>-3143681</v>
      </c>
      <c r="H53" s="12">
        <f t="shared" si="6"/>
        <v>-3143681</v>
      </c>
      <c r="J53" s="12">
        <f t="shared" si="7"/>
        <v>1039772.4907499999</v>
      </c>
      <c r="K53" s="12">
        <f t="shared" si="8"/>
        <v>172902.45499999999</v>
      </c>
    </row>
    <row r="54" spans="1:11" ht="14.1" customHeight="1" x14ac:dyDescent="0.25">
      <c r="A54" s="42" t="s">
        <v>302</v>
      </c>
      <c r="B54" s="43" t="s">
        <v>410</v>
      </c>
      <c r="C54" s="44"/>
      <c r="D54" s="44">
        <f>VLOOKUP($B54,'TAX  Gas Reserves'!$A$393:$D$410,4,FALSE)</f>
        <v>398358</v>
      </c>
      <c r="E54" s="44">
        <f>C54+D54</f>
        <v>398358</v>
      </c>
      <c r="F54" s="44"/>
      <c r="G54" s="44">
        <f>VLOOKUP($B54,'TAX  Gas Reserves'!$A$328:$D$354,4,FALSE)</f>
        <v>398358</v>
      </c>
      <c r="H54" s="44">
        <f>F54+G54</f>
        <v>398358</v>
      </c>
      <c r="J54" s="12">
        <f t="shared" si="7"/>
        <v>-131059.78199999999</v>
      </c>
      <c r="K54" s="12">
        <f t="shared" si="8"/>
        <v>-23901.48</v>
      </c>
    </row>
    <row r="55" spans="1:11" ht="14.1" customHeight="1" x14ac:dyDescent="0.25">
      <c r="A55" s="42" t="s">
        <v>302</v>
      </c>
      <c r="B55" s="43" t="s">
        <v>411</v>
      </c>
      <c r="C55" s="44"/>
      <c r="D55" s="44">
        <f>VLOOKUP($B55,'TAX  Gas Reserves'!$A$393:$D$410,4,FALSE)</f>
        <v>-380338</v>
      </c>
      <c r="E55" s="44">
        <f>C55+D55</f>
        <v>-380338</v>
      </c>
      <c r="F55" s="44"/>
      <c r="G55" s="44">
        <f>VLOOKUP($B55,'TAX  Gas Reserves'!$A$328:$D$354,4,FALSE)</f>
        <v>-380338</v>
      </c>
      <c r="H55" s="44">
        <f>F55+G55</f>
        <v>-380338</v>
      </c>
      <c r="J55" s="12">
        <f t="shared" si="7"/>
        <v>125131.20199999999</v>
      </c>
      <c r="K55" s="12">
        <f t="shared" si="8"/>
        <v>22820.28</v>
      </c>
    </row>
    <row r="56" spans="1:11" ht="14.1" customHeight="1" x14ac:dyDescent="0.25">
      <c r="A56" s="15" t="s">
        <v>338</v>
      </c>
      <c r="B56" s="14" t="s">
        <v>183</v>
      </c>
      <c r="C56" s="12">
        <f>VLOOKUP($B56,'TAX  Schedule M'!$A$6:$D$263,4,FALSE)</f>
        <v>-54094083</v>
      </c>
      <c r="E56" s="12">
        <f t="shared" si="5"/>
        <v>-54094083</v>
      </c>
      <c r="F56" s="12">
        <f>VLOOKUP($B56,'TAX  Schedule M'!$A$6:$D$263,4,FALSE)</f>
        <v>-54094083</v>
      </c>
      <c r="H56" s="12">
        <f t="shared" si="6"/>
        <v>-54094083</v>
      </c>
      <c r="J56" s="12">
        <f t="shared" si="7"/>
        <v>17891617.952249996</v>
      </c>
      <c r="K56" s="12">
        <f t="shared" si="8"/>
        <v>2975174.5649999999</v>
      </c>
    </row>
    <row r="57" spans="1:11" ht="14.1" customHeight="1" x14ac:dyDescent="0.25">
      <c r="A57" s="15" t="s">
        <v>329</v>
      </c>
      <c r="B57" s="14" t="s">
        <v>53</v>
      </c>
      <c r="C57" s="12">
        <f>VLOOKUP($B57,'TAX  Schedule M'!$A$6:$D$263,4,FALSE)</f>
        <v>280591</v>
      </c>
      <c r="E57" s="12">
        <f t="shared" si="5"/>
        <v>280591</v>
      </c>
      <c r="F57" s="12">
        <f>VLOOKUP($B57,'TAX  Schedule M'!$A$6:$D$263,4,FALSE)</f>
        <v>280591</v>
      </c>
      <c r="H57" s="12">
        <f t="shared" si="6"/>
        <v>280591</v>
      </c>
      <c r="J57" s="12">
        <f t="shared" si="7"/>
        <v>-92805.473249999995</v>
      </c>
      <c r="K57" s="12">
        <f t="shared" si="8"/>
        <v>-15432.504999999999</v>
      </c>
    </row>
    <row r="58" spans="1:11" ht="14.1" customHeight="1" x14ac:dyDescent="0.25">
      <c r="A58" s="15" t="s">
        <v>361</v>
      </c>
      <c r="B58" s="14" t="s">
        <v>54</v>
      </c>
      <c r="C58" s="12">
        <f>VLOOKUP($B58,'TAX  Schedule M'!$A$6:$D$263,4,FALSE)</f>
        <v>16339279</v>
      </c>
      <c r="E58" s="12">
        <f t="shared" si="5"/>
        <v>16339279</v>
      </c>
      <c r="F58" s="12">
        <f>VLOOKUP($B58,'TAX  Schedule M'!$A$6:$D$263,4,FALSE)</f>
        <v>16339279</v>
      </c>
      <c r="H58" s="12">
        <f t="shared" si="6"/>
        <v>16339279</v>
      </c>
      <c r="J58" s="12">
        <f t="shared" si="7"/>
        <v>-5404216.5292499997</v>
      </c>
      <c r="K58" s="12">
        <f t="shared" si="8"/>
        <v>-898660.34499999997</v>
      </c>
    </row>
    <row r="59" spans="1:11" ht="14.1" customHeight="1" x14ac:dyDescent="0.25">
      <c r="A59" s="15" t="s">
        <v>369</v>
      </c>
      <c r="B59" s="14" t="s">
        <v>55</v>
      </c>
      <c r="C59" s="12">
        <f>VLOOKUP($B59,'TAX  Schedule M'!$A$6:$D$263,4,FALSE)</f>
        <v>2407719</v>
      </c>
      <c r="E59" s="12">
        <f t="shared" si="5"/>
        <v>2407719</v>
      </c>
      <c r="F59" s="12">
        <f>VLOOKUP($B59,'TAX  Schedule M'!$A$6:$D$263,4,FALSE)</f>
        <v>2407719</v>
      </c>
      <c r="H59" s="12">
        <f t="shared" si="6"/>
        <v>2407719</v>
      </c>
      <c r="J59" s="12">
        <f t="shared" si="7"/>
        <v>-796353.05924999993</v>
      </c>
      <c r="K59" s="12">
        <f t="shared" si="8"/>
        <v>-132424.54500000001</v>
      </c>
    </row>
    <row r="60" spans="1:11" ht="14.1" customHeight="1" x14ac:dyDescent="0.25">
      <c r="A60" s="15" t="s">
        <v>339</v>
      </c>
      <c r="B60" s="14" t="s">
        <v>56</v>
      </c>
      <c r="C60" s="12">
        <f>VLOOKUP($B60,'TAX  Schedule M'!$A$6:$D$263,4,FALSE)</f>
        <v>-713000</v>
      </c>
      <c r="E60" s="12">
        <f t="shared" si="5"/>
        <v>-713000</v>
      </c>
      <c r="F60" s="12">
        <f>VLOOKUP($B60,'TAX  Schedule M'!$A$6:$D$263,4,FALSE)</f>
        <v>-713000</v>
      </c>
      <c r="H60" s="12">
        <f t="shared" si="6"/>
        <v>-713000</v>
      </c>
      <c r="J60" s="12">
        <f t="shared" si="7"/>
        <v>235824.74999999997</v>
      </c>
      <c r="K60" s="12">
        <f t="shared" si="8"/>
        <v>39215</v>
      </c>
    </row>
    <row r="61" spans="1:11" ht="14.1" customHeight="1" x14ac:dyDescent="0.25">
      <c r="A61" s="15" t="s">
        <v>353</v>
      </c>
      <c r="B61" s="14" t="s">
        <v>120</v>
      </c>
      <c r="C61" s="12">
        <f>VLOOKUP($B61,'TAX  Schedule M'!$A$6:$D$263,4,FALSE)</f>
        <v>4993387</v>
      </c>
      <c r="E61" s="12">
        <f t="shared" si="5"/>
        <v>4993387</v>
      </c>
      <c r="F61" s="12">
        <f>VLOOKUP($B61,'TAX  Schedule M'!$A$6:$D$263,4,FALSE)</f>
        <v>4993387</v>
      </c>
      <c r="H61" s="12">
        <f t="shared" si="6"/>
        <v>4993387</v>
      </c>
      <c r="J61" s="12">
        <f t="shared" si="7"/>
        <v>-1651562.75025</v>
      </c>
      <c r="K61" s="12">
        <f t="shared" si="8"/>
        <v>-274636.28499999997</v>
      </c>
    </row>
    <row r="62" spans="1:11" ht="14.1" customHeight="1" x14ac:dyDescent="0.25">
      <c r="A62" s="15" t="s">
        <v>339</v>
      </c>
      <c r="B62" s="14" t="s">
        <v>57</v>
      </c>
      <c r="C62" s="12">
        <f>VLOOKUP($B62,'TAX  Schedule M'!$A$6:$D$263,4,FALSE)</f>
        <v>-603532</v>
      </c>
      <c r="E62" s="12">
        <f t="shared" si="5"/>
        <v>-603532</v>
      </c>
      <c r="F62" s="12">
        <f>VLOOKUP($B62,'TAX  Schedule M'!$A$6:$D$263,4,FALSE)</f>
        <v>-603532</v>
      </c>
      <c r="H62" s="12">
        <f t="shared" si="6"/>
        <v>-603532</v>
      </c>
      <c r="J62" s="12">
        <f t="shared" si="7"/>
        <v>199618.20899999997</v>
      </c>
      <c r="K62" s="12">
        <f t="shared" si="8"/>
        <v>33194.26</v>
      </c>
    </row>
    <row r="63" spans="1:11" ht="14.1" customHeight="1" x14ac:dyDescent="0.25">
      <c r="A63" s="15" t="s">
        <v>339</v>
      </c>
      <c r="B63" s="14" t="s">
        <v>58</v>
      </c>
      <c r="C63" s="12">
        <f>VLOOKUP($B63,'TAX  Schedule M'!$A$6:$D$263,4,FALSE)</f>
        <v>-6794635</v>
      </c>
      <c r="E63" s="12">
        <f t="shared" si="5"/>
        <v>-6794635</v>
      </c>
      <c r="F63" s="12">
        <f>VLOOKUP($B63,'TAX  Schedule M'!$A$6:$D$263,4,FALSE)</f>
        <v>-6794635</v>
      </c>
      <c r="H63" s="12">
        <f t="shared" si="6"/>
        <v>-6794635</v>
      </c>
      <c r="J63" s="12">
        <f t="shared" si="7"/>
        <v>2247325.5262500001</v>
      </c>
      <c r="K63" s="12">
        <f t="shared" si="8"/>
        <v>373704.92499999999</v>
      </c>
    </row>
    <row r="64" spans="1:11" ht="14.1" customHeight="1" x14ac:dyDescent="0.25">
      <c r="A64" s="15" t="s">
        <v>339</v>
      </c>
      <c r="B64" s="14" t="s">
        <v>59</v>
      </c>
      <c r="C64" s="12">
        <f>VLOOKUP($B64,'TAX  Schedule M'!$A$6:$D$263,4,FALSE)</f>
        <v>-12425</v>
      </c>
      <c r="E64" s="12">
        <f t="shared" si="5"/>
        <v>-12425</v>
      </c>
      <c r="F64" s="12">
        <f>VLOOKUP($B64,'TAX  Schedule M'!$A$6:$D$263,4,FALSE)</f>
        <v>-12425</v>
      </c>
      <c r="H64" s="12">
        <f t="shared" si="6"/>
        <v>-12425</v>
      </c>
      <c r="J64" s="12">
        <f t="shared" si="7"/>
        <v>4109.5687500000004</v>
      </c>
      <c r="K64" s="12">
        <f t="shared" si="8"/>
        <v>683.375</v>
      </c>
    </row>
    <row r="65" spans="1:11" ht="14.1" customHeight="1" x14ac:dyDescent="0.25">
      <c r="A65" s="15" t="s">
        <v>314</v>
      </c>
      <c r="B65" s="14" t="s">
        <v>60</v>
      </c>
      <c r="C65" s="12">
        <f>VLOOKUP($B65,'TAX  Schedule M'!$A$6:$D$263,4,FALSE)</f>
        <v>342791</v>
      </c>
      <c r="E65" s="12">
        <f t="shared" si="5"/>
        <v>342791</v>
      </c>
      <c r="F65" s="12">
        <f>VLOOKUP($B65,'TAX  Schedule M'!$A$6:$D$263,4,FALSE)</f>
        <v>342791</v>
      </c>
      <c r="H65" s="12">
        <f t="shared" si="6"/>
        <v>342791</v>
      </c>
      <c r="J65" s="12">
        <f t="shared" si="7"/>
        <v>-113378.12324999999</v>
      </c>
      <c r="K65" s="12">
        <f t="shared" si="8"/>
        <v>-18853.505000000001</v>
      </c>
    </row>
    <row r="66" spans="1:11" ht="14.1" customHeight="1" x14ac:dyDescent="0.25">
      <c r="A66" s="15" t="s">
        <v>339</v>
      </c>
      <c r="B66" s="14" t="s">
        <v>62</v>
      </c>
      <c r="C66" s="12">
        <f>VLOOKUP($B66,'TAX  Schedule M'!$A$6:$D$263,4,FALSE)</f>
        <v>-310326</v>
      </c>
      <c r="E66" s="12">
        <f t="shared" si="5"/>
        <v>-310326</v>
      </c>
      <c r="F66" s="12">
        <f>VLOOKUP($B66,'TAX  Schedule M'!$A$6:$D$263,4,FALSE)</f>
        <v>-310326</v>
      </c>
      <c r="H66" s="12">
        <f t="shared" si="6"/>
        <v>-310326</v>
      </c>
      <c r="J66" s="12">
        <f t="shared" si="7"/>
        <v>102640.32449999999</v>
      </c>
      <c r="K66" s="12">
        <f t="shared" si="8"/>
        <v>17067.93</v>
      </c>
    </row>
    <row r="67" spans="1:11" ht="14.1" customHeight="1" x14ac:dyDescent="0.25">
      <c r="A67" s="15" t="s">
        <v>368</v>
      </c>
      <c r="B67" s="14" t="s">
        <v>63</v>
      </c>
      <c r="C67" s="12">
        <f>VLOOKUP($B67,'TAX  Schedule M'!$A$6:$D$263,4,FALSE)</f>
        <v>-154644</v>
      </c>
      <c r="E67" s="12">
        <f t="shared" si="5"/>
        <v>-154644</v>
      </c>
      <c r="F67" s="12">
        <f>VLOOKUP($B67,'TAX  Schedule M'!$A$6:$D$263,4,FALSE)</f>
        <v>-154644</v>
      </c>
      <c r="H67" s="12">
        <f t="shared" si="6"/>
        <v>-154644</v>
      </c>
      <c r="J67" s="12">
        <f t="shared" si="7"/>
        <v>51148.502999999997</v>
      </c>
      <c r="K67" s="12">
        <f t="shared" si="8"/>
        <v>8505.42</v>
      </c>
    </row>
    <row r="68" spans="1:11" ht="14.1" customHeight="1" x14ac:dyDescent="0.25">
      <c r="A68" s="15" t="s">
        <v>303</v>
      </c>
      <c r="B68" s="14" t="s">
        <v>187</v>
      </c>
      <c r="C68" s="12">
        <f>VLOOKUP($B68,'TAX  Schedule M'!$A$6:$D$263,4,FALSE)</f>
        <v>384768</v>
      </c>
      <c r="E68" s="12">
        <f t="shared" si="5"/>
        <v>384768</v>
      </c>
      <c r="F68" s="12">
        <f>VLOOKUP($B68,'TAX  Schedule M'!$A$6:$D$263,4,FALSE)</f>
        <v>384768</v>
      </c>
      <c r="H68" s="12">
        <f t="shared" si="6"/>
        <v>384768</v>
      </c>
      <c r="J68" s="12">
        <f t="shared" si="7"/>
        <v>-127262.01599999999</v>
      </c>
      <c r="K68" s="12">
        <f t="shared" si="8"/>
        <v>-21162.240000000002</v>
      </c>
    </row>
    <row r="69" spans="1:11" ht="14.1" customHeight="1" x14ac:dyDescent="0.25">
      <c r="A69" s="15" t="s">
        <v>303</v>
      </c>
      <c r="B69" s="14" t="s">
        <v>188</v>
      </c>
      <c r="C69" s="12">
        <f>VLOOKUP($B69,'TAX  Schedule M'!$A$6:$D$263,4,FALSE)</f>
        <v>223848114</v>
      </c>
      <c r="E69" s="12">
        <f t="shared" si="5"/>
        <v>223848114</v>
      </c>
      <c r="F69" s="12">
        <f>VLOOKUP($B69,'TAX  Schedule M'!$A$6:$D$263,4,FALSE)</f>
        <v>223848114</v>
      </c>
      <c r="H69" s="12">
        <f t="shared" si="6"/>
        <v>223848114</v>
      </c>
      <c r="J69" s="12">
        <f t="shared" si="7"/>
        <v>-74037763.705499992</v>
      </c>
      <c r="K69" s="12">
        <f t="shared" si="8"/>
        <v>-12311646.27</v>
      </c>
    </row>
    <row r="70" spans="1:11" ht="14.1" customHeight="1" x14ac:dyDescent="0.25">
      <c r="A70" s="15" t="s">
        <v>303</v>
      </c>
      <c r="B70" s="14" t="s">
        <v>190</v>
      </c>
      <c r="C70" s="12">
        <f>VLOOKUP($B70,'TAX  Schedule M'!$A$6:$D$263,4,FALSE)</f>
        <v>-4327256</v>
      </c>
      <c r="E70" s="12">
        <f t="shared" si="5"/>
        <v>-4327256</v>
      </c>
      <c r="F70" s="12">
        <f>VLOOKUP($B70,'TAX  Schedule M'!$A$6:$D$263,4,FALSE)</f>
        <v>-4327256</v>
      </c>
      <c r="H70" s="12">
        <f t="shared" si="6"/>
        <v>-4327256</v>
      </c>
      <c r="J70" s="12">
        <f t="shared" si="7"/>
        <v>1431239.9219999998</v>
      </c>
      <c r="K70" s="12">
        <f t="shared" si="8"/>
        <v>237999.08</v>
      </c>
    </row>
    <row r="71" spans="1:11" ht="14.1" customHeight="1" x14ac:dyDescent="0.25">
      <c r="A71" s="15" t="s">
        <v>303</v>
      </c>
      <c r="B71" s="14" t="s">
        <v>191</v>
      </c>
      <c r="C71" s="12">
        <f>VLOOKUP($B71,'TAX  Schedule M'!$A$6:$D$263,4,FALSE)</f>
        <v>-22967109</v>
      </c>
      <c r="E71" s="12">
        <f t="shared" si="5"/>
        <v>-22967109</v>
      </c>
      <c r="F71" s="12">
        <f>VLOOKUP($B71,'TAX  Schedule M'!$A$6:$D$263,4,FALSE)</f>
        <v>-22967109</v>
      </c>
      <c r="H71" s="12">
        <f t="shared" si="6"/>
        <v>-22967109</v>
      </c>
      <c r="J71" s="12">
        <f t="shared" si="7"/>
        <v>7596371.3017499996</v>
      </c>
      <c r="K71" s="12">
        <f t="shared" si="8"/>
        <v>1263190.9950000001</v>
      </c>
    </row>
    <row r="72" spans="1:11" ht="14.1" customHeight="1" x14ac:dyDescent="0.25">
      <c r="A72" s="15" t="s">
        <v>303</v>
      </c>
      <c r="B72" s="14" t="s">
        <v>192</v>
      </c>
      <c r="C72" s="12">
        <f>VLOOKUP($B72,'TAX  Schedule M'!$A$6:$D$263,4,FALSE)</f>
        <v>-2913099</v>
      </c>
      <c r="E72" s="12">
        <f t="shared" si="5"/>
        <v>-2913099</v>
      </c>
      <c r="F72" s="12">
        <f>VLOOKUP($B72,'TAX  Schedule M'!$A$6:$D$263,4,FALSE)</f>
        <v>-2913099</v>
      </c>
      <c r="H72" s="12">
        <f t="shared" si="6"/>
        <v>-2913099</v>
      </c>
      <c r="J72" s="12">
        <f t="shared" si="7"/>
        <v>963507.49424999987</v>
      </c>
      <c r="K72" s="12">
        <f t="shared" si="8"/>
        <v>160220.44500000001</v>
      </c>
    </row>
    <row r="73" spans="1:11" ht="14.1" customHeight="1" x14ac:dyDescent="0.25">
      <c r="A73" s="15" t="s">
        <v>319</v>
      </c>
      <c r="B73" s="14" t="s">
        <v>193</v>
      </c>
      <c r="C73" s="12">
        <f>VLOOKUP($B73,'TAX  Schedule M'!$A$6:$D$263,4,FALSE)</f>
        <v>3712339</v>
      </c>
      <c r="E73" s="12">
        <f t="shared" si="5"/>
        <v>3712339</v>
      </c>
      <c r="F73" s="12">
        <f>VLOOKUP($B73,'TAX  Schedule M'!$A$6:$D$263,4,FALSE)</f>
        <v>3712339</v>
      </c>
      <c r="H73" s="12">
        <f t="shared" si="6"/>
        <v>3712339</v>
      </c>
      <c r="J73" s="12">
        <f t="shared" si="7"/>
        <v>-1227856.1242499999</v>
      </c>
      <c r="K73" s="12">
        <f t="shared" si="8"/>
        <v>-204178.64499999999</v>
      </c>
    </row>
    <row r="74" spans="1:11" ht="14.1" customHeight="1" x14ac:dyDescent="0.25">
      <c r="A74" s="15" t="s">
        <v>315</v>
      </c>
      <c r="B74" s="14" t="s">
        <v>68</v>
      </c>
      <c r="C74" s="12">
        <f>VLOOKUP($B74,'TAX  Schedule M'!$A$6:$D$263,4,FALSE)</f>
        <v>-5246738</v>
      </c>
      <c r="E74" s="12">
        <f t="shared" si="5"/>
        <v>-5246738</v>
      </c>
      <c r="F74" s="12">
        <f>VLOOKUP($B74,'TAX  Schedule M'!$A$6:$D$263,4,FALSE)</f>
        <v>-5246738</v>
      </c>
      <c r="H74" s="12">
        <f t="shared" si="6"/>
        <v>-5246738</v>
      </c>
      <c r="J74" s="12">
        <f t="shared" si="7"/>
        <v>1735358.5934999997</v>
      </c>
      <c r="K74" s="12">
        <f t="shared" si="8"/>
        <v>288570.59000000003</v>
      </c>
    </row>
    <row r="75" spans="1:11" ht="14.1" customHeight="1" x14ac:dyDescent="0.25">
      <c r="A75" s="15" t="s">
        <v>321</v>
      </c>
      <c r="B75" s="14" t="s">
        <v>194</v>
      </c>
      <c r="C75" s="12">
        <f>VLOOKUP($B75,'TAX  Schedule M'!$A$6:$D$263,4,FALSE)</f>
        <v>-5599615</v>
      </c>
      <c r="E75" s="12">
        <f t="shared" si="5"/>
        <v>-5599615</v>
      </c>
      <c r="F75" s="12">
        <f>VLOOKUP($B75,'TAX  Schedule M'!$A$6:$D$263,4,FALSE)</f>
        <v>-5599615</v>
      </c>
      <c r="H75" s="12">
        <f t="shared" si="6"/>
        <v>-5599615</v>
      </c>
      <c r="J75" s="12">
        <f t="shared" si="7"/>
        <v>1852072.6612499999</v>
      </c>
      <c r="K75" s="12">
        <f t="shared" si="8"/>
        <v>307978.82500000001</v>
      </c>
    </row>
    <row r="76" spans="1:11" ht="14.1" customHeight="1" x14ac:dyDescent="0.25">
      <c r="A76" s="15" t="s">
        <v>340</v>
      </c>
      <c r="B76" s="14" t="s">
        <v>69</v>
      </c>
      <c r="C76" s="12">
        <f>VLOOKUP($B76,'TAX  Schedule M'!$A$6:$D$263,4,FALSE)</f>
        <v>-602645</v>
      </c>
      <c r="E76" s="12">
        <f t="shared" si="5"/>
        <v>-602645</v>
      </c>
      <c r="F76" s="12">
        <f>VLOOKUP($B76,'TAX  Schedule M'!$A$6:$D$263,4,FALSE)</f>
        <v>-602645</v>
      </c>
      <c r="H76" s="12">
        <f t="shared" si="6"/>
        <v>-602645</v>
      </c>
      <c r="J76" s="12">
        <f t="shared" si="7"/>
        <v>199324.83374999999</v>
      </c>
      <c r="K76" s="12">
        <f t="shared" si="8"/>
        <v>33145.474999999999</v>
      </c>
    </row>
    <row r="77" spans="1:11" ht="14.1" customHeight="1" x14ac:dyDescent="0.25">
      <c r="A77" s="15" t="s">
        <v>316</v>
      </c>
      <c r="B77" s="14" t="s">
        <v>70</v>
      </c>
      <c r="C77" s="12">
        <f>VLOOKUP($B77,'TAX  Schedule M'!$A$6:$D$263,4,FALSE)</f>
        <v>-87382</v>
      </c>
      <c r="E77" s="12">
        <f t="shared" si="5"/>
        <v>-87382</v>
      </c>
      <c r="F77" s="12">
        <f>VLOOKUP($B77,'TAX  Schedule M'!$A$6:$D$263,4,FALSE)</f>
        <v>-87382</v>
      </c>
      <c r="H77" s="12">
        <f t="shared" si="6"/>
        <v>-87382</v>
      </c>
      <c r="J77" s="12">
        <f t="shared" si="7"/>
        <v>28901.596499999996</v>
      </c>
      <c r="K77" s="12">
        <f t="shared" si="8"/>
        <v>4806.01</v>
      </c>
    </row>
    <row r="78" spans="1:11" ht="14.1" customHeight="1" x14ac:dyDescent="0.25">
      <c r="A78" s="15" t="s">
        <v>362</v>
      </c>
      <c r="B78" s="14" t="s">
        <v>195</v>
      </c>
      <c r="C78" s="12">
        <f>VLOOKUP($B78,'TAX  Schedule M'!$A$6:$D$263,4,FALSE)</f>
        <v>-11496698</v>
      </c>
      <c r="E78" s="12">
        <f t="shared" si="5"/>
        <v>-11496698</v>
      </c>
      <c r="F78" s="12">
        <f>VLOOKUP($B78,'TAX  Schedule M'!$A$6:$D$263,4,FALSE)</f>
        <v>-11496698</v>
      </c>
      <c r="H78" s="12">
        <f t="shared" si="6"/>
        <v>-11496698</v>
      </c>
      <c r="J78" s="12">
        <f t="shared" si="7"/>
        <v>3802532.8635</v>
      </c>
      <c r="K78" s="12">
        <f t="shared" si="8"/>
        <v>632318.39</v>
      </c>
    </row>
    <row r="79" spans="1:11" ht="14.1" customHeight="1" x14ac:dyDescent="0.25">
      <c r="A79" s="15" t="s">
        <v>362</v>
      </c>
      <c r="B79" s="14" t="s">
        <v>196</v>
      </c>
      <c r="C79" s="12">
        <f>VLOOKUP($B79,'TAX  Schedule M'!$A$6:$D$263,4,FALSE)</f>
        <v>-12976120</v>
      </c>
      <c r="E79" s="12">
        <f t="shared" si="5"/>
        <v>-12976120</v>
      </c>
      <c r="F79" s="12">
        <f>VLOOKUP($B79,'TAX  Schedule M'!$A$6:$D$263,4,FALSE)</f>
        <v>-12976120</v>
      </c>
      <c r="H79" s="12">
        <f t="shared" si="6"/>
        <v>-12976120</v>
      </c>
      <c r="J79" s="12">
        <f t="shared" si="7"/>
        <v>4291851.6900000004</v>
      </c>
      <c r="K79" s="12">
        <f t="shared" si="8"/>
        <v>713686.6</v>
      </c>
    </row>
    <row r="80" spans="1:11" ht="14.1" customHeight="1" x14ac:dyDescent="0.25">
      <c r="A80" s="15" t="s">
        <v>324</v>
      </c>
      <c r="B80" s="14" t="s">
        <v>71</v>
      </c>
      <c r="C80" s="12">
        <f>VLOOKUP($B80,'TAX  Schedule M'!$A$6:$D$263,4,FALSE)</f>
        <v>-7101993</v>
      </c>
      <c r="E80" s="12">
        <f t="shared" si="5"/>
        <v>-7101993</v>
      </c>
      <c r="F80" s="12">
        <f>VLOOKUP($B80,'TAX  Schedule M'!$A$6:$D$263,4,FALSE)</f>
        <v>-7101993</v>
      </c>
      <c r="H80" s="12">
        <f t="shared" si="6"/>
        <v>-7101993</v>
      </c>
      <c r="J80" s="12">
        <f t="shared" si="7"/>
        <v>2348984.18475</v>
      </c>
      <c r="K80" s="12">
        <f t="shared" si="8"/>
        <v>390609.61499999999</v>
      </c>
    </row>
    <row r="81" spans="1:11" ht="14.1" customHeight="1" x14ac:dyDescent="0.25">
      <c r="A81" s="15" t="s">
        <v>327</v>
      </c>
      <c r="B81" s="14" t="s">
        <v>157</v>
      </c>
      <c r="C81" s="12">
        <f>VLOOKUP($B81,'TAX  Schedule M'!$A$6:$D$263,4,FALSE)</f>
        <v>59024825</v>
      </c>
      <c r="E81" s="12">
        <f t="shared" si="5"/>
        <v>59024825</v>
      </c>
      <c r="F81" s="12">
        <f>VLOOKUP($B81,'TAX  Schedule M'!$A$6:$D$263,4,FALSE)</f>
        <v>59024825</v>
      </c>
      <c r="H81" s="12">
        <f t="shared" si="6"/>
        <v>59024825</v>
      </c>
      <c r="J81" s="12">
        <f t="shared" si="7"/>
        <v>-19522460.868749999</v>
      </c>
      <c r="K81" s="12">
        <f t="shared" si="8"/>
        <v>-3246365.375</v>
      </c>
    </row>
    <row r="82" spans="1:11" ht="14.1" customHeight="1" x14ac:dyDescent="0.25">
      <c r="A82" s="15" t="s">
        <v>304</v>
      </c>
      <c r="B82" s="14" t="s">
        <v>72</v>
      </c>
      <c r="C82" s="12">
        <f>VLOOKUP($B82,'TAX  Schedule M'!$A$6:$D$263,4,FALSE)</f>
        <v>-2384688</v>
      </c>
      <c r="E82" s="12">
        <f t="shared" si="5"/>
        <v>-2384688</v>
      </c>
      <c r="F82" s="12">
        <f>VLOOKUP($B82,'TAX  Schedule M'!$A$6:$D$263,4,FALSE)</f>
        <v>-2384688</v>
      </c>
      <c r="H82" s="12">
        <f t="shared" si="6"/>
        <v>-2384688</v>
      </c>
      <c r="J82" s="12">
        <f t="shared" si="7"/>
        <v>788735.55599999998</v>
      </c>
      <c r="K82" s="12">
        <f t="shared" si="8"/>
        <v>131157.84</v>
      </c>
    </row>
    <row r="83" spans="1:11" ht="14.1" customHeight="1" x14ac:dyDescent="0.25">
      <c r="A83" s="15" t="s">
        <v>544</v>
      </c>
      <c r="B83" s="14" t="s">
        <v>197</v>
      </c>
      <c r="C83" s="12">
        <f>VLOOKUP($B83,'TAX  Schedule M'!$A$6:$D$263,4,FALSE)</f>
        <v>1192344</v>
      </c>
      <c r="E83" s="12">
        <f t="shared" si="5"/>
        <v>1192344</v>
      </c>
      <c r="F83" s="12">
        <f>VLOOKUP($B83,'TAX  Schedule M'!$A$6:$D$263,4,FALSE)</f>
        <v>1192344</v>
      </c>
      <c r="H83" s="12">
        <f t="shared" si="6"/>
        <v>1192344</v>
      </c>
      <c r="J83" s="12">
        <f t="shared" si="7"/>
        <v>-394367.77799999999</v>
      </c>
      <c r="K83" s="12">
        <f t="shared" si="8"/>
        <v>-65578.92</v>
      </c>
    </row>
    <row r="84" spans="1:11" ht="14.1" customHeight="1" x14ac:dyDescent="0.25">
      <c r="A84" s="15" t="s">
        <v>304</v>
      </c>
      <c r="B84" s="14" t="s">
        <v>73</v>
      </c>
      <c r="C84" s="12">
        <f>VLOOKUP($B84,'TAX  Schedule M'!$A$6:$D$263,4,FALSE)</f>
        <v>-1000032</v>
      </c>
      <c r="E84" s="12">
        <f t="shared" si="5"/>
        <v>-1000032</v>
      </c>
      <c r="F84" s="12">
        <f>VLOOKUP($B84,'TAX  Schedule M'!$A$6:$D$263,4,FALSE)</f>
        <v>-1000032</v>
      </c>
      <c r="H84" s="12">
        <f t="shared" si="6"/>
        <v>-1000032</v>
      </c>
      <c r="J84" s="12">
        <f t="shared" si="7"/>
        <v>330760.58399999997</v>
      </c>
      <c r="K84" s="12">
        <f t="shared" si="8"/>
        <v>55001.760000000002</v>
      </c>
    </row>
    <row r="85" spans="1:11" ht="14.1" customHeight="1" x14ac:dyDescent="0.25">
      <c r="A85" s="15" t="s">
        <v>544</v>
      </c>
      <c r="B85" s="14" t="s">
        <v>198</v>
      </c>
      <c r="C85" s="12">
        <f>VLOOKUP($B85,'TAX  Schedule M'!$A$6:$D$263,4,FALSE)</f>
        <v>500004</v>
      </c>
      <c r="E85" s="12">
        <f t="shared" si="5"/>
        <v>500004</v>
      </c>
      <c r="F85" s="12">
        <f>VLOOKUP($B85,'TAX  Schedule M'!$A$6:$D$263,4,FALSE)</f>
        <v>500004</v>
      </c>
      <c r="H85" s="12">
        <f t="shared" si="6"/>
        <v>500004</v>
      </c>
      <c r="J85" s="12">
        <f t="shared" ref="J85:J123" si="11">(-E85*0.35)+(K85*-0.35)</f>
        <v>-165376.323</v>
      </c>
      <c r="K85" s="12">
        <f t="shared" ref="K85:K123" si="12">(-F85*0.055)+(-G85*0.06)</f>
        <v>-27500.22</v>
      </c>
    </row>
    <row r="86" spans="1:11" ht="14.1" customHeight="1" x14ac:dyDescent="0.25">
      <c r="A86" s="15" t="s">
        <v>304</v>
      </c>
      <c r="B86" s="14" t="s">
        <v>74</v>
      </c>
      <c r="C86" s="12">
        <f>VLOOKUP($B86,'TAX  Schedule M'!$A$6:$D$263,4,FALSE)</f>
        <v>-6716448</v>
      </c>
      <c r="E86" s="12">
        <f t="shared" si="5"/>
        <v>-6716448</v>
      </c>
      <c r="F86" s="12">
        <f>VLOOKUP($B86,'TAX  Schedule M'!$A$6:$D$263,4,FALSE)</f>
        <v>-6716448</v>
      </c>
      <c r="H86" s="12">
        <f t="shared" si="6"/>
        <v>-6716448</v>
      </c>
      <c r="J86" s="12">
        <f t="shared" si="11"/>
        <v>2221465.176</v>
      </c>
      <c r="K86" s="12">
        <f t="shared" si="12"/>
        <v>369404.64</v>
      </c>
    </row>
    <row r="87" spans="1:11" ht="14.1" customHeight="1" x14ac:dyDescent="0.25">
      <c r="A87" s="15" t="s">
        <v>544</v>
      </c>
      <c r="B87" s="14" t="s">
        <v>199</v>
      </c>
      <c r="C87" s="12">
        <f>VLOOKUP($B87,'TAX  Schedule M'!$A$6:$D$263,4,FALSE)</f>
        <v>3358224</v>
      </c>
      <c r="E87" s="12">
        <f t="shared" si="5"/>
        <v>3358224</v>
      </c>
      <c r="F87" s="12">
        <f>VLOOKUP($B87,'TAX  Schedule M'!$A$6:$D$263,4,FALSE)</f>
        <v>3358224</v>
      </c>
      <c r="H87" s="12">
        <f t="shared" si="6"/>
        <v>3358224</v>
      </c>
      <c r="J87" s="12">
        <f t="shared" si="11"/>
        <v>-1110732.588</v>
      </c>
      <c r="K87" s="12">
        <f t="shared" si="12"/>
        <v>-184702.32</v>
      </c>
    </row>
    <row r="88" spans="1:11" ht="14.1" customHeight="1" x14ac:dyDescent="0.25">
      <c r="A88" s="15" t="s">
        <v>328</v>
      </c>
      <c r="B88" s="14" t="s">
        <v>159</v>
      </c>
      <c r="C88" s="12">
        <f>VLOOKUP($B88,'TAX  Schedule M'!$A$6:$D$263,4,FALSE)</f>
        <v>-99460939</v>
      </c>
      <c r="E88" s="12">
        <f t="shared" si="5"/>
        <v>-99460939</v>
      </c>
      <c r="F88" s="12">
        <f>VLOOKUP($B88,'TAX  Schedule M'!$A$6:$D$263,4,FALSE)</f>
        <v>-99460939</v>
      </c>
      <c r="H88" s="12">
        <f t="shared" si="6"/>
        <v>-99460939</v>
      </c>
      <c r="J88" s="12">
        <f t="shared" si="11"/>
        <v>32896705.574249998</v>
      </c>
      <c r="K88" s="12">
        <f t="shared" si="12"/>
        <v>5470351.6450000005</v>
      </c>
    </row>
    <row r="89" spans="1:11" ht="14.1" customHeight="1" x14ac:dyDescent="0.25">
      <c r="A89" s="15" t="s">
        <v>334</v>
      </c>
      <c r="B89" s="14" t="s">
        <v>200</v>
      </c>
      <c r="C89" s="12">
        <f>VLOOKUP($B89,'TAX  Schedule M'!$A$6:$D$263,4,FALSE)</f>
        <v>-2353091</v>
      </c>
      <c r="E89" s="12">
        <f t="shared" si="5"/>
        <v>-2353091</v>
      </c>
      <c r="F89" s="12">
        <f>VLOOKUP($B89,'TAX  Schedule M'!$A$6:$D$263,4,FALSE)</f>
        <v>-2353091</v>
      </c>
      <c r="H89" s="12">
        <f t="shared" si="6"/>
        <v>-2353091</v>
      </c>
      <c r="J89" s="12">
        <f t="shared" si="11"/>
        <v>778284.84825000004</v>
      </c>
      <c r="K89" s="12">
        <f t="shared" si="12"/>
        <v>129420.005</v>
      </c>
    </row>
    <row r="90" spans="1:11" ht="14.1" customHeight="1" x14ac:dyDescent="0.25">
      <c r="A90" s="15" t="s">
        <v>336</v>
      </c>
      <c r="B90" s="14" t="s">
        <v>75</v>
      </c>
      <c r="C90" s="12">
        <f>VLOOKUP($B90,'TAX  Schedule M'!$A$6:$D$263,4,FALSE)</f>
        <v>7682929</v>
      </c>
      <c r="E90" s="12">
        <f t="shared" ref="E90:E123" si="13">C90+D90</f>
        <v>7682929</v>
      </c>
      <c r="F90" s="12">
        <f>VLOOKUP($B90,'TAX  Schedule M'!$A$6:$D$263,4,FALSE)</f>
        <v>7682929</v>
      </c>
      <c r="H90" s="12">
        <f t="shared" ref="H90:H123" si="14">F90+G90</f>
        <v>7682929</v>
      </c>
      <c r="J90" s="12">
        <f t="shared" si="11"/>
        <v>-2541128.76675</v>
      </c>
      <c r="K90" s="12">
        <f t="shared" si="12"/>
        <v>-422561.09500000003</v>
      </c>
    </row>
    <row r="91" spans="1:11" ht="14.1" customHeight="1" x14ac:dyDescent="0.25">
      <c r="A91" s="15" t="s">
        <v>342</v>
      </c>
      <c r="B91" s="14" t="s">
        <v>201</v>
      </c>
      <c r="C91" s="12">
        <f>VLOOKUP($B91,'TAX  Schedule M'!$A$6:$D$263,4,FALSE)</f>
        <v>494458</v>
      </c>
      <c r="E91" s="12">
        <f t="shared" si="13"/>
        <v>494458</v>
      </c>
      <c r="F91" s="12">
        <f>VLOOKUP($B91,'TAX  Schedule M'!$A$6:$D$263,4,FALSE)</f>
        <v>494458</v>
      </c>
      <c r="H91" s="12">
        <f t="shared" si="14"/>
        <v>494458</v>
      </c>
      <c r="J91" s="12">
        <f t="shared" si="11"/>
        <v>-163541.9835</v>
      </c>
      <c r="K91" s="12">
        <f t="shared" si="12"/>
        <v>-27195.19</v>
      </c>
    </row>
    <row r="92" spans="1:11" ht="14.1" customHeight="1" x14ac:dyDescent="0.25">
      <c r="A92" s="15" t="s">
        <v>341</v>
      </c>
      <c r="B92" s="14" t="s">
        <v>202</v>
      </c>
      <c r="C92" s="12">
        <f>VLOOKUP($B92,'TAX  Schedule M'!$A$6:$D$263,4,FALSE)</f>
        <v>-466877</v>
      </c>
      <c r="E92" s="12">
        <f t="shared" si="13"/>
        <v>-466877</v>
      </c>
      <c r="F92" s="12">
        <f>VLOOKUP($B92,'TAX  Schedule M'!$A$6:$D$263,4,FALSE)</f>
        <v>-466877</v>
      </c>
      <c r="H92" s="12">
        <f t="shared" si="14"/>
        <v>-466877</v>
      </c>
      <c r="J92" s="12">
        <f t="shared" si="11"/>
        <v>154419.56774999999</v>
      </c>
      <c r="K92" s="12">
        <f t="shared" si="12"/>
        <v>25678.235000000001</v>
      </c>
    </row>
    <row r="93" spans="1:11" ht="14.1" customHeight="1" x14ac:dyDescent="0.25">
      <c r="A93" s="15" t="s">
        <v>343</v>
      </c>
      <c r="B93" s="14" t="s">
        <v>203</v>
      </c>
      <c r="C93" s="12">
        <f>VLOOKUP($B93,'TAX  Schedule M'!$A$6:$D$263,4,FALSE)</f>
        <v>41365</v>
      </c>
      <c r="E93" s="12">
        <f t="shared" si="13"/>
        <v>41365</v>
      </c>
      <c r="F93" s="12">
        <f>VLOOKUP($B93,'TAX  Schedule M'!$A$6:$D$263,4,FALSE)</f>
        <v>41365</v>
      </c>
      <c r="H93" s="12">
        <f t="shared" si="14"/>
        <v>41365</v>
      </c>
      <c r="J93" s="12">
        <f t="shared" si="11"/>
        <v>-13681.473749999997</v>
      </c>
      <c r="K93" s="12">
        <f t="shared" si="12"/>
        <v>-2275.0749999999998</v>
      </c>
    </row>
    <row r="94" spans="1:11" ht="14.1" customHeight="1" x14ac:dyDescent="0.25">
      <c r="A94" s="15" t="s">
        <v>367</v>
      </c>
      <c r="B94" s="14" t="s">
        <v>204</v>
      </c>
      <c r="C94" s="12">
        <f>VLOOKUP($B94,'TAX  Schedule M'!$A$6:$D$263,4,FALSE)</f>
        <v>142800</v>
      </c>
      <c r="E94" s="12">
        <f t="shared" si="13"/>
        <v>142800</v>
      </c>
      <c r="F94" s="12">
        <f>VLOOKUP($B94,'TAX  Schedule M'!$A$6:$D$263,4,FALSE)</f>
        <v>142800</v>
      </c>
      <c r="H94" s="12">
        <f t="shared" si="14"/>
        <v>142800</v>
      </c>
      <c r="J94" s="12">
        <f t="shared" si="11"/>
        <v>-47231.1</v>
      </c>
      <c r="K94" s="12">
        <f t="shared" si="12"/>
        <v>-7854</v>
      </c>
    </row>
    <row r="95" spans="1:11" ht="14.1" customHeight="1" x14ac:dyDescent="0.25">
      <c r="A95" s="15" t="s">
        <v>313</v>
      </c>
      <c r="B95" s="14" t="s">
        <v>160</v>
      </c>
      <c r="C95" s="12">
        <f>VLOOKUP($B95,'TAX  Schedule M'!$A$6:$D$263,4,FALSE)</f>
        <v>-150878069</v>
      </c>
      <c r="E95" s="12">
        <f t="shared" si="13"/>
        <v>-150878069</v>
      </c>
      <c r="F95" s="12">
        <f>VLOOKUP($B95,'TAX  Schedule M'!$A$6:$D$263,4,FALSE)</f>
        <v>-150878069</v>
      </c>
      <c r="H95" s="12">
        <f t="shared" si="14"/>
        <v>-150878069</v>
      </c>
      <c r="J95" s="12">
        <f t="shared" si="11"/>
        <v>49902921.32175</v>
      </c>
      <c r="K95" s="12">
        <f t="shared" si="12"/>
        <v>8298293.7949999999</v>
      </c>
    </row>
    <row r="96" spans="1:11" ht="14.1" customHeight="1" x14ac:dyDescent="0.25">
      <c r="A96" s="15" t="s">
        <v>345</v>
      </c>
      <c r="B96" s="14" t="s">
        <v>161</v>
      </c>
      <c r="C96" s="12">
        <f>VLOOKUP($B96,'TAX  Schedule M'!$A$6:$D$263,4,FALSE)</f>
        <v>-558140832</v>
      </c>
      <c r="E96" s="12">
        <f t="shared" si="13"/>
        <v>-558140832</v>
      </c>
      <c r="F96" s="12">
        <f>VLOOKUP($B96,'TAX  Schedule M'!$A$6:$D$263,4,FALSE)</f>
        <v>-558140832</v>
      </c>
      <c r="H96" s="12">
        <f t="shared" si="14"/>
        <v>-558140832</v>
      </c>
      <c r="J96" s="12">
        <f t="shared" si="11"/>
        <v>184605080.18399999</v>
      </c>
      <c r="K96" s="12">
        <f t="shared" si="12"/>
        <v>30697745.760000002</v>
      </c>
    </row>
    <row r="97" spans="1:11" ht="14.1" customHeight="1" x14ac:dyDescent="0.25">
      <c r="A97" s="15" t="s">
        <v>332</v>
      </c>
      <c r="B97" s="14" t="s">
        <v>76</v>
      </c>
      <c r="C97" s="12">
        <f>VLOOKUP($B97,'TAX  Schedule M'!$A$6:$D$263,4,FALSE)</f>
        <v>-2134743</v>
      </c>
      <c r="E97" s="12">
        <f t="shared" si="13"/>
        <v>-2134743</v>
      </c>
      <c r="F97" s="12">
        <f>VLOOKUP($B97,'TAX  Schedule M'!$A$6:$D$263,4,FALSE)</f>
        <v>-2134743</v>
      </c>
      <c r="H97" s="12">
        <f t="shared" si="14"/>
        <v>-2134743</v>
      </c>
      <c r="J97" s="12">
        <f t="shared" si="11"/>
        <v>706066.2472499999</v>
      </c>
      <c r="K97" s="12">
        <f t="shared" si="12"/>
        <v>117410.86500000001</v>
      </c>
    </row>
    <row r="98" spans="1:11" ht="14.1" customHeight="1" x14ac:dyDescent="0.25">
      <c r="A98" s="15" t="s">
        <v>332</v>
      </c>
      <c r="B98" s="14" t="s">
        <v>77</v>
      </c>
      <c r="C98" s="12">
        <f>VLOOKUP($B98,'TAX  Schedule M'!$A$6:$D$263,4,FALSE)</f>
        <v>1256098</v>
      </c>
      <c r="E98" s="12">
        <f t="shared" si="13"/>
        <v>1256098</v>
      </c>
      <c r="F98" s="12">
        <f>VLOOKUP($B98,'TAX  Schedule M'!$A$6:$D$263,4,FALSE)</f>
        <v>1256098</v>
      </c>
      <c r="H98" s="12">
        <f t="shared" si="14"/>
        <v>1256098</v>
      </c>
      <c r="J98" s="12">
        <f t="shared" si="11"/>
        <v>-415454.41349999997</v>
      </c>
      <c r="K98" s="12">
        <f t="shared" si="12"/>
        <v>-69085.39</v>
      </c>
    </row>
    <row r="99" spans="1:11" ht="14.1" customHeight="1" x14ac:dyDescent="0.25">
      <c r="A99" s="15" t="s">
        <v>363</v>
      </c>
      <c r="B99" s="14" t="s">
        <v>78</v>
      </c>
      <c r="C99" s="12">
        <f>VLOOKUP($B99,'TAX  Schedule M'!$A$6:$D$263,4,FALSE)</f>
        <v>7312500</v>
      </c>
      <c r="E99" s="12">
        <f t="shared" si="13"/>
        <v>7312500</v>
      </c>
      <c r="F99" s="12">
        <f>VLOOKUP($B99,'TAX  Schedule M'!$A$6:$D$263,4,FALSE)</f>
        <v>7312500</v>
      </c>
      <c r="H99" s="12">
        <f t="shared" si="14"/>
        <v>7312500</v>
      </c>
      <c r="J99" s="12">
        <f t="shared" si="11"/>
        <v>-2418609.375</v>
      </c>
      <c r="K99" s="12">
        <f t="shared" si="12"/>
        <v>-402187.5</v>
      </c>
    </row>
    <row r="100" spans="1:11" ht="14.1" customHeight="1" x14ac:dyDescent="0.25">
      <c r="A100" s="15" t="s">
        <v>330</v>
      </c>
      <c r="B100" s="14" t="s">
        <v>80</v>
      </c>
      <c r="C100" s="12">
        <f>VLOOKUP($B100,'TAX  Schedule M'!$A$6:$D$263,4,FALSE)</f>
        <v>11753697</v>
      </c>
      <c r="E100" s="12">
        <f t="shared" si="13"/>
        <v>11753697</v>
      </c>
      <c r="F100" s="12">
        <f>VLOOKUP($B100,'TAX  Schedule M'!$A$6:$D$263,4,FALSE)</f>
        <v>11753697</v>
      </c>
      <c r="H100" s="12">
        <f t="shared" si="14"/>
        <v>11753697</v>
      </c>
      <c r="J100" s="12">
        <f t="shared" si="11"/>
        <v>-3887535.2827499998</v>
      </c>
      <c r="K100" s="12">
        <f t="shared" si="12"/>
        <v>-646453.33499999996</v>
      </c>
    </row>
    <row r="101" spans="1:11" ht="14.1" customHeight="1" x14ac:dyDescent="0.25">
      <c r="A101" s="15" t="s">
        <v>331</v>
      </c>
      <c r="B101" s="14" t="s">
        <v>81</v>
      </c>
      <c r="C101" s="12">
        <f>VLOOKUP($B101,'TAX  Schedule M'!$A$6:$D$263,4,FALSE)</f>
        <v>1407477</v>
      </c>
      <c r="E101" s="12">
        <f t="shared" si="13"/>
        <v>1407477</v>
      </c>
      <c r="F101" s="12">
        <f>VLOOKUP($B101,'TAX  Schedule M'!$A$6:$D$263,4,FALSE)</f>
        <v>1407477</v>
      </c>
      <c r="H101" s="12">
        <f t="shared" si="14"/>
        <v>1407477</v>
      </c>
      <c r="J101" s="12">
        <f t="shared" si="11"/>
        <v>-465523.01774999994</v>
      </c>
      <c r="K101" s="12">
        <f t="shared" si="12"/>
        <v>-77411.235000000001</v>
      </c>
    </row>
    <row r="102" spans="1:11" ht="14.1" customHeight="1" x14ac:dyDescent="0.25">
      <c r="A102" s="15" t="s">
        <v>335</v>
      </c>
      <c r="B102" s="14" t="s">
        <v>83</v>
      </c>
      <c r="C102" s="12">
        <f>VLOOKUP($B102,'TAX  Schedule M'!$A$6:$D$263,4,FALSE)</f>
        <v>-4283870</v>
      </c>
      <c r="E102" s="12">
        <f t="shared" si="13"/>
        <v>-4283870</v>
      </c>
      <c r="F102" s="12">
        <f>VLOOKUP($B102,'TAX  Schedule M'!$A$6:$D$263,4,FALSE)</f>
        <v>-4283870</v>
      </c>
      <c r="H102" s="12">
        <f t="shared" si="14"/>
        <v>-4283870</v>
      </c>
      <c r="J102" s="12">
        <f t="shared" si="11"/>
        <v>1416890.0024999999</v>
      </c>
      <c r="K102" s="12">
        <f t="shared" si="12"/>
        <v>235612.85</v>
      </c>
    </row>
    <row r="103" spans="1:11" ht="14.1" customHeight="1" x14ac:dyDescent="0.25">
      <c r="A103" s="15" t="s">
        <v>346</v>
      </c>
      <c r="B103" s="14" t="s">
        <v>84</v>
      </c>
      <c r="C103" s="12">
        <f>VLOOKUP($B103,'TAX  Schedule M'!$A$6:$D$263,4,FALSE)</f>
        <v>138500</v>
      </c>
      <c r="E103" s="12">
        <f t="shared" si="13"/>
        <v>138500</v>
      </c>
      <c r="F103" s="12">
        <f>VLOOKUP($B103,'TAX  Schedule M'!$A$6:$D$263,4,FALSE)</f>
        <v>138500</v>
      </c>
      <c r="H103" s="12">
        <f t="shared" si="14"/>
        <v>138500</v>
      </c>
      <c r="J103" s="12">
        <f t="shared" si="11"/>
        <v>-45808.875</v>
      </c>
      <c r="K103" s="12">
        <f t="shared" si="12"/>
        <v>-7617.5</v>
      </c>
    </row>
    <row r="104" spans="1:11" ht="14.1" customHeight="1" x14ac:dyDescent="0.25">
      <c r="A104" s="15" t="s">
        <v>320</v>
      </c>
      <c r="B104" s="14" t="s">
        <v>85</v>
      </c>
      <c r="C104" s="12">
        <f>VLOOKUP($B104,'TAX  Schedule M'!$A$6:$D$263,4,FALSE)</f>
        <v>-136282</v>
      </c>
      <c r="E104" s="12">
        <f t="shared" si="13"/>
        <v>-136282</v>
      </c>
      <c r="F104" s="12">
        <f>VLOOKUP($B104,'TAX  Schedule M'!$A$6:$D$263,4,FALSE)</f>
        <v>-136282</v>
      </c>
      <c r="H104" s="12">
        <f t="shared" si="14"/>
        <v>-136282</v>
      </c>
      <c r="J104" s="12">
        <f t="shared" si="11"/>
        <v>45075.271499999995</v>
      </c>
      <c r="K104" s="12">
        <f t="shared" si="12"/>
        <v>7495.51</v>
      </c>
    </row>
    <row r="105" spans="1:11" ht="14.1" customHeight="1" x14ac:dyDescent="0.25">
      <c r="A105" s="15" t="s">
        <v>364</v>
      </c>
      <c r="B105" s="14" t="s">
        <v>86</v>
      </c>
      <c r="C105" s="12">
        <f>VLOOKUP($B105,'TAX  Schedule M'!$A$6:$D$263,4,FALSE)</f>
        <v>7159025</v>
      </c>
      <c r="E105" s="12">
        <f t="shared" si="13"/>
        <v>7159025</v>
      </c>
      <c r="F105" s="12">
        <f>VLOOKUP($B105,'TAX  Schedule M'!$A$6:$D$263,4,FALSE)</f>
        <v>7159025</v>
      </c>
      <c r="H105" s="12">
        <f t="shared" si="14"/>
        <v>7159025</v>
      </c>
      <c r="J105" s="12">
        <f t="shared" si="11"/>
        <v>-2367847.5187499998</v>
      </c>
      <c r="K105" s="12">
        <f t="shared" si="12"/>
        <v>-393746.375</v>
      </c>
    </row>
    <row r="106" spans="1:11" ht="14.1" customHeight="1" x14ac:dyDescent="0.25">
      <c r="A106" s="15" t="s">
        <v>318</v>
      </c>
      <c r="B106" s="14" t="s">
        <v>88</v>
      </c>
      <c r="C106" s="12">
        <f>VLOOKUP($B106,'TAX  Schedule M'!$A$6:$D$263,4,FALSE)</f>
        <v>520096</v>
      </c>
      <c r="E106" s="12">
        <f t="shared" si="13"/>
        <v>520096</v>
      </c>
      <c r="F106" s="12">
        <f>VLOOKUP($B106,'TAX  Schedule M'!$A$6:$D$263,4,FALSE)</f>
        <v>520096</v>
      </c>
      <c r="H106" s="12">
        <f t="shared" si="14"/>
        <v>520096</v>
      </c>
      <c r="J106" s="12">
        <f t="shared" si="11"/>
        <v>-172021.75199999998</v>
      </c>
      <c r="K106" s="12">
        <f t="shared" si="12"/>
        <v>-28605.279999999999</v>
      </c>
    </row>
    <row r="107" spans="1:11" ht="14.1" customHeight="1" x14ac:dyDescent="0.25">
      <c r="A107" s="15" t="s">
        <v>352</v>
      </c>
      <c r="B107" s="14" t="s">
        <v>89</v>
      </c>
      <c r="C107" s="12">
        <f>VLOOKUP($B107,'TAX  Schedule M'!$A$6:$D$263,4,FALSE)</f>
        <v>187376</v>
      </c>
      <c r="E107" s="12">
        <f t="shared" si="13"/>
        <v>187376</v>
      </c>
      <c r="F107" s="12">
        <f>VLOOKUP($B107,'TAX  Schedule M'!$A$6:$D$263,4,FALSE)</f>
        <v>187376</v>
      </c>
      <c r="H107" s="12">
        <f t="shared" si="14"/>
        <v>187376</v>
      </c>
      <c r="J107" s="12">
        <f t="shared" si="11"/>
        <v>-61974.611999999994</v>
      </c>
      <c r="K107" s="12">
        <f t="shared" si="12"/>
        <v>-10305.68</v>
      </c>
    </row>
    <row r="108" spans="1:11" ht="14.1" customHeight="1" x14ac:dyDescent="0.25">
      <c r="A108" s="15" t="s">
        <v>365</v>
      </c>
      <c r="B108" s="14" t="s">
        <v>90</v>
      </c>
      <c r="C108" s="12">
        <f>VLOOKUP($B108,'TAX  Schedule M'!$A$6:$D$263,4,FALSE)</f>
        <v>-808337</v>
      </c>
      <c r="E108" s="12">
        <f t="shared" si="13"/>
        <v>-808337</v>
      </c>
      <c r="F108" s="12">
        <f>VLOOKUP($B108,'TAX  Schedule M'!$A$6:$D$263,4,FALSE)</f>
        <v>-808337</v>
      </c>
      <c r="H108" s="12">
        <f t="shared" si="14"/>
        <v>-808337</v>
      </c>
      <c r="J108" s="12">
        <f t="shared" si="11"/>
        <v>267357.46274999995</v>
      </c>
      <c r="K108" s="12">
        <f t="shared" si="12"/>
        <v>44458.535000000003</v>
      </c>
    </row>
    <row r="109" spans="1:11" ht="14.1" customHeight="1" x14ac:dyDescent="0.25">
      <c r="A109" s="15" t="s">
        <v>325</v>
      </c>
      <c r="B109" s="14" t="s">
        <v>92</v>
      </c>
      <c r="C109" s="12">
        <f>VLOOKUP($B109,'TAX  Schedule M'!$A$6:$D$263,4,FALSE)</f>
        <v>342445</v>
      </c>
      <c r="E109" s="12">
        <f t="shared" si="13"/>
        <v>342445</v>
      </c>
      <c r="F109" s="12">
        <f>VLOOKUP($B109,'TAX  Schedule M'!$A$6:$D$263,4,FALSE)</f>
        <v>342445</v>
      </c>
      <c r="H109" s="12">
        <f t="shared" si="14"/>
        <v>342445</v>
      </c>
      <c r="J109" s="12">
        <f t="shared" si="11"/>
        <v>-113263.68374999998</v>
      </c>
      <c r="K109" s="12">
        <f t="shared" si="12"/>
        <v>-18834.474999999999</v>
      </c>
    </row>
    <row r="110" spans="1:11" ht="14.1" customHeight="1" x14ac:dyDescent="0.25">
      <c r="A110" s="15" t="s">
        <v>312</v>
      </c>
      <c r="B110" s="14" t="s">
        <v>163</v>
      </c>
      <c r="C110" s="12">
        <f>VLOOKUP($B110,'TAX  Schedule M'!$A$6:$D$263,4,FALSE)</f>
        <v>-28407345</v>
      </c>
      <c r="E110" s="12">
        <f t="shared" si="13"/>
        <v>-28407345</v>
      </c>
      <c r="F110" s="12">
        <f>VLOOKUP($B110,'TAX  Schedule M'!$A$6:$D$263,4,FALSE)</f>
        <v>-28407345</v>
      </c>
      <c r="H110" s="12">
        <f t="shared" si="14"/>
        <v>-28407345</v>
      </c>
      <c r="J110" s="12">
        <f t="shared" si="11"/>
        <v>9395729.3587500006</v>
      </c>
      <c r="K110" s="12">
        <f t="shared" si="12"/>
        <v>1562403.9750000001</v>
      </c>
    </row>
    <row r="111" spans="1:11" ht="14.1" customHeight="1" x14ac:dyDescent="0.25">
      <c r="A111" s="15" t="s">
        <v>366</v>
      </c>
      <c r="B111" s="14" t="s">
        <v>164</v>
      </c>
      <c r="C111" s="12">
        <f>VLOOKUP($B111,'TAX  Schedule M'!$A$6:$D$263,4,FALSE)</f>
        <v>-63277777</v>
      </c>
      <c r="E111" s="12">
        <f t="shared" si="13"/>
        <v>-63277777</v>
      </c>
      <c r="F111" s="12">
        <f>VLOOKUP($B111,'TAX  Schedule M'!$A$6:$D$263,4,FALSE)</f>
        <v>-63277777</v>
      </c>
      <c r="H111" s="12">
        <f t="shared" si="14"/>
        <v>-63277777</v>
      </c>
      <c r="J111" s="12">
        <f t="shared" si="11"/>
        <v>20929124.74275</v>
      </c>
      <c r="K111" s="12">
        <f t="shared" si="12"/>
        <v>3480277.7349999999</v>
      </c>
    </row>
    <row r="112" spans="1:11" ht="14.1" customHeight="1" x14ac:dyDescent="0.25">
      <c r="A112" s="15" t="s">
        <v>311</v>
      </c>
      <c r="B112" s="14" t="s">
        <v>93</v>
      </c>
      <c r="C112" s="12">
        <f>VLOOKUP($B112,'TAX  Schedule M'!$A$6:$D$263,4,FALSE)</f>
        <v>-241303</v>
      </c>
      <c r="E112" s="12">
        <f t="shared" si="13"/>
        <v>-241303</v>
      </c>
      <c r="F112" s="12">
        <f>VLOOKUP($B112,'TAX  Schedule M'!$A$6:$D$263,4,FALSE)</f>
        <v>-241303</v>
      </c>
      <c r="H112" s="12">
        <f t="shared" si="14"/>
        <v>-241303</v>
      </c>
      <c r="J112" s="12">
        <f t="shared" si="11"/>
        <v>79810.967249999987</v>
      </c>
      <c r="K112" s="12">
        <f t="shared" si="12"/>
        <v>13271.665000000001</v>
      </c>
    </row>
    <row r="113" spans="1:11" ht="14.1" customHeight="1" x14ac:dyDescent="0.25">
      <c r="A113" s="15" t="s">
        <v>323</v>
      </c>
      <c r="B113" s="14" t="s">
        <v>165</v>
      </c>
      <c r="C113" s="12">
        <f>VLOOKUP($B113,'TAX  Schedule M'!$A$6:$D$263,4,FALSE)</f>
        <v>2678110</v>
      </c>
      <c r="E113" s="12">
        <f t="shared" si="13"/>
        <v>2678110</v>
      </c>
      <c r="F113" s="12">
        <f>VLOOKUP($B113,'TAX  Schedule M'!$A$6:$D$263,4,FALSE)</f>
        <v>2678110</v>
      </c>
      <c r="H113" s="12">
        <f t="shared" si="14"/>
        <v>2678110</v>
      </c>
      <c r="J113" s="12">
        <f t="shared" si="11"/>
        <v>-885784.88249999983</v>
      </c>
      <c r="K113" s="12">
        <f t="shared" si="12"/>
        <v>-147296.04999999999</v>
      </c>
    </row>
    <row r="114" spans="1:11" ht="14.1" customHeight="1" x14ac:dyDescent="0.25">
      <c r="A114" s="15" t="s">
        <v>347</v>
      </c>
      <c r="B114" s="14" t="s">
        <v>94</v>
      </c>
      <c r="C114" s="12">
        <f>VLOOKUP($B114,'TAX  Schedule M'!$A$6:$D$263,4,FALSE)</f>
        <v>1304388</v>
      </c>
      <c r="E114" s="12">
        <f t="shared" si="13"/>
        <v>1304388</v>
      </c>
      <c r="F114" s="12">
        <f>VLOOKUP($B114,'TAX  Schedule M'!$A$6:$D$263,4,FALSE)</f>
        <v>1304388</v>
      </c>
      <c r="H114" s="12">
        <f t="shared" si="14"/>
        <v>1304388</v>
      </c>
      <c r="J114" s="12">
        <f t="shared" si="11"/>
        <v>-431426.33100000001</v>
      </c>
      <c r="K114" s="12">
        <f t="shared" si="12"/>
        <v>-71741.34</v>
      </c>
    </row>
    <row r="115" spans="1:11" ht="14.1" customHeight="1" x14ac:dyDescent="0.25">
      <c r="A115" s="15" t="s">
        <v>348</v>
      </c>
      <c r="B115" s="14" t="s">
        <v>95</v>
      </c>
      <c r="C115" s="12">
        <f>VLOOKUP($B115,'TAX  Schedule M'!$A$6:$D$263,4,FALSE)</f>
        <v>-3301962</v>
      </c>
      <c r="E115" s="12">
        <f t="shared" si="13"/>
        <v>-3301962</v>
      </c>
      <c r="F115" s="12">
        <f>VLOOKUP($B115,'TAX  Schedule M'!$A$6:$D$263,4,FALSE)</f>
        <v>-3301962</v>
      </c>
      <c r="H115" s="12">
        <f t="shared" si="14"/>
        <v>-3301962</v>
      </c>
      <c r="J115" s="12">
        <f t="shared" si="11"/>
        <v>1092123.9314999999</v>
      </c>
      <c r="K115" s="12">
        <f t="shared" si="12"/>
        <v>181607.91</v>
      </c>
    </row>
    <row r="116" spans="1:11" ht="14.1" customHeight="1" x14ac:dyDescent="0.25">
      <c r="A116" s="15" t="s">
        <v>349</v>
      </c>
      <c r="B116" s="14" t="s">
        <v>208</v>
      </c>
      <c r="C116" s="12">
        <f>VLOOKUP($B116,'TAX  Schedule M'!$A$6:$D$263,4,FALSE)</f>
        <v>102963080</v>
      </c>
      <c r="E116" s="12">
        <f t="shared" si="13"/>
        <v>102963080</v>
      </c>
      <c r="F116" s="12">
        <f>VLOOKUP($B116,'TAX  Schedule M'!$A$6:$D$263,4,FALSE)</f>
        <v>102963080</v>
      </c>
      <c r="H116" s="12">
        <f t="shared" si="14"/>
        <v>102963080</v>
      </c>
      <c r="J116" s="12">
        <f t="shared" si="11"/>
        <v>-34055038.710000001</v>
      </c>
      <c r="K116" s="12">
        <f t="shared" si="12"/>
        <v>-5662969.4000000004</v>
      </c>
    </row>
    <row r="117" spans="1:11" ht="14.1" customHeight="1" x14ac:dyDescent="0.25">
      <c r="A117" s="15" t="s">
        <v>337</v>
      </c>
      <c r="B117" s="14" t="s">
        <v>96</v>
      </c>
      <c r="C117" s="12">
        <f>VLOOKUP($B117,'TAX  Schedule M'!$A$6:$D$263,4,FALSE)</f>
        <v>1213862</v>
      </c>
      <c r="E117" s="12">
        <f t="shared" si="13"/>
        <v>1213862</v>
      </c>
      <c r="F117" s="12">
        <f>VLOOKUP($B117,'TAX  Schedule M'!$A$6:$D$263,4,FALSE)</f>
        <v>1213862</v>
      </c>
      <c r="H117" s="12">
        <f t="shared" si="14"/>
        <v>1213862</v>
      </c>
      <c r="J117" s="12">
        <f t="shared" si="11"/>
        <v>-401484.85649999994</v>
      </c>
      <c r="K117" s="12">
        <f t="shared" si="12"/>
        <v>-66762.41</v>
      </c>
    </row>
    <row r="118" spans="1:11" ht="14.1" customHeight="1" x14ac:dyDescent="0.25">
      <c r="A118" s="15" t="s">
        <v>350</v>
      </c>
      <c r="B118" s="14" t="s">
        <v>97</v>
      </c>
      <c r="C118" s="12">
        <f>VLOOKUP($B118,'TAX  Schedule M'!$A$6:$D$263,4,FALSE)</f>
        <v>6473</v>
      </c>
      <c r="E118" s="12">
        <f t="shared" si="13"/>
        <v>6473</v>
      </c>
      <c r="F118" s="12">
        <f>VLOOKUP($B118,'TAX  Schedule M'!$A$6:$D$263,4,FALSE)</f>
        <v>6473</v>
      </c>
      <c r="H118" s="12">
        <f t="shared" si="14"/>
        <v>6473</v>
      </c>
      <c r="J118" s="12">
        <f t="shared" si="11"/>
        <v>-2140.9447499999997</v>
      </c>
      <c r="K118" s="12">
        <f t="shared" si="12"/>
        <v>-356.01499999999999</v>
      </c>
    </row>
    <row r="119" spans="1:11" ht="14.1" customHeight="1" x14ac:dyDescent="0.25">
      <c r="A119" s="15" t="s">
        <v>349</v>
      </c>
      <c r="B119" s="14" t="s">
        <v>209</v>
      </c>
      <c r="C119" s="12">
        <f>VLOOKUP($B119,'TAX  Schedule M'!$A$6:$D$263,4,FALSE)</f>
        <v>-6354092</v>
      </c>
      <c r="E119" s="12">
        <f t="shared" si="13"/>
        <v>-6354092</v>
      </c>
      <c r="F119" s="12">
        <f>VLOOKUP($B119,'TAX  Schedule M'!$A$6:$D$263,4,FALSE)</f>
        <v>-6354092</v>
      </c>
      <c r="H119" s="12">
        <f t="shared" si="14"/>
        <v>-6354092</v>
      </c>
      <c r="J119" s="12">
        <f t="shared" si="11"/>
        <v>2101615.9289999995</v>
      </c>
      <c r="K119" s="12">
        <f t="shared" si="12"/>
        <v>349475.06</v>
      </c>
    </row>
    <row r="120" spans="1:11" ht="14.1" customHeight="1" x14ac:dyDescent="0.25">
      <c r="A120" s="15" t="s">
        <v>350</v>
      </c>
      <c r="B120" s="14" t="s">
        <v>98</v>
      </c>
      <c r="C120" s="12">
        <f>VLOOKUP($B120,'TAX  Schedule M'!$A$6:$D$263,4,FALSE)</f>
        <v>-3986778</v>
      </c>
      <c r="E120" s="12">
        <f t="shared" si="13"/>
        <v>-3986778</v>
      </c>
      <c r="F120" s="12">
        <f>VLOOKUP($B120,'TAX  Schedule M'!$A$6:$D$263,4,FALSE)</f>
        <v>-3986778</v>
      </c>
      <c r="H120" s="12">
        <f t="shared" si="14"/>
        <v>-3986778</v>
      </c>
      <c r="J120" s="12">
        <f t="shared" si="11"/>
        <v>1318626.8234999997</v>
      </c>
      <c r="K120" s="12">
        <f t="shared" si="12"/>
        <v>219272.79</v>
      </c>
    </row>
    <row r="121" spans="1:11" ht="14.1" customHeight="1" x14ac:dyDescent="0.25">
      <c r="A121" s="15" t="s">
        <v>354</v>
      </c>
      <c r="B121" s="14" t="s">
        <v>210</v>
      </c>
      <c r="C121" s="12">
        <f>VLOOKUP($B121,'TAX  Schedule M'!$A$6:$D$263,4,FALSE)</f>
        <v>-19251210</v>
      </c>
      <c r="E121" s="12">
        <f t="shared" si="13"/>
        <v>-19251210</v>
      </c>
      <c r="F121" s="12">
        <f>VLOOKUP($B121,'TAX  Schedule M'!$A$6:$D$263,4,FALSE)</f>
        <v>-19251210</v>
      </c>
      <c r="H121" s="12">
        <f t="shared" si="14"/>
        <v>-19251210</v>
      </c>
      <c r="J121" s="12">
        <f t="shared" si="11"/>
        <v>6367337.7074999996</v>
      </c>
      <c r="K121" s="12">
        <f t="shared" si="12"/>
        <v>1058816.55</v>
      </c>
    </row>
    <row r="122" spans="1:11" ht="14.1" customHeight="1" x14ac:dyDescent="0.25">
      <c r="A122" s="15" t="s">
        <v>354</v>
      </c>
      <c r="B122" s="14" t="s">
        <v>211</v>
      </c>
      <c r="C122" s="12">
        <f>VLOOKUP($B122,'TAX  Schedule M'!$A$6:$D$263,4,FALSE)</f>
        <v>19251210</v>
      </c>
      <c r="E122" s="12">
        <f t="shared" si="13"/>
        <v>19251210</v>
      </c>
      <c r="F122" s="12">
        <f>VLOOKUP($B122,'TAX  Schedule M'!$A$6:$D$263,4,FALSE)</f>
        <v>19251210</v>
      </c>
      <c r="H122" s="12">
        <f t="shared" si="14"/>
        <v>19251210</v>
      </c>
      <c r="J122" s="12">
        <f t="shared" si="11"/>
        <v>-6367337.7074999996</v>
      </c>
      <c r="K122" s="12">
        <f t="shared" si="12"/>
        <v>-1058816.55</v>
      </c>
    </row>
    <row r="123" spans="1:11" ht="14.1" customHeight="1" x14ac:dyDescent="0.2">
      <c r="A123" s="15" t="s">
        <v>351</v>
      </c>
      <c r="B123" s="14" t="s">
        <v>99</v>
      </c>
      <c r="C123" s="12">
        <f>VLOOKUP($B123,'TAX  Schedule M'!$A$6:$D$263,4,FALSE)</f>
        <v>-106594639</v>
      </c>
      <c r="E123" s="12">
        <f t="shared" si="13"/>
        <v>-106594639</v>
      </c>
      <c r="F123" s="12">
        <f>VLOOKUP($B123,'TAX  Schedule M'!$A$6:$D$263,4,FALSE)</f>
        <v>-106594639</v>
      </c>
      <c r="H123" s="12">
        <f t="shared" si="14"/>
        <v>-106594639</v>
      </c>
      <c r="J123" s="12">
        <f t="shared" si="11"/>
        <v>35256176.849249996</v>
      </c>
      <c r="K123" s="12">
        <f t="shared" si="12"/>
        <v>5862705.1450000005</v>
      </c>
    </row>
    <row r="124" spans="1:11" ht="14.1" customHeight="1" x14ac:dyDescent="0.2">
      <c r="B124" s="11" t="s">
        <v>295</v>
      </c>
      <c r="C124" s="46">
        <f t="shared" ref="C124:H124" si="15">SUM(C20:C123)</f>
        <v>-1236814555</v>
      </c>
      <c r="D124" s="46">
        <f t="shared" si="15"/>
        <v>-112648207</v>
      </c>
      <c r="E124" s="46">
        <f t="shared" si="15"/>
        <v>-1349462762</v>
      </c>
      <c r="F124" s="46">
        <f t="shared" si="15"/>
        <v>-1236814555</v>
      </c>
      <c r="G124" s="46">
        <f t="shared" si="15"/>
        <v>-112648207</v>
      </c>
      <c r="H124" s="46">
        <f t="shared" si="15"/>
        <v>-1349462762</v>
      </c>
      <c r="J124" s="46">
        <f>SUM(J20:J123)</f>
        <v>446137674.16924983</v>
      </c>
      <c r="K124" s="46">
        <f>SUM(K20:K123)</f>
        <v>74783692.944999993</v>
      </c>
    </row>
    <row r="127" spans="1:11" ht="14.1" customHeight="1" x14ac:dyDescent="0.25">
      <c r="A127" s="15" t="s">
        <v>300</v>
      </c>
      <c r="B127" s="14" t="s">
        <v>221</v>
      </c>
      <c r="C127" s="12"/>
      <c r="E127" s="12">
        <f t="shared" ref="E127:E139" si="16">C127+D127</f>
        <v>0</v>
      </c>
      <c r="F127" s="12">
        <f>VLOOKUP($B127,'TAX  Schedule M'!$A$6:$D$263,4,FALSE)</f>
        <v>439211</v>
      </c>
      <c r="H127" s="12">
        <f t="shared" ref="H127:H139" si="17">F127+G127</f>
        <v>439211</v>
      </c>
      <c r="J127" s="12">
        <f t="shared" ref="J127:J139" si="18">(-E127*0.35)+(K127*-0.35)</f>
        <v>8454.8117499999989</v>
      </c>
      <c r="K127" s="12">
        <f t="shared" ref="K127:K139" si="19">(-F127*0.055)+(-G127*0.06)</f>
        <v>-24156.605</v>
      </c>
    </row>
    <row r="128" spans="1:11" ht="14.1" customHeight="1" x14ac:dyDescent="0.25">
      <c r="A128" s="15" t="s">
        <v>1178</v>
      </c>
      <c r="B128" s="14" t="s">
        <v>222</v>
      </c>
      <c r="C128" s="12"/>
      <c r="E128" s="12">
        <f t="shared" si="16"/>
        <v>0</v>
      </c>
      <c r="F128" s="12">
        <f>VLOOKUP($B128,'TAX  Schedule M'!$A$6:$D$263,4,FALSE)</f>
        <v>0</v>
      </c>
      <c r="H128" s="12">
        <f t="shared" si="17"/>
        <v>0</v>
      </c>
      <c r="J128" s="12">
        <f t="shared" si="18"/>
        <v>0</v>
      </c>
      <c r="K128" s="12">
        <f t="shared" si="19"/>
        <v>0</v>
      </c>
    </row>
    <row r="129" spans="1:11" ht="14.1" customHeight="1" x14ac:dyDescent="0.25">
      <c r="A129" s="15" t="s">
        <v>1178</v>
      </c>
      <c r="B129" s="14" t="s">
        <v>223</v>
      </c>
      <c r="C129" s="12"/>
      <c r="E129" s="12">
        <f t="shared" si="16"/>
        <v>0</v>
      </c>
      <c r="F129" s="12">
        <f>VLOOKUP($B129,'TAX  Schedule M'!$A$6:$D$263,4,FALSE)</f>
        <v>-105447912</v>
      </c>
      <c r="H129" s="12">
        <f t="shared" si="17"/>
        <v>-105447912</v>
      </c>
      <c r="J129" s="12">
        <f t="shared" si="18"/>
        <v>-2029872.3059999999</v>
      </c>
      <c r="K129" s="12">
        <f t="shared" si="19"/>
        <v>5799635.1600000001</v>
      </c>
    </row>
    <row r="130" spans="1:11" ht="14.1" customHeight="1" x14ac:dyDescent="0.25">
      <c r="A130" s="15" t="s">
        <v>1178</v>
      </c>
      <c r="B130" s="14" t="s">
        <v>224</v>
      </c>
      <c r="C130" s="12"/>
      <c r="E130" s="12">
        <f t="shared" si="16"/>
        <v>0</v>
      </c>
      <c r="F130" s="12">
        <f>VLOOKUP($B130,'TAX  Schedule M'!$A$6:$D$263,4,FALSE)</f>
        <v>-100723680</v>
      </c>
      <c r="H130" s="12">
        <f t="shared" si="17"/>
        <v>-100723680</v>
      </c>
      <c r="J130" s="12">
        <f t="shared" si="18"/>
        <v>-1938930.84</v>
      </c>
      <c r="K130" s="12">
        <f t="shared" si="19"/>
        <v>5539802.4000000004</v>
      </c>
    </row>
    <row r="131" spans="1:11" ht="14.1" customHeight="1" x14ac:dyDescent="0.25">
      <c r="A131" s="15" t="s">
        <v>1178</v>
      </c>
      <c r="B131" s="14" t="s">
        <v>225</v>
      </c>
      <c r="C131" s="12"/>
      <c r="E131" s="12">
        <f t="shared" si="16"/>
        <v>0</v>
      </c>
      <c r="F131" s="12">
        <f>VLOOKUP($B131,'TAX  Schedule M'!$A$6:$D$263,4,FALSE)</f>
        <v>-222732420</v>
      </c>
      <c r="H131" s="12">
        <f t="shared" si="17"/>
        <v>-222732420</v>
      </c>
      <c r="J131" s="12">
        <f t="shared" si="18"/>
        <v>-4287599.085</v>
      </c>
      <c r="K131" s="12">
        <f t="shared" si="19"/>
        <v>12250283.1</v>
      </c>
    </row>
    <row r="132" spans="1:11" ht="14.1" customHeight="1" x14ac:dyDescent="0.25">
      <c r="A132" s="15" t="s">
        <v>1178</v>
      </c>
      <c r="B132" s="14" t="s">
        <v>226</v>
      </c>
      <c r="C132" s="12"/>
      <c r="E132" s="12">
        <f t="shared" si="16"/>
        <v>0</v>
      </c>
      <c r="F132" s="12">
        <f>VLOOKUP($B132,'TAX  Schedule M'!$A$6:$D$263,4,FALSE)</f>
        <v>-310810896</v>
      </c>
      <c r="H132" s="12">
        <f t="shared" si="17"/>
        <v>-310810896</v>
      </c>
      <c r="J132" s="12">
        <f t="shared" si="18"/>
        <v>-5983109.7479999997</v>
      </c>
      <c r="K132" s="12">
        <f t="shared" si="19"/>
        <v>17094599.280000001</v>
      </c>
    </row>
    <row r="133" spans="1:11" ht="14.1" customHeight="1" x14ac:dyDescent="0.25">
      <c r="A133" s="15" t="s">
        <v>1178</v>
      </c>
      <c r="B133" s="14" t="s">
        <v>227</v>
      </c>
      <c r="C133" s="12"/>
      <c r="E133" s="12">
        <f t="shared" si="16"/>
        <v>0</v>
      </c>
      <c r="F133" s="12">
        <f>VLOOKUP($B133,'TAX  Schedule M'!$A$6:$D$263,4,FALSE)</f>
        <v>-213276348</v>
      </c>
      <c r="H133" s="12">
        <f t="shared" si="17"/>
        <v>-213276348</v>
      </c>
      <c r="J133" s="12">
        <f t="shared" si="18"/>
        <v>-4105569.699</v>
      </c>
      <c r="K133" s="12">
        <f t="shared" si="19"/>
        <v>11730199.140000001</v>
      </c>
    </row>
    <row r="134" spans="1:11" ht="14.1" customHeight="1" x14ac:dyDescent="0.25">
      <c r="A134" s="15" t="s">
        <v>1178</v>
      </c>
      <c r="B134" s="14" t="s">
        <v>228</v>
      </c>
      <c r="C134" s="12"/>
      <c r="E134" s="12">
        <f t="shared" si="16"/>
        <v>0</v>
      </c>
      <c r="F134" s="12">
        <f>VLOOKUP($B134,'TAX  Schedule M'!$A$6:$D$263,4,FALSE)</f>
        <v>-186702455</v>
      </c>
      <c r="H134" s="12">
        <f t="shared" si="17"/>
        <v>-186702455</v>
      </c>
      <c r="J134" s="12">
        <f t="shared" si="18"/>
        <v>-3594022.25875</v>
      </c>
      <c r="K134" s="12">
        <f t="shared" si="19"/>
        <v>10268635.025</v>
      </c>
    </row>
    <row r="135" spans="1:11" ht="14.1" customHeight="1" x14ac:dyDescent="0.25">
      <c r="A135" s="15" t="s">
        <v>1178</v>
      </c>
      <c r="B135" s="14" t="s">
        <v>230</v>
      </c>
      <c r="C135" s="12"/>
      <c r="E135" s="12">
        <f t="shared" si="16"/>
        <v>0</v>
      </c>
      <c r="F135" s="12">
        <f>VLOOKUP($B135,'TAX  Schedule M'!$A$6:$D$263,4,FALSE)</f>
        <v>856320201</v>
      </c>
      <c r="H135" s="12">
        <f t="shared" si="17"/>
        <v>856320201</v>
      </c>
      <c r="J135" s="12">
        <f t="shared" si="18"/>
        <v>16484163.86925</v>
      </c>
      <c r="K135" s="12">
        <f t="shared" si="19"/>
        <v>-47097611.055</v>
      </c>
    </row>
    <row r="136" spans="1:11" ht="14.1" customHeight="1" x14ac:dyDescent="0.25">
      <c r="A136" s="15" t="s">
        <v>1178</v>
      </c>
      <c r="B136" s="14" t="s">
        <v>232</v>
      </c>
      <c r="C136" s="12"/>
      <c r="E136" s="12">
        <f t="shared" si="16"/>
        <v>0</v>
      </c>
      <c r="F136" s="12"/>
      <c r="H136" s="12">
        <f t="shared" si="17"/>
        <v>0</v>
      </c>
      <c r="J136" s="12">
        <f t="shared" si="18"/>
        <v>0</v>
      </c>
      <c r="K136" s="12">
        <f t="shared" si="19"/>
        <v>0</v>
      </c>
    </row>
    <row r="137" spans="1:11" ht="14.1" customHeight="1" x14ac:dyDescent="0.25">
      <c r="A137" s="42" t="s">
        <v>1179</v>
      </c>
      <c r="B137" s="45" t="s">
        <v>433</v>
      </c>
      <c r="C137" s="44"/>
      <c r="D137" s="44"/>
      <c r="E137" s="44">
        <f t="shared" si="16"/>
        <v>0</v>
      </c>
      <c r="F137" s="44"/>
      <c r="G137" s="44">
        <f>VLOOKUP($B137,'TAX  Gas Reserves'!$A$328:$D$354,4,FALSE)</f>
        <v>104783405.94</v>
      </c>
      <c r="H137" s="44">
        <f t="shared" si="17"/>
        <v>104783405.94</v>
      </c>
      <c r="J137" s="12">
        <f t="shared" si="18"/>
        <v>2200451.5247399998</v>
      </c>
      <c r="K137" s="12">
        <f t="shared" si="19"/>
        <v>-6287004.3563999999</v>
      </c>
    </row>
    <row r="138" spans="1:11" ht="14.1" customHeight="1" x14ac:dyDescent="0.25">
      <c r="A138" s="42" t="s">
        <v>1179</v>
      </c>
      <c r="B138" s="45" t="s">
        <v>436</v>
      </c>
      <c r="C138" s="44"/>
      <c r="D138" s="44"/>
      <c r="E138" s="44">
        <f t="shared" si="16"/>
        <v>0</v>
      </c>
      <c r="F138" s="44"/>
      <c r="G138" s="44">
        <f>VLOOKUP($B138,'TAX  Gas Reserves'!$A$328:$D$354,4,FALSE)</f>
        <v>0</v>
      </c>
      <c r="H138" s="44">
        <f t="shared" si="17"/>
        <v>0</v>
      </c>
      <c r="J138" s="12">
        <f t="shared" si="18"/>
        <v>0</v>
      </c>
      <c r="K138" s="12">
        <f t="shared" si="19"/>
        <v>0</v>
      </c>
    </row>
    <row r="139" spans="1:11" ht="14.1" customHeight="1" x14ac:dyDescent="0.2">
      <c r="A139" s="15" t="s">
        <v>366</v>
      </c>
      <c r="B139" s="14" t="s">
        <v>233</v>
      </c>
      <c r="C139" s="12"/>
      <c r="E139" s="12">
        <f t="shared" si="16"/>
        <v>0</v>
      </c>
      <c r="F139" s="12">
        <f>VLOOKUP($B139,'TAX  Schedule M'!$A$6:$D$263,4,FALSE)</f>
        <v>78610</v>
      </c>
      <c r="H139" s="12">
        <f t="shared" si="17"/>
        <v>78610</v>
      </c>
      <c r="J139" s="12">
        <f t="shared" si="18"/>
        <v>1513.2425000000001</v>
      </c>
      <c r="K139" s="12">
        <f t="shared" si="19"/>
        <v>-4323.55</v>
      </c>
    </row>
    <row r="140" spans="1:11" ht="14.1" customHeight="1" x14ac:dyDescent="0.25">
      <c r="B140" s="11" t="s">
        <v>372</v>
      </c>
      <c r="C140" s="46">
        <f t="shared" ref="C140:H140" si="20">SUM(C127:C139)</f>
        <v>0</v>
      </c>
      <c r="D140" s="46">
        <f t="shared" si="20"/>
        <v>0</v>
      </c>
      <c r="E140" s="46">
        <f t="shared" si="20"/>
        <v>0</v>
      </c>
      <c r="F140" s="46">
        <f t="shared" si="20"/>
        <v>-282855689</v>
      </c>
      <c r="G140" s="46">
        <f t="shared" si="20"/>
        <v>104783405.94</v>
      </c>
      <c r="H140" s="46">
        <f t="shared" si="20"/>
        <v>-178072283.06</v>
      </c>
      <c r="J140" s="46">
        <f>SUM(J127:J139)</f>
        <v>-3244520.4885100005</v>
      </c>
      <c r="K140" s="46">
        <f>SUM(K127:K139)</f>
        <v>9270058.5385999996</v>
      </c>
    </row>
    <row r="142" spans="1:11" ht="14.1" customHeight="1" x14ac:dyDescent="0.2">
      <c r="F142" s="12">
        <f>F124+F140</f>
        <v>-1519670244</v>
      </c>
      <c r="G142" s="12">
        <f>G124+G140</f>
        <v>-7864801.0600000024</v>
      </c>
      <c r="H142" s="12">
        <f>H124+H140</f>
        <v>-1527535045.0599999</v>
      </c>
    </row>
    <row r="147" spans="2:2" ht="14.1" customHeight="1" x14ac:dyDescent="0.25">
      <c r="B147" s="5"/>
    </row>
    <row r="148" spans="2:2" ht="14.1" customHeight="1" x14ac:dyDescent="0.25">
      <c r="B148" s="5"/>
    </row>
    <row r="149" spans="2:2" ht="14.1" customHeight="1" x14ac:dyDescent="0.25">
      <c r="B149" s="5"/>
    </row>
    <row r="150" spans="2:2" ht="14.1" customHeight="1" x14ac:dyDescent="0.25">
      <c r="B150" s="5"/>
    </row>
    <row r="151" spans="2:2" ht="14.1" customHeight="1" x14ac:dyDescent="0.25">
      <c r="B151" s="5"/>
    </row>
    <row r="152" spans="2:2" ht="14.1" customHeight="1" x14ac:dyDescent="0.25">
      <c r="B152" s="5"/>
    </row>
    <row r="153" spans="2:2" ht="14.1" customHeight="1" x14ac:dyDescent="0.2">
      <c r="B153" s="5"/>
    </row>
    <row r="154" spans="2:2" ht="14.1" customHeight="1" x14ac:dyDescent="0.25">
      <c r="B154" s="5"/>
    </row>
  </sheetData>
  <autoFilter ref="A5:H140"/>
  <mergeCells count="2">
    <mergeCell ref="J4:K4"/>
    <mergeCell ref="C4:H4"/>
  </mergeCells>
  <printOptions gridLines="1"/>
  <pageMargins left="0.25" right="0" top="0.5" bottom="0.5" header="0.3" footer="0"/>
  <pageSetup scale="80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7"/>
  <sheetViews>
    <sheetView workbookViewId="0">
      <pane xSplit="1" ySplit="5" topLeftCell="B6" activePane="bottomRight" state="frozen"/>
      <selection activeCell="A38" sqref="A38"/>
      <selection pane="topRight" activeCell="A38" sqref="A38"/>
      <selection pane="bottomLeft" activeCell="A38" sqref="A38"/>
      <selection pane="bottomRight" activeCell="A2" sqref="A2"/>
    </sheetView>
  </sheetViews>
  <sheetFormatPr defaultColWidth="8.8984375" defaultRowHeight="10.199999999999999" x14ac:dyDescent="0.2"/>
  <cols>
    <col min="1" max="1" width="43.19921875" style="5" customWidth="1"/>
    <col min="2" max="7" width="10.69921875" style="4" customWidth="1"/>
    <col min="8" max="16384" width="8.8984375" style="4"/>
  </cols>
  <sheetData>
    <row r="1" spans="1:7" x14ac:dyDescent="0.2">
      <c r="A1" s="73" t="s">
        <v>1209</v>
      </c>
    </row>
    <row r="2" spans="1:7" x14ac:dyDescent="0.2">
      <c r="A2" s="73" t="s">
        <v>1206</v>
      </c>
    </row>
    <row r="3" spans="1:7" s="2" customFormat="1" x14ac:dyDescent="0.2">
      <c r="A3" s="1"/>
    </row>
    <row r="4" spans="1:7" s="2" customFormat="1" x14ac:dyDescent="0.2">
      <c r="A4" s="20" t="s">
        <v>0</v>
      </c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</row>
    <row r="5" spans="1:7" s="2" customFormat="1" x14ac:dyDescent="0.2">
      <c r="A5" s="1"/>
    </row>
    <row r="6" spans="1:7" x14ac:dyDescent="0.2">
      <c r="A6" s="3" t="s">
        <v>7</v>
      </c>
    </row>
    <row r="9" spans="1:7" x14ac:dyDescent="0.2">
      <c r="A9" s="3" t="s">
        <v>8</v>
      </c>
    </row>
    <row r="10" spans="1:7" x14ac:dyDescent="0.2">
      <c r="A10" s="5" t="s">
        <v>9</v>
      </c>
      <c r="B10" s="4">
        <v>25986338</v>
      </c>
      <c r="C10" s="4">
        <v>19408304</v>
      </c>
      <c r="D10" s="4">
        <v>20465186</v>
      </c>
      <c r="E10" s="4">
        <v>27144944.622644201</v>
      </c>
      <c r="F10" s="4">
        <v>32885089.197665099</v>
      </c>
      <c r="G10" s="4">
        <v>34032060.5722012</v>
      </c>
    </row>
    <row r="11" spans="1:7" x14ac:dyDescent="0.2">
      <c r="A11" s="5" t="s">
        <v>10</v>
      </c>
      <c r="B11" s="4">
        <v>0</v>
      </c>
      <c r="C11" s="4">
        <v>-36614471</v>
      </c>
      <c r="D11" s="4">
        <v>-85227132</v>
      </c>
      <c r="E11" s="4">
        <v>-15493755.742702199</v>
      </c>
      <c r="F11" s="4">
        <v>-121847767.25608601</v>
      </c>
      <c r="G11" s="4">
        <v>-139314205.63248</v>
      </c>
    </row>
    <row r="12" spans="1:7" x14ac:dyDescent="0.2">
      <c r="A12" s="5" t="s">
        <v>11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</row>
    <row r="13" spans="1:7" x14ac:dyDescent="0.2">
      <c r="A13" s="5" t="s">
        <v>12</v>
      </c>
      <c r="B13" s="4">
        <v>585353</v>
      </c>
      <c r="C13" s="4">
        <v>252906</v>
      </c>
      <c r="D13" s="4">
        <v>244733</v>
      </c>
      <c r="E13" s="4">
        <v>252905</v>
      </c>
      <c r="F13" s="4">
        <v>252905</v>
      </c>
      <c r="G13" s="4">
        <v>252905</v>
      </c>
    </row>
    <row r="14" spans="1:7" x14ac:dyDescent="0.2">
      <c r="A14" s="5" t="s">
        <v>13</v>
      </c>
      <c r="B14" s="4">
        <v>0</v>
      </c>
      <c r="C14" s="4">
        <v>115954</v>
      </c>
      <c r="D14" s="4">
        <v>226580</v>
      </c>
      <c r="E14" s="4">
        <v>607562.11673799902</v>
      </c>
      <c r="F14" s="4">
        <v>2288647.4046392799</v>
      </c>
      <c r="G14" s="4">
        <v>2276538.63412388</v>
      </c>
    </row>
    <row r="15" spans="1:7" x14ac:dyDescent="0.2">
      <c r="A15" s="5" t="s">
        <v>14</v>
      </c>
      <c r="B15" s="4">
        <v>1906376</v>
      </c>
      <c r="C15" s="4">
        <v>1724852</v>
      </c>
      <c r="D15" s="4">
        <v>1812485</v>
      </c>
      <c r="E15" s="4">
        <v>1944800.2080000001</v>
      </c>
      <c r="F15" s="4">
        <v>1944800.2080000001</v>
      </c>
      <c r="G15" s="4">
        <v>1944800.2080000001</v>
      </c>
    </row>
    <row r="16" spans="1:7" x14ac:dyDescent="0.2">
      <c r="A16" s="6" t="s">
        <v>15</v>
      </c>
      <c r="B16" s="7">
        <v>28478067</v>
      </c>
      <c r="C16" s="7">
        <v>-15112455</v>
      </c>
      <c r="D16" s="7">
        <v>-62478148</v>
      </c>
      <c r="E16" s="7">
        <v>14456456.204679901</v>
      </c>
      <c r="F16" s="7">
        <v>-84476325.445782095</v>
      </c>
      <c r="G16" s="7">
        <v>-100807901.218155</v>
      </c>
    </row>
    <row r="18" spans="1:7" x14ac:dyDescent="0.2">
      <c r="A18" s="3" t="s">
        <v>16</v>
      </c>
    </row>
    <row r="19" spans="1:7" x14ac:dyDescent="0.2">
      <c r="A19" s="5" t="s">
        <v>17</v>
      </c>
      <c r="B19" s="4">
        <v>0</v>
      </c>
      <c r="C19" s="4">
        <v>0</v>
      </c>
      <c r="D19" s="4">
        <v>0</v>
      </c>
      <c r="E19" s="4">
        <v>43250</v>
      </c>
      <c r="F19" s="4">
        <v>43250</v>
      </c>
      <c r="G19" s="4">
        <v>43250</v>
      </c>
    </row>
    <row r="20" spans="1:7" x14ac:dyDescent="0.2">
      <c r="A20" s="5" t="s">
        <v>18</v>
      </c>
      <c r="B20" s="4">
        <v>-2137810</v>
      </c>
      <c r="C20" s="4">
        <v>433768</v>
      </c>
      <c r="D20" s="4">
        <v>508481</v>
      </c>
      <c r="E20" s="4">
        <v>0</v>
      </c>
      <c r="F20" s="4">
        <v>0</v>
      </c>
      <c r="G20" s="4">
        <v>0</v>
      </c>
    </row>
    <row r="21" spans="1:7" x14ac:dyDescent="0.2">
      <c r="A21" s="8" t="s">
        <v>19</v>
      </c>
      <c r="B21" s="7">
        <v>-2137810</v>
      </c>
      <c r="C21" s="7">
        <v>433768</v>
      </c>
      <c r="D21" s="7">
        <v>508481</v>
      </c>
      <c r="E21" s="7">
        <v>43250</v>
      </c>
      <c r="F21" s="7">
        <v>43250</v>
      </c>
      <c r="G21" s="7">
        <v>43250</v>
      </c>
    </row>
    <row r="23" spans="1:7" x14ac:dyDescent="0.2">
      <c r="A23" s="5" t="s">
        <v>20</v>
      </c>
      <c r="B23" s="4">
        <v>50659871.037050001</v>
      </c>
      <c r="C23" s="4">
        <v>64249995.631449997</v>
      </c>
      <c r="D23" s="4">
        <v>54635818.374349996</v>
      </c>
      <c r="E23" s="4">
        <v>67885850.046833798</v>
      </c>
      <c r="F23" s="4">
        <v>88233688.744576097</v>
      </c>
      <c r="G23" s="4">
        <v>101957684.339167</v>
      </c>
    </row>
    <row r="24" spans="1:7" collapsed="1" x14ac:dyDescent="0.2">
      <c r="A24" s="5" t="s">
        <v>21</v>
      </c>
      <c r="B24" s="4">
        <v>-50659871.037050001</v>
      </c>
      <c r="C24" s="4">
        <v>-64249995.631449997</v>
      </c>
      <c r="D24" s="4">
        <v>-54635818.374349996</v>
      </c>
      <c r="E24" s="4">
        <v>-67885850.046833798</v>
      </c>
      <c r="F24" s="4">
        <v>-88233688.744576097</v>
      </c>
      <c r="G24" s="4">
        <v>-101957684.339167</v>
      </c>
    </row>
    <row r="26" spans="1:7" x14ac:dyDescent="0.2">
      <c r="A26" s="3" t="s">
        <v>22</v>
      </c>
    </row>
    <row r="27" spans="1:7" x14ac:dyDescent="0.2">
      <c r="A27" s="5" t="s">
        <v>23</v>
      </c>
      <c r="B27" s="4">
        <v>0</v>
      </c>
      <c r="C27" s="4">
        <v>0</v>
      </c>
      <c r="D27" s="4">
        <v>-5909784</v>
      </c>
      <c r="E27" s="4">
        <v>0</v>
      </c>
      <c r="F27" s="4">
        <v>0</v>
      </c>
      <c r="G27" s="4">
        <v>0</v>
      </c>
    </row>
    <row r="28" spans="1:7" x14ac:dyDescent="0.2">
      <c r="A28" s="5" t="s">
        <v>24</v>
      </c>
      <c r="B28" s="4">
        <v>-50000</v>
      </c>
      <c r="C28" s="4">
        <v>-50000</v>
      </c>
      <c r="D28" s="4">
        <v>-50000</v>
      </c>
      <c r="E28" s="4">
        <v>-50000</v>
      </c>
      <c r="F28" s="4">
        <v>-50000</v>
      </c>
      <c r="G28" s="4">
        <v>-50000</v>
      </c>
    </row>
    <row r="29" spans="1:7" x14ac:dyDescent="0.2">
      <c r="A29" s="6" t="s">
        <v>25</v>
      </c>
      <c r="B29" s="7">
        <v>-50000</v>
      </c>
      <c r="C29" s="7">
        <v>-50000</v>
      </c>
      <c r="D29" s="7">
        <v>-5959784</v>
      </c>
      <c r="E29" s="7">
        <v>-50000</v>
      </c>
      <c r="F29" s="7">
        <v>-50000</v>
      </c>
      <c r="G29" s="7">
        <v>-50000</v>
      </c>
    </row>
    <row r="31" spans="1:7" x14ac:dyDescent="0.2">
      <c r="A31" s="3" t="s">
        <v>26</v>
      </c>
    </row>
    <row r="32" spans="1:7" x14ac:dyDescent="0.2">
      <c r="A32" s="5" t="s">
        <v>27</v>
      </c>
      <c r="B32" s="4">
        <v>-61106887</v>
      </c>
      <c r="C32" s="4">
        <v>-38430225</v>
      </c>
      <c r="D32" s="4">
        <v>-67807740</v>
      </c>
      <c r="E32" s="4">
        <v>-61923084.551601097</v>
      </c>
      <c r="F32" s="4">
        <v>-34262785.902399004</v>
      </c>
      <c r="G32" s="4">
        <v>-54064493.250457004</v>
      </c>
    </row>
    <row r="33" spans="1:7" x14ac:dyDescent="0.2">
      <c r="A33" s="5" t="s">
        <v>28</v>
      </c>
      <c r="B33" s="4">
        <v>0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</row>
    <row r="34" spans="1:7" x14ac:dyDescent="0.2">
      <c r="A34" s="5" t="s">
        <v>29</v>
      </c>
      <c r="B34" s="4">
        <v>-1760100</v>
      </c>
      <c r="C34" s="4">
        <v>-1020937</v>
      </c>
      <c r="D34" s="4">
        <v>-885041</v>
      </c>
      <c r="E34" s="4">
        <v>-1271257.5536537</v>
      </c>
      <c r="F34" s="4">
        <v>-1306305.5375043999</v>
      </c>
      <c r="G34" s="4">
        <v>-1342319.7780892099</v>
      </c>
    </row>
    <row r="35" spans="1:7" x14ac:dyDescent="0.2">
      <c r="A35" s="5" t="s">
        <v>30</v>
      </c>
      <c r="B35" s="4">
        <v>153670</v>
      </c>
      <c r="C35" s="4">
        <v>310937</v>
      </c>
      <c r="D35" s="4">
        <v>341220</v>
      </c>
      <c r="E35" s="4">
        <v>270893.03999999899</v>
      </c>
      <c r="F35" s="4">
        <v>270893.03999999899</v>
      </c>
      <c r="G35" s="4">
        <v>270893.03999999899</v>
      </c>
    </row>
    <row r="36" spans="1:7" x14ac:dyDescent="0.2">
      <c r="A36" s="5" t="s">
        <v>31</v>
      </c>
      <c r="B36" s="4">
        <v>15000581</v>
      </c>
      <c r="C36" s="4">
        <v>17981870</v>
      </c>
      <c r="D36" s="4">
        <v>22594967</v>
      </c>
      <c r="E36" s="4">
        <v>28742943.550000001</v>
      </c>
      <c r="F36" s="4">
        <v>13148533.1399999</v>
      </c>
      <c r="G36" s="4">
        <v>17276066.02</v>
      </c>
    </row>
    <row r="37" spans="1:7" x14ac:dyDescent="0.2">
      <c r="A37" s="6" t="s">
        <v>32</v>
      </c>
      <c r="B37" s="7">
        <v>-47712736</v>
      </c>
      <c r="C37" s="7">
        <v>-21158355</v>
      </c>
      <c r="D37" s="7">
        <v>-45756594</v>
      </c>
      <c r="E37" s="7">
        <v>-34180505.515254803</v>
      </c>
      <c r="F37" s="7">
        <v>-22149665.259903401</v>
      </c>
      <c r="G37" s="7">
        <v>-37859853.968546301</v>
      </c>
    </row>
    <row r="39" spans="1:7" x14ac:dyDescent="0.2">
      <c r="A39" s="3" t="s">
        <v>33</v>
      </c>
    </row>
    <row r="40" spans="1:7" x14ac:dyDescent="0.2">
      <c r="A40" s="5" t="s">
        <v>34</v>
      </c>
      <c r="B40" s="4">
        <v>0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</row>
    <row r="41" spans="1:7" x14ac:dyDescent="0.2">
      <c r="A41" s="5" t="s">
        <v>35</v>
      </c>
      <c r="B41" s="4">
        <v>0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</row>
    <row r="42" spans="1:7" x14ac:dyDescent="0.2">
      <c r="A42" s="6" t="s">
        <v>36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</row>
    <row r="44" spans="1:7" x14ac:dyDescent="0.2">
      <c r="A44" s="5" t="s">
        <v>20</v>
      </c>
      <c r="B44" s="4">
        <v>4257397.52399999</v>
      </c>
      <c r="C44" s="4">
        <v>1135880.9049500001</v>
      </c>
      <c r="D44" s="4">
        <v>605849.69399999897</v>
      </c>
      <c r="E44" s="4">
        <v>888635.66862292099</v>
      </c>
      <c r="F44" s="4">
        <v>-75271.313798368399</v>
      </c>
      <c r="G44" s="4">
        <v>-134858.04811362599</v>
      </c>
    </row>
    <row r="45" spans="1:7" collapsed="1" x14ac:dyDescent="0.2">
      <c r="A45" s="5" t="s">
        <v>37</v>
      </c>
      <c r="B45" s="4">
        <v>-4257397.52399999</v>
      </c>
      <c r="C45" s="4">
        <v>-1135880.9049500001</v>
      </c>
      <c r="D45" s="4">
        <v>-605849.69399999897</v>
      </c>
      <c r="E45" s="4">
        <v>-888635.66862292099</v>
      </c>
      <c r="F45" s="4">
        <v>75271.313798368399</v>
      </c>
      <c r="G45" s="4">
        <v>134858.04811362599</v>
      </c>
    </row>
    <row r="47" spans="1:7" x14ac:dyDescent="0.2">
      <c r="A47" s="3" t="s">
        <v>38</v>
      </c>
    </row>
    <row r="48" spans="1:7" x14ac:dyDescent="0.2">
      <c r="A48" s="5" t="s">
        <v>39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</row>
    <row r="49" spans="1:7" x14ac:dyDescent="0.2">
      <c r="A49" s="5" t="s">
        <v>40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</row>
    <row r="50" spans="1:7" x14ac:dyDescent="0.2">
      <c r="A50" s="6" t="s">
        <v>41</v>
      </c>
      <c r="B50" s="7">
        <v>-300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</row>
    <row r="52" spans="1:7" x14ac:dyDescent="0.2">
      <c r="A52" s="3" t="s">
        <v>42</v>
      </c>
    </row>
    <row r="53" spans="1:7" x14ac:dyDescent="0.2">
      <c r="A53" s="5" t="s">
        <v>43</v>
      </c>
      <c r="B53" s="4">
        <v>-6955404</v>
      </c>
      <c r="C53" s="4">
        <v>-6955404</v>
      </c>
      <c r="D53" s="4">
        <v>-6955404</v>
      </c>
      <c r="E53" s="4">
        <v>-4347063</v>
      </c>
      <c r="F53" s="4">
        <v>0</v>
      </c>
      <c r="G53" s="4">
        <v>0</v>
      </c>
    </row>
    <row r="54" spans="1:7" x14ac:dyDescent="0.2">
      <c r="A54" s="5" t="s">
        <v>44</v>
      </c>
      <c r="B54" s="4">
        <v>-1229710</v>
      </c>
      <c r="C54" s="4">
        <v>-1229710</v>
      </c>
      <c r="D54" s="4">
        <v>-1229710</v>
      </c>
      <c r="E54" s="4">
        <v>-204951.73</v>
      </c>
      <c r="F54" s="4">
        <v>0</v>
      </c>
      <c r="G54" s="4">
        <v>0</v>
      </c>
    </row>
    <row r="55" spans="1:7" x14ac:dyDescent="0.2">
      <c r="A55" s="5" t="s">
        <v>45</v>
      </c>
      <c r="B55" s="4">
        <v>-127056</v>
      </c>
      <c r="C55" s="4">
        <v>-127056</v>
      </c>
      <c r="D55" s="4">
        <v>-127056</v>
      </c>
      <c r="E55" s="4">
        <v>0</v>
      </c>
      <c r="F55" s="4">
        <v>0</v>
      </c>
      <c r="G55" s="4">
        <v>0</v>
      </c>
    </row>
    <row r="56" spans="1:7" x14ac:dyDescent="0.2">
      <c r="A56" s="5" t="s">
        <v>46</v>
      </c>
      <c r="B56" s="4">
        <v>-666953</v>
      </c>
      <c r="C56" s="4">
        <v>20383860</v>
      </c>
      <c r="D56" s="4">
        <v>19567132</v>
      </c>
      <c r="E56" s="4">
        <v>5046656.59</v>
      </c>
      <c r="F56" s="4">
        <v>-14687025</v>
      </c>
      <c r="G56" s="4">
        <v>-14657869</v>
      </c>
    </row>
    <row r="57" spans="1:7" x14ac:dyDescent="0.2">
      <c r="A57" s="5" t="s">
        <v>47</v>
      </c>
      <c r="B57" s="4">
        <v>0</v>
      </c>
      <c r="C57" s="4">
        <v>53928936</v>
      </c>
      <c r="D57" s="4">
        <v>-1425434</v>
      </c>
      <c r="E57" s="4">
        <v>-2981256</v>
      </c>
      <c r="F57" s="4">
        <v>-2981256</v>
      </c>
      <c r="G57" s="4">
        <v>-2981256</v>
      </c>
    </row>
    <row r="58" spans="1:7" x14ac:dyDescent="0.2">
      <c r="A58" s="5" t="s">
        <v>48</v>
      </c>
      <c r="B58" s="4">
        <v>0</v>
      </c>
      <c r="C58" s="4">
        <v>0</v>
      </c>
      <c r="D58" s="4">
        <v>-252732</v>
      </c>
      <c r="E58" s="4">
        <v>-758192.67857142503</v>
      </c>
      <c r="F58" s="4">
        <v>-758192.67857142503</v>
      </c>
      <c r="G58" s="4">
        <v>-758192.67857142806</v>
      </c>
    </row>
    <row r="59" spans="1:7" x14ac:dyDescent="0.2">
      <c r="A59" s="5" t="s">
        <v>49</v>
      </c>
      <c r="B59" s="4">
        <v>0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</row>
    <row r="60" spans="1:7" x14ac:dyDescent="0.2">
      <c r="A60" s="5" t="s">
        <v>50</v>
      </c>
      <c r="B60" s="4">
        <v>-1965779</v>
      </c>
      <c r="C60" s="4">
        <v>707074</v>
      </c>
      <c r="D60" s="4">
        <v>-1387021</v>
      </c>
      <c r="E60" s="4">
        <v>536801.68637548003</v>
      </c>
      <c r="F60" s="4">
        <v>-89230.393168480106</v>
      </c>
      <c r="G60" s="4">
        <v>115114.973554879</v>
      </c>
    </row>
    <row r="61" spans="1:7" x14ac:dyDescent="0.2">
      <c r="A61" s="5" t="s">
        <v>51</v>
      </c>
      <c r="B61" s="4">
        <v>-208036</v>
      </c>
      <c r="C61" s="4">
        <v>-208035</v>
      </c>
      <c r="D61" s="4">
        <v>-208035</v>
      </c>
      <c r="E61" s="4">
        <v>-247555.275425559</v>
      </c>
      <c r="F61" s="4">
        <v>-247555.275425559</v>
      </c>
      <c r="G61" s="4">
        <v>-247555.275425559</v>
      </c>
    </row>
    <row r="62" spans="1:7" x14ac:dyDescent="0.2">
      <c r="A62" s="5" t="s">
        <v>52</v>
      </c>
      <c r="B62" s="4">
        <v>0</v>
      </c>
      <c r="C62" s="4">
        <v>0</v>
      </c>
      <c r="D62" s="4">
        <v>0</v>
      </c>
      <c r="E62" s="4">
        <v>0</v>
      </c>
      <c r="F62" s="4">
        <v>0</v>
      </c>
      <c r="G62" s="4">
        <v>0</v>
      </c>
    </row>
    <row r="63" spans="1:7" x14ac:dyDescent="0.2">
      <c r="A63" s="5" t="s">
        <v>53</v>
      </c>
      <c r="B63" s="4">
        <v>436767</v>
      </c>
      <c r="C63" s="4">
        <v>887660</v>
      </c>
      <c r="D63" s="4">
        <v>280591</v>
      </c>
      <c r="E63" s="4">
        <v>-280591.38999999902</v>
      </c>
      <c r="F63" s="4">
        <v>0</v>
      </c>
      <c r="G63" s="4">
        <v>0</v>
      </c>
    </row>
    <row r="64" spans="1:7" x14ac:dyDescent="0.2">
      <c r="A64" s="5" t="s">
        <v>54</v>
      </c>
      <c r="B64" s="4">
        <v>89259775</v>
      </c>
      <c r="C64" s="4">
        <v>852454</v>
      </c>
      <c r="D64" s="4">
        <v>16339279</v>
      </c>
      <c r="E64" s="4">
        <v>-26329360.1599999</v>
      </c>
      <c r="F64" s="4">
        <v>3291032</v>
      </c>
      <c r="G64" s="4">
        <v>4648856</v>
      </c>
    </row>
    <row r="65" spans="1:7" x14ac:dyDescent="0.2">
      <c r="A65" s="5" t="s">
        <v>55</v>
      </c>
      <c r="B65" s="4">
        <v>0</v>
      </c>
      <c r="C65" s="4">
        <v>316172</v>
      </c>
      <c r="D65" s="4">
        <v>2407719</v>
      </c>
      <c r="E65" s="4">
        <v>-2014196.0522399901</v>
      </c>
      <c r="F65" s="4">
        <v>251763.947999998</v>
      </c>
      <c r="G65" s="4">
        <v>355637.48399999901</v>
      </c>
    </row>
    <row r="66" spans="1:7" x14ac:dyDescent="0.2">
      <c r="A66" s="5" t="s">
        <v>56</v>
      </c>
      <c r="B66" s="4">
        <v>-1746000</v>
      </c>
      <c r="C66" s="4">
        <v>-4005000</v>
      </c>
      <c r="D66" s="4">
        <v>-713000</v>
      </c>
      <c r="E66" s="4">
        <v>1398583.78999999</v>
      </c>
      <c r="F66" s="4">
        <v>1383941.8</v>
      </c>
      <c r="G66" s="4">
        <v>1600135.12</v>
      </c>
    </row>
    <row r="67" spans="1:7" x14ac:dyDescent="0.2">
      <c r="A67" s="5" t="s">
        <v>57</v>
      </c>
      <c r="B67" s="4">
        <v>-1504875</v>
      </c>
      <c r="C67" s="4">
        <v>-2060444</v>
      </c>
      <c r="D67" s="4">
        <v>-603532</v>
      </c>
      <c r="E67" s="4">
        <v>0</v>
      </c>
      <c r="F67" s="4">
        <v>0</v>
      </c>
      <c r="G67" s="4">
        <v>0</v>
      </c>
    </row>
    <row r="68" spans="1:7" x14ac:dyDescent="0.2">
      <c r="A68" s="5" t="s">
        <v>58</v>
      </c>
      <c r="B68" s="4">
        <v>-10698086</v>
      </c>
      <c r="C68" s="4">
        <v>-12942043</v>
      </c>
      <c r="D68" s="4">
        <v>-6794635</v>
      </c>
      <c r="E68" s="4">
        <v>-11379144.18</v>
      </c>
      <c r="F68" s="4">
        <v>-10655830</v>
      </c>
      <c r="G68" s="4">
        <v>-10175181</v>
      </c>
    </row>
    <row r="69" spans="1:7" x14ac:dyDescent="0.2">
      <c r="A69" s="5" t="s">
        <v>59</v>
      </c>
      <c r="B69" s="4">
        <v>-2053438</v>
      </c>
      <c r="C69" s="4">
        <v>-1721891</v>
      </c>
      <c r="D69" s="4">
        <v>-12425</v>
      </c>
      <c r="E69" s="4">
        <v>0</v>
      </c>
      <c r="F69" s="4">
        <v>0</v>
      </c>
      <c r="G69" s="4">
        <v>0</v>
      </c>
    </row>
    <row r="70" spans="1:7" x14ac:dyDescent="0.2">
      <c r="A70" s="5" t="s">
        <v>60</v>
      </c>
      <c r="B70" s="4">
        <v>-400182</v>
      </c>
      <c r="C70" s="4">
        <v>634596</v>
      </c>
      <c r="D70" s="4">
        <v>342791</v>
      </c>
      <c r="E70" s="4">
        <v>1054839.51999999</v>
      </c>
      <c r="F70" s="4">
        <v>1263457.33</v>
      </c>
      <c r="G70" s="4">
        <v>1280436.77</v>
      </c>
    </row>
    <row r="71" spans="1:7" x14ac:dyDescent="0.2">
      <c r="A71" s="5" t="s">
        <v>61</v>
      </c>
      <c r="B71" s="4">
        <v>5720000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</row>
    <row r="72" spans="1:7" x14ac:dyDescent="0.2">
      <c r="A72" s="5" t="s">
        <v>62</v>
      </c>
      <c r="B72" s="4">
        <v>816294</v>
      </c>
      <c r="C72" s="4">
        <v>-444509</v>
      </c>
      <c r="D72" s="4">
        <v>-310326</v>
      </c>
      <c r="E72" s="4">
        <v>0</v>
      </c>
      <c r="F72" s="4">
        <v>0</v>
      </c>
      <c r="G72" s="4">
        <v>0</v>
      </c>
    </row>
    <row r="73" spans="1:7" x14ac:dyDescent="0.2">
      <c r="A73" s="5" t="s">
        <v>63</v>
      </c>
      <c r="B73" s="4">
        <v>0</v>
      </c>
      <c r="C73" s="4">
        <v>-5565356</v>
      </c>
      <c r="D73" s="4">
        <v>-154644</v>
      </c>
      <c r="E73" s="4">
        <v>0</v>
      </c>
      <c r="F73" s="4">
        <v>0</v>
      </c>
      <c r="G73" s="4">
        <v>0</v>
      </c>
    </row>
    <row r="74" spans="1:7" x14ac:dyDescent="0.2">
      <c r="A74" s="5" t="s">
        <v>64</v>
      </c>
      <c r="B74" s="4">
        <v>-427006</v>
      </c>
      <c r="C74" s="4">
        <v>0</v>
      </c>
      <c r="D74" s="4">
        <v>0</v>
      </c>
      <c r="E74" s="4">
        <v>0</v>
      </c>
      <c r="F74" s="4">
        <v>0</v>
      </c>
      <c r="G74" s="4">
        <v>0</v>
      </c>
    </row>
    <row r="75" spans="1:7" x14ac:dyDescent="0.2">
      <c r="A75" s="5" t="s">
        <v>65</v>
      </c>
      <c r="B75" s="4">
        <v>82849</v>
      </c>
      <c r="C75" s="4">
        <v>264176</v>
      </c>
      <c r="D75" s="4">
        <v>0</v>
      </c>
      <c r="E75" s="4">
        <v>0</v>
      </c>
      <c r="F75" s="4">
        <v>0</v>
      </c>
      <c r="G75" s="4">
        <v>0</v>
      </c>
    </row>
    <row r="76" spans="1:7" x14ac:dyDescent="0.2">
      <c r="A76" s="5" t="s">
        <v>66</v>
      </c>
      <c r="B76" s="4">
        <v>0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</row>
    <row r="77" spans="1:7" x14ac:dyDescent="0.2">
      <c r="A77" s="5" t="s">
        <v>67</v>
      </c>
      <c r="B77" s="4">
        <v>0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</row>
    <row r="78" spans="1:7" x14ac:dyDescent="0.2">
      <c r="A78" s="5" t="s">
        <v>68</v>
      </c>
      <c r="B78" s="4">
        <v>-744011</v>
      </c>
      <c r="C78" s="4">
        <v>-10270002</v>
      </c>
      <c r="D78" s="4">
        <v>-5246738</v>
      </c>
      <c r="E78" s="4">
        <v>0</v>
      </c>
      <c r="F78" s="4">
        <v>0</v>
      </c>
      <c r="G78" s="4">
        <v>0</v>
      </c>
    </row>
    <row r="79" spans="1:7" x14ac:dyDescent="0.2">
      <c r="A79" s="5" t="s">
        <v>69</v>
      </c>
      <c r="B79" s="4">
        <v>-554225</v>
      </c>
      <c r="C79" s="4">
        <v>-838603</v>
      </c>
      <c r="D79" s="4">
        <v>-602645</v>
      </c>
      <c r="E79" s="4">
        <v>602645.01999999897</v>
      </c>
      <c r="F79" s="4">
        <v>0</v>
      </c>
      <c r="G79" s="4">
        <v>0</v>
      </c>
    </row>
    <row r="80" spans="1:7" x14ac:dyDescent="0.2">
      <c r="A80" s="5" t="s">
        <v>70</v>
      </c>
      <c r="B80" s="4">
        <v>-8531</v>
      </c>
      <c r="C80" s="4">
        <v>76913</v>
      </c>
      <c r="D80" s="4">
        <v>-87382</v>
      </c>
      <c r="E80" s="4">
        <v>0</v>
      </c>
      <c r="F80" s="4">
        <v>0</v>
      </c>
      <c r="G80" s="4">
        <v>0</v>
      </c>
    </row>
    <row r="81" spans="1:7" x14ac:dyDescent="0.2">
      <c r="A81" s="5" t="s">
        <v>71</v>
      </c>
      <c r="B81" s="4">
        <v>-6164311</v>
      </c>
      <c r="C81" s="4">
        <v>1146657</v>
      </c>
      <c r="D81" s="4">
        <v>-7101993</v>
      </c>
      <c r="E81" s="4">
        <v>3537622.6799999899</v>
      </c>
      <c r="F81" s="4">
        <v>-1295902</v>
      </c>
      <c r="G81" s="4">
        <v>0</v>
      </c>
    </row>
    <row r="82" spans="1:7" x14ac:dyDescent="0.2">
      <c r="A82" s="5" t="s">
        <v>72</v>
      </c>
      <c r="B82" s="4">
        <v>-2384688</v>
      </c>
      <c r="C82" s="4">
        <v>-2384688</v>
      </c>
      <c r="D82" s="4">
        <v>-2384688</v>
      </c>
      <c r="E82" s="4">
        <v>-10101168</v>
      </c>
      <c r="F82" s="4">
        <v>-10101168</v>
      </c>
      <c r="G82" s="4">
        <v>-10101168</v>
      </c>
    </row>
    <row r="83" spans="1:7" x14ac:dyDescent="0.2">
      <c r="A83" s="5" t="s">
        <v>73</v>
      </c>
      <c r="B83" s="4">
        <v>-1000032</v>
      </c>
      <c r="C83" s="4">
        <v>-1000032</v>
      </c>
      <c r="D83" s="4">
        <v>-1000032</v>
      </c>
      <c r="E83" s="4">
        <v>0</v>
      </c>
      <c r="F83" s="4">
        <v>0</v>
      </c>
      <c r="G83" s="4">
        <v>0</v>
      </c>
    </row>
    <row r="84" spans="1:7" x14ac:dyDescent="0.2">
      <c r="A84" s="5" t="s">
        <v>74</v>
      </c>
      <c r="B84" s="4">
        <v>-6716448</v>
      </c>
      <c r="C84" s="4">
        <v>-6716448</v>
      </c>
      <c r="D84" s="4">
        <v>-6716448</v>
      </c>
      <c r="E84" s="4">
        <v>0</v>
      </c>
      <c r="F84" s="4">
        <v>0</v>
      </c>
      <c r="G84" s="4">
        <v>0</v>
      </c>
    </row>
    <row r="85" spans="1:7" x14ac:dyDescent="0.2">
      <c r="A85" s="5" t="s">
        <v>75</v>
      </c>
      <c r="B85" s="4">
        <v>58775531</v>
      </c>
      <c r="C85" s="4">
        <v>39053589</v>
      </c>
      <c r="D85" s="4">
        <v>7682929</v>
      </c>
      <c r="E85" s="4">
        <v>11983053.2199999</v>
      </c>
      <c r="F85" s="4">
        <v>6060363.7599999905</v>
      </c>
      <c r="G85" s="4">
        <v>0</v>
      </c>
    </row>
    <row r="86" spans="1:7" x14ac:dyDescent="0.2">
      <c r="A86" s="5" t="s">
        <v>76</v>
      </c>
      <c r="B86" s="4">
        <v>34211876</v>
      </c>
      <c r="C86" s="4">
        <v>-19536993</v>
      </c>
      <c r="D86" s="4">
        <v>-2134743</v>
      </c>
      <c r="E86" s="4">
        <v>22811749.527089</v>
      </c>
      <c r="F86" s="4">
        <v>-13044463.599999901</v>
      </c>
      <c r="G86" s="4">
        <v>-2387815.3199999002</v>
      </c>
    </row>
    <row r="87" spans="1:7" x14ac:dyDescent="0.2">
      <c r="A87" s="5" t="s">
        <v>77</v>
      </c>
      <c r="B87" s="4">
        <v>-2526926</v>
      </c>
      <c r="C87" s="4">
        <v>1039992</v>
      </c>
      <c r="D87" s="4">
        <v>1256098</v>
      </c>
      <c r="E87" s="4">
        <v>0</v>
      </c>
      <c r="F87" s="4">
        <v>0</v>
      </c>
      <c r="G87" s="4">
        <v>0</v>
      </c>
    </row>
    <row r="88" spans="1:7" x14ac:dyDescent="0.2">
      <c r="A88" s="5" t="s">
        <v>78</v>
      </c>
      <c r="B88" s="4">
        <v>720000</v>
      </c>
      <c r="C88" s="4">
        <v>-710000</v>
      </c>
      <c r="D88" s="4">
        <v>7312500</v>
      </c>
      <c r="E88" s="4">
        <v>0</v>
      </c>
      <c r="F88" s="4">
        <v>0</v>
      </c>
      <c r="G88" s="4">
        <v>0</v>
      </c>
    </row>
    <row r="89" spans="1:7" x14ac:dyDescent="0.2">
      <c r="A89" s="5" t="s">
        <v>79</v>
      </c>
      <c r="B89" s="4">
        <v>0</v>
      </c>
      <c r="C89" s="4">
        <v>90000</v>
      </c>
      <c r="D89" s="4">
        <v>0</v>
      </c>
      <c r="E89" s="4">
        <v>0</v>
      </c>
      <c r="F89" s="4">
        <v>0</v>
      </c>
      <c r="G89" s="4">
        <v>0</v>
      </c>
    </row>
    <row r="90" spans="1:7" x14ac:dyDescent="0.2">
      <c r="A90" s="5" t="s">
        <v>80</v>
      </c>
      <c r="B90" s="4">
        <v>11753697</v>
      </c>
      <c r="C90" s="4">
        <v>11753697</v>
      </c>
      <c r="D90" s="4">
        <v>11753697</v>
      </c>
      <c r="E90" s="4">
        <v>11753697.119999999</v>
      </c>
      <c r="F90" s="4">
        <v>11753697.119999999</v>
      </c>
      <c r="G90" s="4">
        <v>11753697.1199999</v>
      </c>
    </row>
    <row r="91" spans="1:7" x14ac:dyDescent="0.2">
      <c r="A91" s="5" t="s">
        <v>81</v>
      </c>
      <c r="B91" s="4">
        <v>1407477</v>
      </c>
      <c r="C91" s="4">
        <v>1407477</v>
      </c>
      <c r="D91" s="4">
        <v>1407477</v>
      </c>
      <c r="E91" s="4">
        <v>1407477</v>
      </c>
      <c r="F91" s="4">
        <v>1407477</v>
      </c>
      <c r="G91" s="4">
        <v>1407477</v>
      </c>
    </row>
    <row r="92" spans="1:7" x14ac:dyDescent="0.2">
      <c r="A92" s="5" t="s">
        <v>82</v>
      </c>
      <c r="B92" s="4">
        <v>94176</v>
      </c>
      <c r="C92" s="4">
        <v>-920289</v>
      </c>
      <c r="D92" s="4">
        <v>0</v>
      </c>
      <c r="E92" s="4">
        <v>0</v>
      </c>
      <c r="F92" s="4">
        <v>0</v>
      </c>
      <c r="G92" s="4">
        <v>0</v>
      </c>
    </row>
    <row r="93" spans="1:7" x14ac:dyDescent="0.2">
      <c r="A93" s="5" t="s">
        <v>83</v>
      </c>
      <c r="B93" s="4">
        <v>1320628</v>
      </c>
      <c r="C93" s="4">
        <v>-2734667</v>
      </c>
      <c r="D93" s="4">
        <v>-4283870</v>
      </c>
      <c r="E93" s="4">
        <v>4283870.38</v>
      </c>
      <c r="F93" s="4">
        <v>0</v>
      </c>
      <c r="G93" s="4">
        <v>0</v>
      </c>
    </row>
    <row r="94" spans="1:7" x14ac:dyDescent="0.2">
      <c r="A94" s="5" t="s">
        <v>84</v>
      </c>
      <c r="B94" s="4">
        <v>13246</v>
      </c>
      <c r="C94" s="4">
        <v>29168</v>
      </c>
      <c r="D94" s="4">
        <v>138500</v>
      </c>
      <c r="E94" s="4">
        <v>0</v>
      </c>
      <c r="F94" s="4">
        <v>0</v>
      </c>
      <c r="G94" s="4">
        <v>0</v>
      </c>
    </row>
    <row r="95" spans="1:7" x14ac:dyDescent="0.2">
      <c r="A95" s="5" t="s">
        <v>85</v>
      </c>
      <c r="B95" s="4">
        <v>-314021</v>
      </c>
      <c r="C95" s="4">
        <v>-520458</v>
      </c>
      <c r="D95" s="4">
        <v>-136282</v>
      </c>
      <c r="E95" s="4">
        <v>0</v>
      </c>
      <c r="F95" s="4">
        <v>0</v>
      </c>
      <c r="G95" s="4">
        <v>0</v>
      </c>
    </row>
    <row r="96" spans="1:7" x14ac:dyDescent="0.2">
      <c r="A96" s="5" t="s">
        <v>86</v>
      </c>
      <c r="B96" s="4">
        <v>5668986</v>
      </c>
      <c r="C96" s="4">
        <v>-5668986</v>
      </c>
      <c r="D96" s="4">
        <v>7159025</v>
      </c>
      <c r="E96" s="4">
        <v>0</v>
      </c>
      <c r="F96" s="4">
        <v>0</v>
      </c>
      <c r="G96" s="4">
        <v>0</v>
      </c>
    </row>
    <row r="97" spans="1:7" x14ac:dyDescent="0.2">
      <c r="A97" s="5" t="s">
        <v>87</v>
      </c>
      <c r="B97" s="4">
        <v>0</v>
      </c>
      <c r="C97" s="4">
        <v>320212</v>
      </c>
      <c r="D97" s="4">
        <v>0</v>
      </c>
      <c r="E97" s="4">
        <v>0</v>
      </c>
      <c r="F97" s="4">
        <v>0</v>
      </c>
      <c r="G97" s="4">
        <v>0</v>
      </c>
    </row>
    <row r="98" spans="1:7" x14ac:dyDescent="0.2">
      <c r="A98" s="5" t="s">
        <v>88</v>
      </c>
      <c r="B98" s="4">
        <v>1192393</v>
      </c>
      <c r="C98" s="4">
        <v>-1593301</v>
      </c>
      <c r="D98" s="4">
        <v>520096</v>
      </c>
      <c r="E98" s="4">
        <v>174288.649999991</v>
      </c>
      <c r="F98" s="4">
        <v>0</v>
      </c>
      <c r="G98" s="4">
        <v>0</v>
      </c>
    </row>
    <row r="99" spans="1:7" x14ac:dyDescent="0.2">
      <c r="A99" s="5" t="s">
        <v>89</v>
      </c>
      <c r="B99" s="4">
        <v>-3352006</v>
      </c>
      <c r="C99" s="4">
        <v>-8068934</v>
      </c>
      <c r="D99" s="4">
        <v>187376</v>
      </c>
      <c r="E99" s="4">
        <v>-807984.76000000106</v>
      </c>
      <c r="F99" s="4">
        <v>-313541</v>
      </c>
      <c r="G99" s="4">
        <v>476594</v>
      </c>
    </row>
    <row r="100" spans="1:7" x14ac:dyDescent="0.2">
      <c r="A100" s="5" t="s">
        <v>90</v>
      </c>
      <c r="B100" s="4">
        <v>522415</v>
      </c>
      <c r="C100" s="4">
        <v>-1349501</v>
      </c>
      <c r="D100" s="4">
        <v>-808337</v>
      </c>
      <c r="E100" s="4">
        <v>0</v>
      </c>
      <c r="F100" s="4">
        <v>0</v>
      </c>
      <c r="G100" s="4">
        <v>0</v>
      </c>
    </row>
    <row r="101" spans="1:7" x14ac:dyDescent="0.2">
      <c r="A101" s="5" t="s">
        <v>91</v>
      </c>
      <c r="B101" s="4">
        <v>-613400</v>
      </c>
      <c r="C101" s="4">
        <v>0</v>
      </c>
      <c r="D101" s="4">
        <v>0</v>
      </c>
      <c r="E101" s="4">
        <v>0</v>
      </c>
      <c r="F101" s="4">
        <v>0</v>
      </c>
      <c r="G101" s="4">
        <v>0</v>
      </c>
    </row>
    <row r="102" spans="1:7" x14ac:dyDescent="0.2">
      <c r="A102" s="5" t="s">
        <v>92</v>
      </c>
      <c r="B102" s="4">
        <v>-1059274</v>
      </c>
      <c r="C102" s="4">
        <v>-64067</v>
      </c>
      <c r="D102" s="4">
        <v>342445</v>
      </c>
      <c r="E102" s="4">
        <v>0</v>
      </c>
      <c r="F102" s="4">
        <v>0</v>
      </c>
      <c r="G102" s="4">
        <v>0</v>
      </c>
    </row>
    <row r="103" spans="1:7" x14ac:dyDescent="0.2">
      <c r="A103" s="5" t="s">
        <v>93</v>
      </c>
      <c r="B103" s="4">
        <v>-552491</v>
      </c>
      <c r="C103" s="4">
        <v>-388333</v>
      </c>
      <c r="D103" s="4">
        <v>-241303</v>
      </c>
      <c r="E103" s="4">
        <v>-13355.73</v>
      </c>
      <c r="F103" s="4">
        <v>-4160.74</v>
      </c>
      <c r="G103" s="4">
        <v>-339.29999999999899</v>
      </c>
    </row>
    <row r="104" spans="1:7" x14ac:dyDescent="0.2">
      <c r="A104" s="5" t="s">
        <v>94</v>
      </c>
      <c r="B104" s="4">
        <v>1583240</v>
      </c>
      <c r="C104" s="4">
        <v>1304388</v>
      </c>
      <c r="D104" s="4">
        <v>1304388</v>
      </c>
      <c r="E104" s="4">
        <v>2048096.57</v>
      </c>
      <c r="F104" s="4">
        <v>1583280.0000000901</v>
      </c>
      <c r="G104" s="4">
        <v>1583280</v>
      </c>
    </row>
    <row r="105" spans="1:7" x14ac:dyDescent="0.2">
      <c r="A105" s="5" t="s">
        <v>95</v>
      </c>
      <c r="B105" s="4">
        <v>-3301962</v>
      </c>
      <c r="C105" s="4">
        <v>-3301962</v>
      </c>
      <c r="D105" s="4">
        <v>-3301962</v>
      </c>
      <c r="E105" s="4">
        <v>-3301848.5699998899</v>
      </c>
      <c r="F105" s="4">
        <v>-3301920</v>
      </c>
      <c r="G105" s="4">
        <v>-3301919.9999998901</v>
      </c>
    </row>
    <row r="106" spans="1:7" x14ac:dyDescent="0.2">
      <c r="A106" s="5" t="s">
        <v>96</v>
      </c>
      <c r="B106" s="4">
        <v>57773</v>
      </c>
      <c r="C106" s="4">
        <v>-835440</v>
      </c>
      <c r="D106" s="4">
        <v>1213862</v>
      </c>
      <c r="E106" s="4">
        <v>0</v>
      </c>
      <c r="F106" s="4">
        <v>0</v>
      </c>
      <c r="G106" s="4">
        <v>0</v>
      </c>
    </row>
    <row r="107" spans="1:7" x14ac:dyDescent="0.2">
      <c r="A107" s="5" t="s">
        <v>97</v>
      </c>
      <c r="B107" s="4">
        <v>150245</v>
      </c>
      <c r="C107" s="4">
        <v>122348</v>
      </c>
      <c r="D107" s="4">
        <v>6473</v>
      </c>
      <c r="E107" s="4">
        <v>0</v>
      </c>
      <c r="F107" s="4">
        <v>0</v>
      </c>
      <c r="G107" s="4">
        <v>0</v>
      </c>
    </row>
    <row r="108" spans="1:7" x14ac:dyDescent="0.2">
      <c r="A108" s="5" t="s">
        <v>98</v>
      </c>
      <c r="B108" s="4">
        <v>3679961</v>
      </c>
      <c r="C108" s="4">
        <v>472214</v>
      </c>
      <c r="D108" s="4">
        <v>-3986778</v>
      </c>
      <c r="E108" s="4">
        <v>2.2118911147117602E-8</v>
      </c>
      <c r="F108" s="4">
        <v>-6.7957444116473198E-9</v>
      </c>
      <c r="G108" s="4">
        <v>-2.1347659640014099E-8</v>
      </c>
    </row>
    <row r="109" spans="1:7" x14ac:dyDescent="0.2">
      <c r="A109" s="5" t="s">
        <v>99</v>
      </c>
      <c r="B109" s="4">
        <v>138028632</v>
      </c>
      <c r="C109" s="4">
        <v>-5999485</v>
      </c>
      <c r="D109" s="4">
        <v>-106594639</v>
      </c>
      <c r="E109" s="4">
        <v>-49260524.997011498</v>
      </c>
      <c r="F109" s="4">
        <v>380749.23636936297</v>
      </c>
      <c r="G109" s="4">
        <v>-407030.78300063702</v>
      </c>
    </row>
    <row r="110" spans="1:7" x14ac:dyDescent="0.2">
      <c r="A110" s="6" t="s">
        <v>100</v>
      </c>
      <c r="B110" s="7">
        <v>298221110</v>
      </c>
      <c r="C110" s="7">
        <v>26629946</v>
      </c>
      <c r="D110" s="7">
        <v>-85579416</v>
      </c>
      <c r="E110" s="7">
        <v>-45387810.769783698</v>
      </c>
      <c r="F110" s="7">
        <v>-30104482.492796</v>
      </c>
      <c r="G110" s="7">
        <v>-21797098.8894425</v>
      </c>
    </row>
    <row r="112" spans="1:7" x14ac:dyDescent="0.2">
      <c r="A112" s="3" t="s">
        <v>101</v>
      </c>
    </row>
    <row r="113" spans="1:7" x14ac:dyDescent="0.2">
      <c r="A113" s="5" t="s">
        <v>102</v>
      </c>
      <c r="B113" s="4">
        <v>-19526718</v>
      </c>
      <c r="C113" s="4">
        <v>-11709933</v>
      </c>
      <c r="D113" s="4">
        <v>-20598169</v>
      </c>
      <c r="E113" s="4">
        <v>-18868320.463599999</v>
      </c>
      <c r="F113" s="4">
        <v>-10440068.175923301</v>
      </c>
      <c r="G113" s="4">
        <v>-16473762.438331001</v>
      </c>
    </row>
    <row r="114" spans="1:7" x14ac:dyDescent="0.2">
      <c r="A114" s="5" t="s">
        <v>103</v>
      </c>
      <c r="B114" s="4">
        <v>0</v>
      </c>
      <c r="C114" s="4">
        <v>0</v>
      </c>
      <c r="D114" s="4">
        <v>0</v>
      </c>
      <c r="E114" s="4">
        <v>0</v>
      </c>
      <c r="F114" s="4">
        <v>0</v>
      </c>
      <c r="G114" s="4">
        <v>0</v>
      </c>
    </row>
    <row r="115" spans="1:7" x14ac:dyDescent="0.2">
      <c r="A115" s="5" t="s">
        <v>104</v>
      </c>
      <c r="B115" s="4">
        <v>36535103</v>
      </c>
      <c r="C115" s="4">
        <v>25406437</v>
      </c>
      <c r="D115" s="4">
        <v>54145760</v>
      </c>
      <c r="E115" s="4">
        <v>29329632.407999899</v>
      </c>
      <c r="F115" s="4">
        <v>29329632.407999899</v>
      </c>
      <c r="G115" s="4">
        <v>29329632.407999899</v>
      </c>
    </row>
    <row r="116" spans="1:7" x14ac:dyDescent="0.2">
      <c r="A116" s="5" t="s">
        <v>105</v>
      </c>
      <c r="B116" s="4">
        <v>-1021624214</v>
      </c>
      <c r="C116" s="4">
        <v>-1031746792</v>
      </c>
      <c r="D116" s="4">
        <v>-1020644564</v>
      </c>
      <c r="E116" s="4">
        <v>-1108979375.5396299</v>
      </c>
      <c r="F116" s="4">
        <v>-1173451387.56669</v>
      </c>
      <c r="G116" s="4">
        <v>-1187619882.1041501</v>
      </c>
    </row>
    <row r="117" spans="1:7" x14ac:dyDescent="0.2">
      <c r="A117" s="5" t="s">
        <v>106</v>
      </c>
      <c r="B117" s="4">
        <v>0</v>
      </c>
      <c r="C117" s="4">
        <v>0</v>
      </c>
      <c r="D117" s="4">
        <v>0</v>
      </c>
      <c r="E117" s="4">
        <v>0</v>
      </c>
      <c r="F117" s="4">
        <v>0</v>
      </c>
      <c r="G117" s="4">
        <v>0</v>
      </c>
    </row>
    <row r="118" spans="1:7" x14ac:dyDescent="0.2">
      <c r="A118" s="5" t="s">
        <v>107</v>
      </c>
      <c r="B118" s="4">
        <v>0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</row>
    <row r="119" spans="1:7" x14ac:dyDescent="0.2">
      <c r="A119" s="5" t="s">
        <v>108</v>
      </c>
      <c r="B119" s="4">
        <v>0</v>
      </c>
      <c r="C119" s="4">
        <v>0</v>
      </c>
      <c r="D119" s="4">
        <v>-432528</v>
      </c>
      <c r="E119" s="4">
        <v>-1227588</v>
      </c>
      <c r="F119" s="4">
        <v>-1160736</v>
      </c>
      <c r="G119" s="4">
        <v>-1021620</v>
      </c>
    </row>
    <row r="120" spans="1:7" x14ac:dyDescent="0.2">
      <c r="A120" s="5" t="s">
        <v>109</v>
      </c>
      <c r="B120" s="4">
        <v>-13439997</v>
      </c>
      <c r="C120" s="4">
        <v>-10490626</v>
      </c>
      <c r="D120" s="4">
        <v>4865396</v>
      </c>
      <c r="E120" s="4">
        <v>7086069.8900002204</v>
      </c>
      <c r="F120" s="4">
        <v>2366324</v>
      </c>
      <c r="G120" s="4">
        <v>8667571.9900000691</v>
      </c>
    </row>
    <row r="121" spans="1:7" x14ac:dyDescent="0.2">
      <c r="A121" s="5" t="s">
        <v>110</v>
      </c>
      <c r="B121" s="4">
        <v>1364605031</v>
      </c>
      <c r="C121" s="4">
        <v>1440726613</v>
      </c>
      <c r="D121" s="4">
        <v>1514558817</v>
      </c>
      <c r="E121" s="4">
        <v>1625445785.78708</v>
      </c>
      <c r="F121" s="4">
        <v>1969167017.82426</v>
      </c>
      <c r="G121" s="4">
        <v>2037847938.4551599</v>
      </c>
    </row>
    <row r="122" spans="1:7" x14ac:dyDescent="0.2">
      <c r="A122" s="5" t="s">
        <v>111</v>
      </c>
      <c r="B122" s="4">
        <v>-25986338</v>
      </c>
      <c r="C122" s="4">
        <v>-19408304</v>
      </c>
      <c r="D122" s="4">
        <v>-20465186</v>
      </c>
      <c r="E122" s="4">
        <v>-27144944.622644201</v>
      </c>
      <c r="F122" s="4">
        <v>-32885089.197665099</v>
      </c>
      <c r="G122" s="4">
        <v>-34032060.5722012</v>
      </c>
    </row>
    <row r="123" spans="1:7" x14ac:dyDescent="0.2">
      <c r="A123" s="5" t="s">
        <v>112</v>
      </c>
      <c r="B123" s="4">
        <v>-1380897057</v>
      </c>
      <c r="C123" s="4">
        <v>-1320584600</v>
      </c>
      <c r="D123" s="4">
        <v>-999040238</v>
      </c>
      <c r="E123" s="4">
        <v>-2341527374.6496701</v>
      </c>
      <c r="F123" s="4">
        <v>-1294227907.64364</v>
      </c>
      <c r="G123" s="4">
        <v>-1057271640.9817899</v>
      </c>
    </row>
    <row r="124" spans="1:7" x14ac:dyDescent="0.2">
      <c r="A124" s="5" t="s">
        <v>113</v>
      </c>
      <c r="B124" s="4">
        <v>0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</row>
    <row r="125" spans="1:7" x14ac:dyDescent="0.2">
      <c r="A125" s="5" t="s">
        <v>114</v>
      </c>
      <c r="B125" s="4">
        <v>0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</row>
    <row r="126" spans="1:7" x14ac:dyDescent="0.2">
      <c r="A126" s="5" t="s">
        <v>115</v>
      </c>
      <c r="B126" s="4">
        <v>20923535</v>
      </c>
      <c r="C126" s="4">
        <v>94933380</v>
      </c>
      <c r="D126" s="4">
        <v>-15022051</v>
      </c>
      <c r="E126" s="4">
        <v>0</v>
      </c>
      <c r="F126" s="4">
        <v>0</v>
      </c>
      <c r="G126" s="4">
        <v>0</v>
      </c>
    </row>
    <row r="127" spans="1:7" x14ac:dyDescent="0.2">
      <c r="A127" s="5" t="s">
        <v>116</v>
      </c>
      <c r="B127" s="4">
        <v>-4309549</v>
      </c>
      <c r="C127" s="4">
        <v>-3737607</v>
      </c>
      <c r="D127" s="4">
        <v>-3590530</v>
      </c>
      <c r="E127" s="4">
        <v>-4876337.3573612403</v>
      </c>
      <c r="F127" s="4">
        <v>-5907501.0534727797</v>
      </c>
      <c r="G127" s="4">
        <v>-6113543.8153654803</v>
      </c>
    </row>
    <row r="128" spans="1:7" x14ac:dyDescent="0.2">
      <c r="A128" s="5" t="s">
        <v>117</v>
      </c>
      <c r="B128" s="4">
        <v>0</v>
      </c>
      <c r="C128" s="4">
        <v>-115954</v>
      </c>
      <c r="D128" s="4">
        <v>-226580</v>
      </c>
      <c r="E128" s="4">
        <v>-607562.11673799902</v>
      </c>
      <c r="F128" s="4">
        <v>-2288647.4046392799</v>
      </c>
      <c r="G128" s="4">
        <v>-2276538.63412388</v>
      </c>
    </row>
    <row r="129" spans="1:7" x14ac:dyDescent="0.2">
      <c r="A129" s="5" t="s">
        <v>118</v>
      </c>
      <c r="B129" s="4">
        <v>0</v>
      </c>
      <c r="C129" s="4">
        <v>0</v>
      </c>
      <c r="D129" s="4">
        <v>4271125</v>
      </c>
      <c r="E129" s="4">
        <v>3143680.8451629798</v>
      </c>
      <c r="F129" s="4">
        <v>0</v>
      </c>
      <c r="G129" s="4">
        <v>0</v>
      </c>
    </row>
    <row r="130" spans="1:7" x14ac:dyDescent="0.2">
      <c r="A130" s="5" t="s">
        <v>119</v>
      </c>
      <c r="B130" s="4">
        <v>0</v>
      </c>
      <c r="C130" s="4">
        <v>0</v>
      </c>
      <c r="D130" s="4">
        <v>-3143681</v>
      </c>
      <c r="E130" s="4">
        <v>213376.494907641</v>
      </c>
      <c r="F130" s="4">
        <v>-4484502</v>
      </c>
      <c r="G130" s="4">
        <v>0</v>
      </c>
    </row>
    <row r="131" spans="1:7" x14ac:dyDescent="0.2">
      <c r="A131" s="5" t="s">
        <v>120</v>
      </c>
      <c r="B131" s="4">
        <v>3146980</v>
      </c>
      <c r="C131" s="4">
        <v>4350916</v>
      </c>
      <c r="D131" s="4">
        <v>4993387</v>
      </c>
      <c r="E131" s="4">
        <v>4577640.4999999898</v>
      </c>
      <c r="F131" s="4">
        <v>4577640.4999999898</v>
      </c>
      <c r="G131" s="4">
        <v>4577640.4999999898</v>
      </c>
    </row>
    <row r="132" spans="1:7" x14ac:dyDescent="0.2">
      <c r="A132" s="5" t="s">
        <v>121</v>
      </c>
      <c r="E132" s="4">
        <v>34767.073650747399</v>
      </c>
      <c r="F132" s="4">
        <v>570362.87219309295</v>
      </c>
      <c r="G132" s="4">
        <v>1820288.67053196</v>
      </c>
    </row>
    <row r="133" spans="1:7" x14ac:dyDescent="0.2">
      <c r="A133" s="5" t="s">
        <v>122</v>
      </c>
      <c r="E133" s="4">
        <v>79290.095043572102</v>
      </c>
      <c r="F133" s="4">
        <v>95407.210900665305</v>
      </c>
      <c r="G133" s="4">
        <v>334573.61600725399</v>
      </c>
    </row>
    <row r="134" spans="1:7" x14ac:dyDescent="0.2">
      <c r="A134" s="5" t="s">
        <v>123</v>
      </c>
      <c r="E134" s="4">
        <v>-60.820309026287198</v>
      </c>
      <c r="F134" s="4">
        <v>-0.100072354349089</v>
      </c>
      <c r="G134" s="4">
        <v>-1.68251941023333E-4</v>
      </c>
    </row>
    <row r="135" spans="1:7" x14ac:dyDescent="0.2">
      <c r="A135" s="5" t="s">
        <v>124</v>
      </c>
      <c r="E135" s="4">
        <v>4633289.2358655799</v>
      </c>
      <c r="F135" s="4">
        <v>2181282.3715230501</v>
      </c>
      <c r="G135" s="4">
        <v>338850.070037973</v>
      </c>
    </row>
    <row r="136" spans="1:7" x14ac:dyDescent="0.2">
      <c r="A136" s="5" t="s">
        <v>125</v>
      </c>
      <c r="E136" s="4">
        <v>247373.49548084801</v>
      </c>
      <c r="F136" s="4">
        <v>221844.15752060901</v>
      </c>
      <c r="G136" s="4">
        <v>254256.21066842499</v>
      </c>
    </row>
    <row r="137" spans="1:7" x14ac:dyDescent="0.2">
      <c r="A137" s="5" t="s">
        <v>126</v>
      </c>
      <c r="E137" s="4">
        <v>241547.40970764699</v>
      </c>
    </row>
    <row r="138" spans="1:7" x14ac:dyDescent="0.2">
      <c r="A138" s="5" t="s">
        <v>127</v>
      </c>
      <c r="E138" s="4">
        <v>11081788.6538637</v>
      </c>
    </row>
    <row r="139" spans="1:7" x14ac:dyDescent="0.2">
      <c r="A139" s="5" t="s">
        <v>128</v>
      </c>
      <c r="E139" s="4">
        <v>254974.30506598001</v>
      </c>
    </row>
    <row r="140" spans="1:7" x14ac:dyDescent="0.2">
      <c r="A140" s="5" t="s">
        <v>129</v>
      </c>
      <c r="E140" s="4">
        <v>296846.32116348</v>
      </c>
      <c r="F140" s="4">
        <v>407281.09219499101</v>
      </c>
      <c r="G140" s="4">
        <v>58756.4624135091</v>
      </c>
    </row>
    <row r="141" spans="1:7" x14ac:dyDescent="0.2">
      <c r="A141" s="5" t="s">
        <v>130</v>
      </c>
      <c r="E141" s="4">
        <v>5834840.7848577797</v>
      </c>
      <c r="F141" s="4">
        <v>11852.138413255299</v>
      </c>
      <c r="G141" s="4">
        <v>1490.6506967559501</v>
      </c>
    </row>
    <row r="142" spans="1:7" x14ac:dyDescent="0.2">
      <c r="A142" s="5" t="s">
        <v>131</v>
      </c>
      <c r="E142" s="4">
        <v>10694330.0064935</v>
      </c>
      <c r="F142" s="4">
        <v>131527.86971502099</v>
      </c>
      <c r="G142" s="4">
        <v>204782.951337865</v>
      </c>
    </row>
    <row r="143" spans="1:7" x14ac:dyDescent="0.2">
      <c r="A143" s="5" t="s">
        <v>132</v>
      </c>
      <c r="E143" s="4">
        <v>204956.202994883</v>
      </c>
      <c r="F143" s="4">
        <v>509100.99987753399</v>
      </c>
      <c r="G143" s="4">
        <v>124066.072955407</v>
      </c>
    </row>
    <row r="144" spans="1:7" x14ac:dyDescent="0.2">
      <c r="A144" s="5" t="s">
        <v>133</v>
      </c>
      <c r="E144" s="4">
        <v>2489361.8721843399</v>
      </c>
      <c r="F144" s="4">
        <v>1996844.03811533</v>
      </c>
      <c r="G144" s="4">
        <v>1024345.3548964499</v>
      </c>
    </row>
    <row r="145" spans="1:7" x14ac:dyDescent="0.2">
      <c r="A145" s="5" t="s">
        <v>134</v>
      </c>
      <c r="E145" s="4">
        <v>2562912.2306590299</v>
      </c>
      <c r="F145" s="4">
        <v>1923867.87740092</v>
      </c>
      <c r="G145" s="4">
        <v>422928.309294103</v>
      </c>
    </row>
    <row r="146" spans="1:7" x14ac:dyDescent="0.2">
      <c r="A146" s="5" t="s">
        <v>135</v>
      </c>
      <c r="E146" s="4">
        <v>2106897.18633524</v>
      </c>
      <c r="F146" s="4">
        <v>3757185.87666765</v>
      </c>
      <c r="G146" s="4">
        <v>4548279.8425111296</v>
      </c>
    </row>
    <row r="147" spans="1:7" x14ac:dyDescent="0.2">
      <c r="A147" s="5" t="s">
        <v>136</v>
      </c>
      <c r="E147" s="4">
        <v>2349020.8923736298</v>
      </c>
      <c r="F147" s="4">
        <v>3942336.8067622199</v>
      </c>
      <c r="G147" s="4">
        <v>5833492.0872439696</v>
      </c>
    </row>
    <row r="148" spans="1:7" x14ac:dyDescent="0.2">
      <c r="A148" s="5" t="s">
        <v>137</v>
      </c>
      <c r="E148" s="4">
        <v>11712219.673343901</v>
      </c>
      <c r="F148" s="4">
        <v>13593014.8869706</v>
      </c>
      <c r="G148" s="4">
        <v>15479874.1692458</v>
      </c>
    </row>
    <row r="149" spans="1:7" x14ac:dyDescent="0.2">
      <c r="A149" s="5" t="s">
        <v>138</v>
      </c>
      <c r="E149" s="4">
        <v>657816.68413595494</v>
      </c>
      <c r="F149" s="4">
        <v>1485955.7387942099</v>
      </c>
      <c r="G149" s="4">
        <v>1444121.9102268701</v>
      </c>
    </row>
    <row r="150" spans="1:7" x14ac:dyDescent="0.2">
      <c r="A150" s="5" t="s">
        <v>139</v>
      </c>
      <c r="E150" s="4">
        <v>859404.07542653196</v>
      </c>
      <c r="F150" s="4">
        <v>840038.58830752096</v>
      </c>
      <c r="G150" s="4">
        <v>1532893.47348049</v>
      </c>
    </row>
    <row r="151" spans="1:7" x14ac:dyDescent="0.2">
      <c r="A151" s="5" t="s">
        <v>140</v>
      </c>
      <c r="E151" s="4">
        <v>705975.46095213899</v>
      </c>
      <c r="F151" s="4">
        <v>846413.18658338103</v>
      </c>
      <c r="G151" s="4">
        <v>1431767.7972516799</v>
      </c>
    </row>
    <row r="152" spans="1:7" x14ac:dyDescent="0.2">
      <c r="A152" s="5" t="s">
        <v>141</v>
      </c>
      <c r="E152" s="4">
        <v>172615.77001337099</v>
      </c>
      <c r="F152" s="4">
        <v>1028695.25317764</v>
      </c>
      <c r="G152" s="4">
        <v>2330614.9928931398</v>
      </c>
    </row>
    <row r="153" spans="1:7" x14ac:dyDescent="0.2">
      <c r="A153" s="5" t="s">
        <v>142</v>
      </c>
      <c r="E153" s="4">
        <v>2538321.2227900098</v>
      </c>
      <c r="F153" s="4">
        <v>864514.38134732295</v>
      </c>
      <c r="G153" s="4">
        <v>3020.5420656551701</v>
      </c>
    </row>
    <row r="154" spans="1:7" x14ac:dyDescent="0.2">
      <c r="A154" s="5" t="s">
        <v>143</v>
      </c>
      <c r="E154" s="4">
        <v>3104349.4964725198</v>
      </c>
    </row>
    <row r="155" spans="1:7" x14ac:dyDescent="0.2">
      <c r="A155" s="5" t="s">
        <v>144</v>
      </c>
      <c r="E155" s="4">
        <v>1647498.3227063699</v>
      </c>
      <c r="F155" s="4">
        <v>568126.50138265896</v>
      </c>
      <c r="G155" s="4">
        <v>261682.12741015101</v>
      </c>
    </row>
    <row r="156" spans="1:7" x14ac:dyDescent="0.2">
      <c r="A156" s="5" t="s">
        <v>145</v>
      </c>
      <c r="E156" s="4">
        <v>1591071.3417802399</v>
      </c>
      <c r="F156" s="4">
        <v>951359.44195416104</v>
      </c>
      <c r="G156" s="4">
        <v>92479.826625616799</v>
      </c>
    </row>
    <row r="157" spans="1:7" x14ac:dyDescent="0.2">
      <c r="A157" s="5" t="s">
        <v>146</v>
      </c>
      <c r="E157" s="4">
        <v>13866.177276158</v>
      </c>
      <c r="F157" s="4">
        <v>4415.3393698171403</v>
      </c>
      <c r="G157" s="4">
        <v>3500.3124037730399</v>
      </c>
    </row>
    <row r="158" spans="1:7" x14ac:dyDescent="0.2">
      <c r="A158" s="5" t="s">
        <v>147</v>
      </c>
      <c r="E158" s="4">
        <v>138568.829056538</v>
      </c>
      <c r="F158" s="4">
        <v>29525.633101701002</v>
      </c>
      <c r="G158" s="4">
        <v>367838.40038743999</v>
      </c>
    </row>
    <row r="159" spans="1:7" x14ac:dyDescent="0.2">
      <c r="A159" s="5" t="s">
        <v>148</v>
      </c>
      <c r="E159" s="4">
        <v>37738.1158238918</v>
      </c>
      <c r="F159" s="4">
        <v>262877.908967836</v>
      </c>
      <c r="G159" s="4">
        <v>32573.7607618205</v>
      </c>
    </row>
    <row r="160" spans="1:7" x14ac:dyDescent="0.2">
      <c r="A160" s="5" t="s">
        <v>149</v>
      </c>
      <c r="E160" s="4">
        <v>6221.7399685779401</v>
      </c>
      <c r="F160" s="4">
        <v>10.2371095571763</v>
      </c>
      <c r="G160" s="4">
        <v>1.7211682134058898E-2</v>
      </c>
    </row>
    <row r="161" spans="1:7" x14ac:dyDescent="0.2">
      <c r="A161" s="5" t="s">
        <v>150</v>
      </c>
      <c r="E161" s="4">
        <v>4241708.3268755097</v>
      </c>
      <c r="F161" s="4">
        <v>22566580.918535002</v>
      </c>
      <c r="G161" s="4">
        <v>43869709.0095753</v>
      </c>
    </row>
    <row r="162" spans="1:7" x14ac:dyDescent="0.2">
      <c r="A162" s="5" t="s">
        <v>151</v>
      </c>
    </row>
    <row r="163" spans="1:7" x14ac:dyDescent="0.2">
      <c r="A163" s="5" t="s">
        <v>152</v>
      </c>
      <c r="E163" s="4">
        <v>2643020.95831626</v>
      </c>
    </row>
    <row r="164" spans="1:7" x14ac:dyDescent="0.2">
      <c r="A164" s="5" t="s">
        <v>153</v>
      </c>
      <c r="E164" s="4">
        <v>2661880.8275919901</v>
      </c>
    </row>
    <row r="165" spans="1:7" x14ac:dyDescent="0.2">
      <c r="A165" s="5" t="s">
        <v>154</v>
      </c>
      <c r="E165" s="4">
        <v>50509.850425501703</v>
      </c>
      <c r="F165" s="4">
        <v>29298.176846242</v>
      </c>
      <c r="G165" s="4">
        <v>30327.997072882499</v>
      </c>
    </row>
    <row r="166" spans="1:7" x14ac:dyDescent="0.2">
      <c r="A166" s="5" t="s">
        <v>155</v>
      </c>
      <c r="E166" s="4">
        <v>296092.857219711</v>
      </c>
      <c r="F166" s="4">
        <v>253065.285741495</v>
      </c>
      <c r="G166" s="4">
        <v>713932.17942898395</v>
      </c>
    </row>
    <row r="167" spans="1:7" x14ac:dyDescent="0.2">
      <c r="A167" s="5" t="s">
        <v>156</v>
      </c>
      <c r="E167" s="4">
        <v>5707.2625460372901</v>
      </c>
    </row>
    <row r="168" spans="1:7" collapsed="1" x14ac:dyDescent="0.2">
      <c r="A168" s="5" t="s">
        <v>157</v>
      </c>
      <c r="B168" s="4">
        <v>68194451</v>
      </c>
      <c r="C168" s="4">
        <v>41322864</v>
      </c>
      <c r="D168" s="4">
        <v>59024825</v>
      </c>
      <c r="E168" s="4">
        <v>76196721.938152403</v>
      </c>
      <c r="F168" s="4">
        <v>59072784.689401202</v>
      </c>
      <c r="G168" s="4">
        <v>82560446.814467996</v>
      </c>
    </row>
    <row r="169" spans="1:7" x14ac:dyDescent="0.2">
      <c r="A169" s="5" t="s">
        <v>158</v>
      </c>
      <c r="B169" s="4">
        <v>0</v>
      </c>
      <c r="C169" s="4">
        <v>530146</v>
      </c>
      <c r="D169" s="4">
        <v>0</v>
      </c>
      <c r="E169" s="4">
        <v>0</v>
      </c>
      <c r="F169" s="4">
        <v>0</v>
      </c>
      <c r="G169" s="4">
        <v>0</v>
      </c>
    </row>
    <row r="170" spans="1:7" x14ac:dyDescent="0.2">
      <c r="A170" s="5" t="s">
        <v>159</v>
      </c>
      <c r="B170" s="4">
        <v>-134826069</v>
      </c>
      <c r="C170" s="4">
        <v>-110087671</v>
      </c>
      <c r="D170" s="4">
        <v>-99460939</v>
      </c>
      <c r="E170" s="4">
        <v>-101299488.59199999</v>
      </c>
      <c r="F170" s="4">
        <v>-101299488.59199999</v>
      </c>
      <c r="G170" s="4">
        <v>-101299488.59199999</v>
      </c>
    </row>
    <row r="171" spans="1:7" x14ac:dyDescent="0.2">
      <c r="A171" s="5" t="s">
        <v>160</v>
      </c>
      <c r="B171" s="4">
        <v>-102544059</v>
      </c>
      <c r="C171" s="4">
        <v>-123342533</v>
      </c>
      <c r="D171" s="4">
        <v>-150878069</v>
      </c>
      <c r="E171" s="4">
        <v>-122493590.392</v>
      </c>
      <c r="F171" s="4">
        <v>-122493590.392</v>
      </c>
      <c r="G171" s="4">
        <v>-122493590.392</v>
      </c>
    </row>
    <row r="172" spans="1:7" x14ac:dyDescent="0.2">
      <c r="A172" s="5" t="s">
        <v>161</v>
      </c>
      <c r="B172" s="4">
        <v>-392542438</v>
      </c>
      <c r="C172" s="4">
        <v>-351600000</v>
      </c>
      <c r="D172" s="4">
        <v>-558140832</v>
      </c>
      <c r="E172" s="4">
        <v>-331924709.169999</v>
      </c>
      <c r="F172" s="4">
        <v>-331924709.169999</v>
      </c>
      <c r="G172" s="4">
        <v>-331924709.169999</v>
      </c>
    </row>
    <row r="173" spans="1:7" x14ac:dyDescent="0.2">
      <c r="A173" s="5" t="s">
        <v>162</v>
      </c>
      <c r="B173" s="4">
        <v>-999035</v>
      </c>
      <c r="C173" s="4">
        <v>-895502</v>
      </c>
      <c r="D173" s="4">
        <v>0</v>
      </c>
      <c r="E173" s="4">
        <v>0</v>
      </c>
      <c r="F173" s="4">
        <v>0</v>
      </c>
      <c r="G173" s="4">
        <v>0</v>
      </c>
    </row>
    <row r="174" spans="1:7" x14ac:dyDescent="0.2">
      <c r="A174" s="5" t="s">
        <v>163</v>
      </c>
      <c r="B174" s="4">
        <v>-17202848</v>
      </c>
      <c r="C174" s="4">
        <v>-20628837</v>
      </c>
      <c r="D174" s="4">
        <v>-28407345</v>
      </c>
      <c r="E174" s="4">
        <v>-18889623.999999899</v>
      </c>
      <c r="F174" s="4">
        <v>-18889623.999999899</v>
      </c>
      <c r="G174" s="4">
        <v>-18889623.999999899</v>
      </c>
    </row>
    <row r="175" spans="1:7" x14ac:dyDescent="0.2">
      <c r="A175" s="5" t="s">
        <v>164</v>
      </c>
      <c r="B175" s="4">
        <v>-70767192</v>
      </c>
      <c r="C175" s="4">
        <v>-39365681</v>
      </c>
      <c r="D175" s="4">
        <v>-63277777</v>
      </c>
      <c r="E175" s="4">
        <v>0</v>
      </c>
      <c r="F175" s="4">
        <v>0</v>
      </c>
      <c r="G175" s="4">
        <v>0</v>
      </c>
    </row>
    <row r="176" spans="1:7" ht="11.25" x14ac:dyDescent="0.2">
      <c r="A176" s="5" t="s">
        <v>165</v>
      </c>
      <c r="B176" s="4">
        <v>4932104</v>
      </c>
      <c r="C176" s="4">
        <v>8534032</v>
      </c>
      <c r="D176" s="4">
        <v>2678110</v>
      </c>
      <c r="E176" s="4">
        <v>0</v>
      </c>
      <c r="F176" s="4">
        <v>0</v>
      </c>
      <c r="G176" s="4">
        <v>0</v>
      </c>
    </row>
    <row r="177" spans="1:7" x14ac:dyDescent="0.2">
      <c r="A177" s="6" t="s">
        <v>166</v>
      </c>
      <c r="B177" s="7">
        <v>-1686328310</v>
      </c>
      <c r="C177" s="7">
        <v>-1427909652</v>
      </c>
      <c r="D177" s="7">
        <v>-1338791069</v>
      </c>
      <c r="E177" s="7">
        <v>-2331846007.04035</v>
      </c>
      <c r="F177" s="7">
        <v>-1034939851.77437</v>
      </c>
      <c r="G177" s="7">
        <v>-716433230.53234506</v>
      </c>
    </row>
    <row r="179" spans="1:7" x14ac:dyDescent="0.2">
      <c r="A179" s="3" t="s">
        <v>167</v>
      </c>
    </row>
    <row r="180" spans="1:7" x14ac:dyDescent="0.2">
      <c r="A180" s="5" t="s">
        <v>168</v>
      </c>
      <c r="B180" s="4">
        <v>6817896</v>
      </c>
      <c r="C180" s="4">
        <v>6817901</v>
      </c>
      <c r="D180" s="4">
        <v>0</v>
      </c>
      <c r="E180" s="4">
        <v>0</v>
      </c>
      <c r="F180" s="4">
        <v>0</v>
      </c>
      <c r="G180" s="4">
        <v>0</v>
      </c>
    </row>
    <row r="181" spans="1:7" x14ac:dyDescent="0.2">
      <c r="A181" s="5" t="s">
        <v>169</v>
      </c>
      <c r="B181" s="4">
        <v>-912996</v>
      </c>
      <c r="C181" s="4">
        <v>-773678</v>
      </c>
      <c r="D181" s="4">
        <v>-773678</v>
      </c>
      <c r="E181" s="4">
        <v>-773676</v>
      </c>
      <c r="F181" s="4">
        <v>-778980</v>
      </c>
      <c r="G181" s="4">
        <v>0</v>
      </c>
    </row>
    <row r="182" spans="1:7" x14ac:dyDescent="0.2">
      <c r="A182" s="5" t="s">
        <v>170</v>
      </c>
      <c r="B182" s="4">
        <v>5619629</v>
      </c>
      <c r="C182" s="4">
        <v>5667513</v>
      </c>
      <c r="D182" s="4">
        <v>3936858</v>
      </c>
      <c r="E182" s="4">
        <v>2512553.4799999902</v>
      </c>
      <c r="F182" s="4">
        <v>-12246.72</v>
      </c>
      <c r="G182" s="4">
        <v>-12246.72</v>
      </c>
    </row>
    <row r="183" spans="1:7" x14ac:dyDescent="0.2">
      <c r="A183" s="5" t="s">
        <v>171</v>
      </c>
      <c r="B183" s="4">
        <v>0</v>
      </c>
      <c r="C183" s="4">
        <v>0</v>
      </c>
      <c r="D183" s="4">
        <v>0</v>
      </c>
      <c r="E183" s="4">
        <v>0</v>
      </c>
      <c r="F183" s="4">
        <v>0</v>
      </c>
      <c r="G183" s="4">
        <v>0</v>
      </c>
    </row>
    <row r="184" spans="1:7" x14ac:dyDescent="0.2">
      <c r="A184" s="5" t="s">
        <v>172</v>
      </c>
      <c r="B184" s="4">
        <v>-154674664</v>
      </c>
      <c r="C184" s="4">
        <v>32788546</v>
      </c>
      <c r="D184" s="4">
        <v>14979989</v>
      </c>
      <c r="E184" s="4">
        <v>-117079636.69</v>
      </c>
      <c r="F184" s="4">
        <v>0</v>
      </c>
      <c r="G184" s="4">
        <v>0</v>
      </c>
    </row>
    <row r="185" spans="1:7" x14ac:dyDescent="0.2">
      <c r="A185" s="5" t="s">
        <v>173</v>
      </c>
      <c r="B185" s="4">
        <v>-169386</v>
      </c>
      <c r="C185" s="4">
        <v>127056</v>
      </c>
      <c r="D185" s="4">
        <v>127056</v>
      </c>
      <c r="E185" s="4">
        <v>0</v>
      </c>
      <c r="F185" s="4">
        <v>0</v>
      </c>
      <c r="G185" s="4">
        <v>0</v>
      </c>
    </row>
    <row r="186" spans="1:7" x14ac:dyDescent="0.2">
      <c r="A186" s="5" t="s">
        <v>174</v>
      </c>
      <c r="B186" s="4">
        <v>-10001680</v>
      </c>
      <c r="C186" s="4">
        <v>0</v>
      </c>
      <c r="D186" s="4">
        <v>0</v>
      </c>
      <c r="E186" s="4">
        <v>0</v>
      </c>
      <c r="F186" s="4">
        <v>0</v>
      </c>
      <c r="G186" s="4">
        <v>0</v>
      </c>
    </row>
    <row r="187" spans="1:7" x14ac:dyDescent="0.2">
      <c r="A187" s="5" t="s">
        <v>175</v>
      </c>
      <c r="B187" s="4">
        <v>-10921855</v>
      </c>
      <c r="C187" s="4">
        <v>-94933379</v>
      </c>
      <c r="D187" s="4">
        <v>15022051</v>
      </c>
      <c r="E187" s="4">
        <v>0</v>
      </c>
      <c r="F187" s="4">
        <v>0</v>
      </c>
      <c r="G187" s="4">
        <v>0</v>
      </c>
    </row>
    <row r="188" spans="1:7" x14ac:dyDescent="0.2">
      <c r="A188" s="5" t="s">
        <v>176</v>
      </c>
      <c r="B188" s="4">
        <v>0</v>
      </c>
      <c r="C188" s="4">
        <v>0</v>
      </c>
      <c r="D188" s="4">
        <v>0</v>
      </c>
      <c r="E188" s="4">
        <v>-146014234.31</v>
      </c>
      <c r="F188" s="4">
        <v>0</v>
      </c>
      <c r="G188" s="4">
        <v>0</v>
      </c>
    </row>
    <row r="189" spans="1:7" x14ac:dyDescent="0.2">
      <c r="A189" s="5" t="s">
        <v>177</v>
      </c>
      <c r="B189" s="4">
        <v>0</v>
      </c>
      <c r="C189" s="4">
        <v>0</v>
      </c>
      <c r="D189" s="4">
        <v>18589288</v>
      </c>
      <c r="E189" s="4">
        <v>55767857.142857201</v>
      </c>
      <c r="F189" s="4">
        <v>55767857.142856799</v>
      </c>
      <c r="G189" s="4">
        <v>55767857.142856799</v>
      </c>
    </row>
    <row r="190" spans="1:7" x14ac:dyDescent="0.2">
      <c r="A190" s="5" t="s">
        <v>178</v>
      </c>
      <c r="B190" s="4">
        <v>0</v>
      </c>
      <c r="C190" s="4">
        <v>0</v>
      </c>
      <c r="D190" s="4">
        <v>11674100</v>
      </c>
      <c r="E190" s="4">
        <v>35022305.142857097</v>
      </c>
      <c r="F190" s="4">
        <v>35022305.142857097</v>
      </c>
      <c r="G190" s="4">
        <v>35022305.142857097</v>
      </c>
    </row>
    <row r="191" spans="1:7" x14ac:dyDescent="0.2">
      <c r="A191" s="5" t="s">
        <v>179</v>
      </c>
      <c r="B191" s="4">
        <v>0</v>
      </c>
      <c r="C191" s="4">
        <v>0</v>
      </c>
      <c r="D191" s="4">
        <v>0</v>
      </c>
      <c r="E191" s="4">
        <v>0</v>
      </c>
      <c r="F191" s="4">
        <v>0</v>
      </c>
      <c r="G191" s="4">
        <v>0</v>
      </c>
    </row>
    <row r="192" spans="1:7" x14ac:dyDescent="0.2">
      <c r="A192" s="5" t="s">
        <v>180</v>
      </c>
      <c r="B192" s="4">
        <v>0</v>
      </c>
      <c r="C192" s="4">
        <v>0</v>
      </c>
      <c r="D192" s="4">
        <v>0</v>
      </c>
      <c r="E192" s="4">
        <v>0</v>
      </c>
      <c r="F192" s="4">
        <v>0</v>
      </c>
      <c r="G192" s="4">
        <v>0</v>
      </c>
    </row>
    <row r="193" spans="1:7" x14ac:dyDescent="0.2">
      <c r="A193" s="5" t="s">
        <v>181</v>
      </c>
      <c r="B193" s="4">
        <v>1536881</v>
      </c>
      <c r="C193" s="4">
        <v>1114875</v>
      </c>
      <c r="D193" s="4">
        <v>370506</v>
      </c>
      <c r="E193" s="4">
        <v>981249.96</v>
      </c>
      <c r="F193" s="4">
        <v>0</v>
      </c>
      <c r="G193" s="4">
        <v>0</v>
      </c>
    </row>
    <row r="194" spans="1:7" x14ac:dyDescent="0.2">
      <c r="A194" s="5" t="s">
        <v>182</v>
      </c>
      <c r="B194" s="4">
        <v>2247689</v>
      </c>
      <c r="C194" s="4">
        <v>2247688</v>
      </c>
      <c r="D194" s="4">
        <v>-89459696</v>
      </c>
      <c r="E194" s="4">
        <v>6431388.2719080001</v>
      </c>
      <c r="F194" s="4">
        <v>6255462.1219079997</v>
      </c>
      <c r="G194" s="4">
        <v>6255462.1219079597</v>
      </c>
    </row>
    <row r="195" spans="1:7" x14ac:dyDescent="0.2">
      <c r="A195" s="5" t="s">
        <v>183</v>
      </c>
      <c r="B195" s="4">
        <v>-6827798</v>
      </c>
      <c r="C195" s="4">
        <v>-47053735</v>
      </c>
      <c r="D195" s="4">
        <v>-54094083</v>
      </c>
      <c r="E195" s="4">
        <v>-58442508.18</v>
      </c>
      <c r="F195" s="4">
        <v>-63827664</v>
      </c>
      <c r="G195" s="4">
        <v>-68387688</v>
      </c>
    </row>
    <row r="196" spans="1:7" x14ac:dyDescent="0.2">
      <c r="A196" s="5" t="s">
        <v>184</v>
      </c>
      <c r="B196" s="4">
        <v>-164151</v>
      </c>
      <c r="C196" s="4">
        <v>0</v>
      </c>
      <c r="D196" s="4">
        <v>0</v>
      </c>
      <c r="E196" s="4">
        <v>0</v>
      </c>
      <c r="F196" s="4">
        <v>0</v>
      </c>
      <c r="G196" s="4">
        <v>0</v>
      </c>
    </row>
    <row r="197" spans="1:7" x14ac:dyDescent="0.2">
      <c r="A197" s="5" t="s">
        <v>185</v>
      </c>
      <c r="B197" s="4">
        <v>-82849</v>
      </c>
      <c r="C197" s="4">
        <v>-264176</v>
      </c>
      <c r="D197" s="4">
        <v>0</v>
      </c>
      <c r="E197" s="4">
        <v>0</v>
      </c>
      <c r="F197" s="4">
        <v>0</v>
      </c>
      <c r="G197" s="4">
        <v>0</v>
      </c>
    </row>
    <row r="198" spans="1:7" x14ac:dyDescent="0.2">
      <c r="A198" s="5" t="s">
        <v>186</v>
      </c>
      <c r="B198" s="4">
        <v>591157</v>
      </c>
      <c r="C198" s="4">
        <v>0</v>
      </c>
      <c r="D198" s="4">
        <v>0</v>
      </c>
      <c r="E198" s="4">
        <v>0</v>
      </c>
      <c r="F198" s="4">
        <v>0</v>
      </c>
      <c r="G198" s="4">
        <v>0</v>
      </c>
    </row>
    <row r="199" spans="1:7" x14ac:dyDescent="0.2">
      <c r="A199" s="5" t="s">
        <v>187</v>
      </c>
      <c r="B199" s="4">
        <v>49283</v>
      </c>
      <c r="C199" s="4">
        <v>-359728</v>
      </c>
      <c r="D199" s="4">
        <v>384768</v>
      </c>
      <c r="E199" s="4">
        <v>-1.32422428578138E-9</v>
      </c>
      <c r="F199" s="4">
        <v>0</v>
      </c>
      <c r="G199" s="4">
        <v>0</v>
      </c>
    </row>
    <row r="200" spans="1:7" x14ac:dyDescent="0.2">
      <c r="A200" s="5" t="s">
        <v>188</v>
      </c>
      <c r="B200" s="4">
        <v>-147865148</v>
      </c>
      <c r="C200" s="4">
        <v>-108706703</v>
      </c>
      <c r="D200" s="4">
        <v>223848114</v>
      </c>
      <c r="E200" s="4">
        <v>36819486.916058101</v>
      </c>
      <c r="F200" s="4">
        <v>-287312.42605825397</v>
      </c>
      <c r="G200" s="4">
        <v>518818.40000009898</v>
      </c>
    </row>
    <row r="201" spans="1:7" x14ac:dyDescent="0.2">
      <c r="A201" s="5" t="s">
        <v>189</v>
      </c>
      <c r="B201" s="4">
        <v>46279801</v>
      </c>
      <c r="C201" s="4">
        <v>22216718</v>
      </c>
      <c r="D201" s="4">
        <v>0</v>
      </c>
      <c r="E201" s="4">
        <v>0</v>
      </c>
      <c r="F201" s="4">
        <v>0</v>
      </c>
      <c r="G201" s="4">
        <v>0</v>
      </c>
    </row>
    <row r="202" spans="1:7" x14ac:dyDescent="0.2">
      <c r="A202" s="5" t="s">
        <v>190</v>
      </c>
      <c r="B202" s="4">
        <v>0</v>
      </c>
      <c r="C202" s="4">
        <v>0</v>
      </c>
      <c r="D202" s="4">
        <v>-4327256</v>
      </c>
      <c r="E202" s="4">
        <v>0</v>
      </c>
      <c r="F202" s="4">
        <v>0</v>
      </c>
      <c r="G202" s="4">
        <v>0</v>
      </c>
    </row>
    <row r="203" spans="1:7" x14ac:dyDescent="0.2">
      <c r="A203" s="5" t="s">
        <v>191</v>
      </c>
      <c r="B203" s="4">
        <v>0</v>
      </c>
      <c r="C203" s="4">
        <v>0</v>
      </c>
      <c r="D203" s="4">
        <v>-22967109</v>
      </c>
      <c r="E203" s="4">
        <v>22967109.030000001</v>
      </c>
      <c r="F203" s="4">
        <v>0</v>
      </c>
      <c r="G203" s="4">
        <v>-1.8393620848655701E-8</v>
      </c>
    </row>
    <row r="204" spans="1:7" x14ac:dyDescent="0.2">
      <c r="A204" s="5" t="s">
        <v>192</v>
      </c>
      <c r="B204" s="4">
        <v>-13895175</v>
      </c>
      <c r="C204" s="4">
        <v>10689790</v>
      </c>
      <c r="D204" s="4">
        <v>-2913099</v>
      </c>
      <c r="E204" s="4">
        <v>6118483.8499999996</v>
      </c>
      <c r="F204" s="4">
        <v>0</v>
      </c>
      <c r="G204" s="4">
        <v>0</v>
      </c>
    </row>
    <row r="205" spans="1:7" x14ac:dyDescent="0.2">
      <c r="A205" s="5" t="s">
        <v>193</v>
      </c>
      <c r="B205" s="4">
        <v>-18139493</v>
      </c>
      <c r="C205" s="4">
        <v>8432712</v>
      </c>
      <c r="D205" s="4">
        <v>3712339</v>
      </c>
      <c r="E205" s="4">
        <v>0</v>
      </c>
      <c r="F205" s="4">
        <v>0</v>
      </c>
      <c r="G205" s="4">
        <v>0</v>
      </c>
    </row>
    <row r="206" spans="1:7" x14ac:dyDescent="0.2">
      <c r="A206" s="5" t="s">
        <v>194</v>
      </c>
      <c r="B206" s="4">
        <v>-1342936</v>
      </c>
      <c r="C206" s="4">
        <v>428184</v>
      </c>
      <c r="D206" s="4">
        <v>-5599615</v>
      </c>
      <c r="E206" s="4">
        <v>0</v>
      </c>
      <c r="F206" s="4">
        <v>0</v>
      </c>
      <c r="G206" s="4">
        <v>0</v>
      </c>
    </row>
    <row r="207" spans="1:7" x14ac:dyDescent="0.2">
      <c r="A207" s="5" t="s">
        <v>195</v>
      </c>
      <c r="B207" s="4">
        <v>0</v>
      </c>
      <c r="C207" s="4">
        <v>-11806416</v>
      </c>
      <c r="D207" s="4">
        <v>-11496698</v>
      </c>
      <c r="E207" s="4">
        <v>8303114</v>
      </c>
      <c r="F207" s="4">
        <v>0</v>
      </c>
      <c r="G207" s="4">
        <v>0</v>
      </c>
    </row>
    <row r="208" spans="1:7" x14ac:dyDescent="0.2">
      <c r="A208" s="5" t="s">
        <v>196</v>
      </c>
      <c r="B208" s="4">
        <v>0</v>
      </c>
      <c r="C208" s="4">
        <v>0</v>
      </c>
      <c r="D208" s="4">
        <v>-12976120</v>
      </c>
      <c r="E208" s="4">
        <v>12446120</v>
      </c>
      <c r="F208" s="4">
        <v>530000</v>
      </c>
      <c r="G208" s="4">
        <v>0</v>
      </c>
    </row>
    <row r="209" spans="1:7" x14ac:dyDescent="0.2">
      <c r="A209" s="5" t="s">
        <v>197</v>
      </c>
      <c r="B209" s="4">
        <v>1192344</v>
      </c>
      <c r="C209" s="4">
        <v>1192344</v>
      </c>
      <c r="D209" s="4">
        <v>1192344</v>
      </c>
      <c r="E209" s="4">
        <v>5050572</v>
      </c>
      <c r="F209" s="4">
        <v>5050572</v>
      </c>
      <c r="G209" s="4">
        <v>5050572</v>
      </c>
    </row>
    <row r="210" spans="1:7" x14ac:dyDescent="0.2">
      <c r="A210" s="5" t="s">
        <v>198</v>
      </c>
      <c r="B210" s="4">
        <v>500004</v>
      </c>
      <c r="C210" s="4">
        <v>500004</v>
      </c>
      <c r="D210" s="4">
        <v>500004</v>
      </c>
      <c r="E210" s="4">
        <v>0</v>
      </c>
      <c r="F210" s="4">
        <v>0</v>
      </c>
      <c r="G210" s="4">
        <v>0</v>
      </c>
    </row>
    <row r="211" spans="1:7" x14ac:dyDescent="0.2">
      <c r="A211" s="5" t="s">
        <v>199</v>
      </c>
      <c r="B211" s="4">
        <v>3358224</v>
      </c>
      <c r="C211" s="4">
        <v>3358224</v>
      </c>
      <c r="D211" s="4">
        <v>3358224</v>
      </c>
      <c r="E211" s="4">
        <v>0</v>
      </c>
      <c r="F211" s="4">
        <v>0</v>
      </c>
      <c r="G211" s="4">
        <v>0</v>
      </c>
    </row>
    <row r="212" spans="1:7" x14ac:dyDescent="0.2">
      <c r="A212" s="5" t="s">
        <v>200</v>
      </c>
      <c r="B212" s="4">
        <v>0</v>
      </c>
      <c r="C212" s="4">
        <v>-2353091</v>
      </c>
      <c r="D212" s="4">
        <v>-2353091</v>
      </c>
      <c r="E212" s="4">
        <v>-2991019</v>
      </c>
      <c r="F212" s="4">
        <v>-2991019</v>
      </c>
      <c r="G212" s="4">
        <v>-2991019</v>
      </c>
    </row>
    <row r="213" spans="1:7" x14ac:dyDescent="0.2">
      <c r="A213" s="5" t="s">
        <v>201</v>
      </c>
      <c r="B213" s="4">
        <v>-1375831</v>
      </c>
      <c r="C213" s="4">
        <v>211920</v>
      </c>
      <c r="D213" s="4">
        <v>494458</v>
      </c>
      <c r="E213" s="4">
        <v>-339672.61374999897</v>
      </c>
      <c r="F213" s="4">
        <v>-348164.42909374798</v>
      </c>
      <c r="G213" s="4">
        <v>-285494.83185687399</v>
      </c>
    </row>
    <row r="214" spans="1:7" x14ac:dyDescent="0.2">
      <c r="A214" s="5" t="s">
        <v>202</v>
      </c>
      <c r="B214" s="4">
        <v>808654</v>
      </c>
      <c r="C214" s="4">
        <v>6922646</v>
      </c>
      <c r="D214" s="4">
        <v>-466877</v>
      </c>
      <c r="E214" s="4">
        <v>-4285375.98999999</v>
      </c>
      <c r="F214" s="4">
        <v>-1982000</v>
      </c>
      <c r="G214" s="4">
        <v>-526000</v>
      </c>
    </row>
    <row r="215" spans="1:7" x14ac:dyDescent="0.2">
      <c r="A215" s="5" t="s">
        <v>203</v>
      </c>
      <c r="B215" s="4">
        <v>86817</v>
      </c>
      <c r="C215" s="4">
        <v>-54792</v>
      </c>
      <c r="D215" s="4">
        <v>41365</v>
      </c>
      <c r="E215" s="4">
        <v>0</v>
      </c>
      <c r="F215" s="4">
        <v>0</v>
      </c>
      <c r="G215" s="4">
        <v>0</v>
      </c>
    </row>
    <row r="216" spans="1:7" x14ac:dyDescent="0.2">
      <c r="A216" s="5" t="s">
        <v>204</v>
      </c>
      <c r="B216" s="4">
        <v>0</v>
      </c>
      <c r="C216" s="4">
        <v>0</v>
      </c>
      <c r="D216" s="4">
        <v>142800</v>
      </c>
      <c r="E216" s="4">
        <v>0</v>
      </c>
      <c r="F216" s="4">
        <v>0</v>
      </c>
      <c r="G216" s="4">
        <v>0</v>
      </c>
    </row>
    <row r="217" spans="1:7" x14ac:dyDescent="0.2">
      <c r="A217" s="5" t="s">
        <v>205</v>
      </c>
      <c r="B217" s="4">
        <v>0</v>
      </c>
      <c r="C217" s="4">
        <v>94331576</v>
      </c>
      <c r="D217" s="4">
        <v>0</v>
      </c>
      <c r="E217" s="4">
        <v>0</v>
      </c>
      <c r="F217" s="4">
        <v>0</v>
      </c>
      <c r="G217" s="4">
        <v>0</v>
      </c>
    </row>
    <row r="218" spans="1:7" x14ac:dyDescent="0.2">
      <c r="A218" s="5" t="s">
        <v>206</v>
      </c>
      <c r="B218" s="4">
        <v>-275000</v>
      </c>
      <c r="C218" s="4">
        <v>-275000</v>
      </c>
      <c r="D218" s="4">
        <v>0</v>
      </c>
      <c r="E218" s="4">
        <v>-220000</v>
      </c>
      <c r="F218" s="4">
        <v>-220000</v>
      </c>
      <c r="G218" s="4">
        <v>-220000</v>
      </c>
    </row>
    <row r="219" spans="1:7" x14ac:dyDescent="0.2">
      <c r="A219" s="5" t="s">
        <v>207</v>
      </c>
      <c r="B219" s="4">
        <v>-2725006</v>
      </c>
      <c r="C219" s="4">
        <v>0</v>
      </c>
      <c r="D219" s="4">
        <v>0</v>
      </c>
      <c r="E219" s="4">
        <v>0</v>
      </c>
      <c r="F219" s="4">
        <v>0</v>
      </c>
      <c r="G219" s="4">
        <v>0</v>
      </c>
    </row>
    <row r="220" spans="1:7" x14ac:dyDescent="0.2">
      <c r="A220" s="5" t="s">
        <v>208</v>
      </c>
      <c r="B220" s="4">
        <v>90717399</v>
      </c>
      <c r="C220" s="4">
        <v>96608989</v>
      </c>
      <c r="D220" s="4">
        <v>102963080</v>
      </c>
      <c r="E220" s="4">
        <v>120847754.82481401</v>
      </c>
      <c r="F220" s="4">
        <v>124941527.400758</v>
      </c>
      <c r="G220" s="4">
        <v>130359492.764681</v>
      </c>
    </row>
    <row r="221" spans="1:7" x14ac:dyDescent="0.2">
      <c r="A221" s="5" t="s">
        <v>209</v>
      </c>
      <c r="B221" s="4">
        <v>-5573857</v>
      </c>
      <c r="C221" s="4">
        <v>-5891590</v>
      </c>
      <c r="D221" s="4">
        <v>-6354092</v>
      </c>
      <c r="E221" s="4">
        <v>0</v>
      </c>
      <c r="F221" s="4">
        <v>0</v>
      </c>
      <c r="G221" s="4">
        <v>0</v>
      </c>
    </row>
    <row r="222" spans="1:7" x14ac:dyDescent="0.2">
      <c r="A222" s="5" t="s">
        <v>210</v>
      </c>
      <c r="B222" s="4">
        <v>-2008585</v>
      </c>
      <c r="C222" s="4">
        <v>-17459334</v>
      </c>
      <c r="D222" s="4">
        <v>-19251210</v>
      </c>
      <c r="E222" s="4">
        <v>0</v>
      </c>
      <c r="F222" s="4">
        <v>0</v>
      </c>
      <c r="G222" s="4">
        <v>0</v>
      </c>
    </row>
    <row r="223" spans="1:7" ht="11.25" x14ac:dyDescent="0.2">
      <c r="A223" s="5" t="s">
        <v>211</v>
      </c>
      <c r="B223" s="4">
        <v>2008585</v>
      </c>
      <c r="C223" s="4">
        <v>17459334</v>
      </c>
      <c r="D223" s="4">
        <v>19251210</v>
      </c>
      <c r="E223" s="4">
        <v>0</v>
      </c>
      <c r="F223" s="4">
        <v>0</v>
      </c>
      <c r="G223" s="4">
        <v>0</v>
      </c>
    </row>
    <row r="224" spans="1:7" x14ac:dyDescent="0.2">
      <c r="A224" s="6" t="s">
        <v>212</v>
      </c>
      <c r="B224" s="7">
        <v>-215142047</v>
      </c>
      <c r="C224" s="7">
        <v>21184398</v>
      </c>
      <c r="D224" s="7">
        <v>187555930</v>
      </c>
      <c r="E224" s="7">
        <v>-16878128.1652551</v>
      </c>
      <c r="F224" s="7">
        <v>157120337.233228</v>
      </c>
      <c r="G224" s="7">
        <v>160552059.02044699</v>
      </c>
    </row>
    <row r="226" spans="1:7" x14ac:dyDescent="0.2">
      <c r="A226" s="6" t="s">
        <v>213</v>
      </c>
      <c r="B226" s="7">
        <v>-1603249247</v>
      </c>
      <c r="C226" s="7">
        <v>-1380095308</v>
      </c>
      <c r="D226" s="7">
        <v>-1236814555</v>
      </c>
      <c r="E226" s="7">
        <v>-2394111945.97539</v>
      </c>
      <c r="F226" s="7">
        <v>-907923997.03394198</v>
      </c>
      <c r="G226" s="7">
        <v>-577678270.40134001</v>
      </c>
    </row>
    <row r="228" spans="1:7" x14ac:dyDescent="0.2">
      <c r="A228" s="3" t="s">
        <v>214</v>
      </c>
    </row>
    <row r="229" spans="1:7" x14ac:dyDescent="0.2">
      <c r="A229" s="5" t="s">
        <v>215</v>
      </c>
      <c r="B229" s="4">
        <v>0</v>
      </c>
      <c r="C229" s="4">
        <v>0</v>
      </c>
      <c r="D229" s="4">
        <v>0</v>
      </c>
      <c r="E229" s="4">
        <v>0</v>
      </c>
      <c r="F229" s="4">
        <v>0</v>
      </c>
      <c r="G229" s="4">
        <v>0</v>
      </c>
    </row>
    <row r="230" spans="1:7" x14ac:dyDescent="0.2">
      <c r="A230" s="5" t="s">
        <v>216</v>
      </c>
      <c r="B230" s="4">
        <v>0</v>
      </c>
      <c r="C230" s="4">
        <v>0</v>
      </c>
      <c r="D230" s="4">
        <v>0</v>
      </c>
      <c r="E230" s="4">
        <v>0</v>
      </c>
      <c r="F230" s="4">
        <v>0</v>
      </c>
      <c r="G230" s="4">
        <v>0</v>
      </c>
    </row>
    <row r="231" spans="1:7" x14ac:dyDescent="0.2">
      <c r="A231" s="5" t="s">
        <v>217</v>
      </c>
      <c r="B231" s="4">
        <v>230254720</v>
      </c>
      <c r="C231" s="4">
        <v>-333346383</v>
      </c>
      <c r="D231" s="4">
        <v>0</v>
      </c>
      <c r="E231" s="4">
        <v>0</v>
      </c>
      <c r="F231" s="4">
        <v>0</v>
      </c>
      <c r="G231" s="4">
        <v>0</v>
      </c>
    </row>
    <row r="232" spans="1:7" ht="11.25" x14ac:dyDescent="0.2">
      <c r="A232" s="5" t="s">
        <v>218</v>
      </c>
      <c r="B232" s="4">
        <v>0</v>
      </c>
      <c r="C232" s="4">
        <v>0</v>
      </c>
      <c r="D232" s="4">
        <v>0</v>
      </c>
      <c r="E232" s="4">
        <v>0</v>
      </c>
      <c r="F232" s="4">
        <v>0</v>
      </c>
      <c r="G232" s="4">
        <v>0</v>
      </c>
    </row>
    <row r="233" spans="1:7" ht="11.25" x14ac:dyDescent="0.2">
      <c r="A233" s="6" t="s">
        <v>219</v>
      </c>
      <c r="B233" s="7">
        <v>230254720</v>
      </c>
      <c r="C233" s="7">
        <v>-333346383</v>
      </c>
      <c r="D233" s="7">
        <v>0</v>
      </c>
      <c r="E233" s="7">
        <v>0</v>
      </c>
      <c r="F233" s="7">
        <v>0</v>
      </c>
      <c r="G233" s="7">
        <v>0</v>
      </c>
    </row>
    <row r="236" spans="1:7" x14ac:dyDescent="0.2">
      <c r="A236" s="3" t="s">
        <v>220</v>
      </c>
    </row>
    <row r="237" spans="1:7" x14ac:dyDescent="0.2">
      <c r="A237" s="5" t="s">
        <v>221</v>
      </c>
      <c r="B237" s="4">
        <v>1170406</v>
      </c>
      <c r="C237" s="4">
        <v>1203188</v>
      </c>
      <c r="D237" s="4">
        <v>439211</v>
      </c>
      <c r="E237" s="4">
        <v>183274.419999957</v>
      </c>
      <c r="F237" s="4">
        <v>-176628.600000142</v>
      </c>
      <c r="G237" s="4">
        <v>-397501.19999992702</v>
      </c>
    </row>
    <row r="238" spans="1:7" x14ac:dyDescent="0.2">
      <c r="A238" s="5" t="s">
        <v>222</v>
      </c>
      <c r="B238" s="4">
        <v>-36652428</v>
      </c>
      <c r="C238" s="4">
        <v>-36652403</v>
      </c>
      <c r="D238" s="4">
        <v>0</v>
      </c>
      <c r="E238" s="4">
        <v>0</v>
      </c>
      <c r="F238" s="4">
        <v>0</v>
      </c>
      <c r="G238" s="4">
        <v>0</v>
      </c>
    </row>
    <row r="239" spans="1:7" x14ac:dyDescent="0.2">
      <c r="A239" s="5" t="s">
        <v>223</v>
      </c>
      <c r="B239" s="4">
        <v>-105447912</v>
      </c>
      <c r="C239" s="4">
        <v>-105447912</v>
      </c>
      <c r="D239" s="4">
        <v>-105447912</v>
      </c>
      <c r="E239" s="4">
        <v>0</v>
      </c>
      <c r="F239" s="4">
        <v>0</v>
      </c>
      <c r="G239" s="4">
        <v>0</v>
      </c>
    </row>
    <row r="240" spans="1:7" x14ac:dyDescent="0.2">
      <c r="A240" s="5" t="s">
        <v>224</v>
      </c>
      <c r="B240" s="4">
        <v>-100723681</v>
      </c>
      <c r="C240" s="4">
        <v>-100723680</v>
      </c>
      <c r="D240" s="4">
        <v>-100723680</v>
      </c>
      <c r="E240" s="4">
        <v>-100723678.571428</v>
      </c>
      <c r="F240" s="4">
        <v>0</v>
      </c>
      <c r="G240" s="4">
        <v>0</v>
      </c>
    </row>
    <row r="241" spans="1:7" x14ac:dyDescent="0.2">
      <c r="A241" s="5" t="s">
        <v>225</v>
      </c>
      <c r="B241" s="4">
        <v>-222732420</v>
      </c>
      <c r="C241" s="4">
        <v>-222732420</v>
      </c>
      <c r="D241" s="4">
        <v>-222732420</v>
      </c>
      <c r="E241" s="4">
        <v>-222732423.99999899</v>
      </c>
      <c r="F241" s="4">
        <v>-222732423.99999899</v>
      </c>
      <c r="G241" s="4">
        <v>0</v>
      </c>
    </row>
    <row r="242" spans="1:7" x14ac:dyDescent="0.2">
      <c r="A242" s="5" t="s">
        <v>226</v>
      </c>
      <c r="B242" s="4">
        <v>-310810896</v>
      </c>
      <c r="C242" s="4">
        <v>-310810896</v>
      </c>
      <c r="D242" s="4">
        <v>-310810896</v>
      </c>
      <c r="E242" s="4">
        <v>-310810899.14285702</v>
      </c>
      <c r="F242" s="4">
        <v>-310810899.14285702</v>
      </c>
      <c r="G242" s="4">
        <v>-310810899.14285702</v>
      </c>
    </row>
    <row r="243" spans="1:7" x14ac:dyDescent="0.2">
      <c r="A243" s="5" t="s">
        <v>227</v>
      </c>
      <c r="B243" s="4">
        <v>1183626051</v>
      </c>
      <c r="C243" s="4">
        <v>-213276347</v>
      </c>
      <c r="D243" s="4">
        <v>-213276348</v>
      </c>
      <c r="E243" s="4">
        <v>-213276342.99999899</v>
      </c>
      <c r="F243" s="4">
        <v>-213276342.99999899</v>
      </c>
      <c r="G243" s="4">
        <v>-213276342.99999899</v>
      </c>
    </row>
    <row r="244" spans="1:7" x14ac:dyDescent="0.2">
      <c r="A244" s="5" t="s">
        <v>228</v>
      </c>
      <c r="B244" s="4">
        <v>0</v>
      </c>
      <c r="C244" s="4">
        <v>1131929657</v>
      </c>
      <c r="D244" s="4">
        <v>-186702455</v>
      </c>
      <c r="E244" s="4">
        <v>-186702457.42857099</v>
      </c>
      <c r="F244" s="4">
        <v>-186702457.42857099</v>
      </c>
      <c r="G244" s="4">
        <v>-186702457.42857099</v>
      </c>
    </row>
    <row r="245" spans="1:7" x14ac:dyDescent="0.2">
      <c r="A245" s="5" t="s">
        <v>229</v>
      </c>
      <c r="B245" s="4">
        <v>0</v>
      </c>
      <c r="C245" s="4">
        <v>0</v>
      </c>
      <c r="D245" s="4">
        <v>0</v>
      </c>
      <c r="E245" s="4">
        <v>0</v>
      </c>
      <c r="F245" s="4">
        <v>0</v>
      </c>
      <c r="G245" s="4">
        <v>0</v>
      </c>
    </row>
    <row r="246" spans="1:7" x14ac:dyDescent="0.2">
      <c r="A246" s="5" t="s">
        <v>230</v>
      </c>
      <c r="B246" s="4">
        <v>0</v>
      </c>
      <c r="C246" s="4">
        <v>0</v>
      </c>
      <c r="D246" s="4">
        <v>856320201</v>
      </c>
      <c r="E246" s="4">
        <v>0</v>
      </c>
      <c r="F246" s="4">
        <v>0</v>
      </c>
      <c r="G246" s="4">
        <v>0</v>
      </c>
    </row>
    <row r="247" spans="1:7" x14ac:dyDescent="0.2">
      <c r="A247" s="5" t="s">
        <v>231</v>
      </c>
      <c r="B247" s="4">
        <v>0</v>
      </c>
      <c r="C247" s="4">
        <v>0</v>
      </c>
      <c r="D247" s="4">
        <v>0</v>
      </c>
      <c r="E247" s="4">
        <v>0</v>
      </c>
      <c r="F247" s="4">
        <v>0</v>
      </c>
      <c r="G247" s="4">
        <v>0</v>
      </c>
    </row>
    <row r="248" spans="1:7" x14ac:dyDescent="0.2">
      <c r="A248" s="5" t="s">
        <v>232</v>
      </c>
      <c r="B248" s="4">
        <v>0</v>
      </c>
      <c r="C248" s="4">
        <v>0</v>
      </c>
      <c r="D248" s="4">
        <v>0</v>
      </c>
      <c r="E248" s="4">
        <v>1864400448.90745</v>
      </c>
      <c r="F248" s="4">
        <v>632220525.29451501</v>
      </c>
      <c r="G248" s="4">
        <v>244233004.71842399</v>
      </c>
    </row>
    <row r="249" spans="1:7" ht="11.25" x14ac:dyDescent="0.2">
      <c r="A249" s="5" t="s">
        <v>233</v>
      </c>
      <c r="B249" s="4">
        <v>154057</v>
      </c>
      <c r="C249" s="4">
        <v>-14587</v>
      </c>
      <c r="D249" s="4">
        <v>78610</v>
      </c>
      <c r="E249" s="4">
        <v>0</v>
      </c>
      <c r="F249" s="4">
        <v>0</v>
      </c>
      <c r="G249" s="4">
        <v>0</v>
      </c>
    </row>
    <row r="250" spans="1:7" x14ac:dyDescent="0.2">
      <c r="A250" s="6" t="s">
        <v>234</v>
      </c>
      <c r="B250" s="7">
        <v>408583177</v>
      </c>
      <c r="C250" s="7">
        <v>143474600</v>
      </c>
      <c r="D250" s="7">
        <v>-282855689</v>
      </c>
      <c r="E250" s="7">
        <v>830337921.18459296</v>
      </c>
      <c r="F250" s="7">
        <v>-301478226.876912</v>
      </c>
      <c r="G250" s="7">
        <v>-466954196.05300301</v>
      </c>
    </row>
    <row r="252" spans="1:7" x14ac:dyDescent="0.2">
      <c r="A252" s="3" t="s">
        <v>235</v>
      </c>
    </row>
    <row r="253" spans="1:7" x14ac:dyDescent="0.2">
      <c r="A253" s="5" t="s">
        <v>236</v>
      </c>
      <c r="B253" s="4">
        <v>-3434474</v>
      </c>
      <c r="C253" s="4">
        <v>-4078884</v>
      </c>
      <c r="D253" s="4">
        <v>-4078884</v>
      </c>
      <c r="E253" s="4">
        <v>-1768928</v>
      </c>
      <c r="F253" s="4">
        <v>-118968</v>
      </c>
      <c r="G253" s="4">
        <v>-49570</v>
      </c>
    </row>
    <row r="254" spans="1:7" x14ac:dyDescent="0.2">
      <c r="A254" s="5" t="s">
        <v>237</v>
      </c>
      <c r="B254" s="4">
        <v>-270206</v>
      </c>
      <c r="C254" s="4">
        <v>-97893</v>
      </c>
      <c r="D254" s="4">
        <v>-295315</v>
      </c>
      <c r="E254" s="4">
        <v>0</v>
      </c>
      <c r="F254" s="4">
        <v>0</v>
      </c>
      <c r="G254" s="4">
        <v>0</v>
      </c>
    </row>
    <row r="255" spans="1:7" x14ac:dyDescent="0.2">
      <c r="A255" s="5" t="s">
        <v>238</v>
      </c>
      <c r="B255" s="4">
        <v>31790622</v>
      </c>
      <c r="C255" s="4">
        <v>33929406</v>
      </c>
      <c r="D255" s="4">
        <v>31607500</v>
      </c>
      <c r="E255" s="4">
        <v>26689544.352076001</v>
      </c>
      <c r="F255" s="4">
        <v>27425362.768057499</v>
      </c>
      <c r="G255" s="4">
        <v>28181467.358061101</v>
      </c>
    </row>
    <row r="256" spans="1:7" ht="11.25" x14ac:dyDescent="0.2">
      <c r="A256" s="5" t="s">
        <v>239</v>
      </c>
      <c r="B256" s="4">
        <v>1080954</v>
      </c>
      <c r="C256" s="4">
        <v>1152914</v>
      </c>
      <c r="D256" s="4">
        <v>991312</v>
      </c>
      <c r="E256" s="4">
        <v>1033501.39293619</v>
      </c>
      <c r="F256" s="4">
        <v>1042424.10187862</v>
      </c>
      <c r="G256" s="4">
        <v>1051423.8448099799</v>
      </c>
    </row>
    <row r="257" spans="1:7" x14ac:dyDescent="0.2">
      <c r="A257" s="6" t="s">
        <v>240</v>
      </c>
      <c r="B257" s="7">
        <v>29166896</v>
      </c>
      <c r="C257" s="7">
        <v>30905543</v>
      </c>
      <c r="D257" s="7">
        <v>28224613</v>
      </c>
      <c r="E257" s="7">
        <v>25954117.745012201</v>
      </c>
      <c r="F257" s="7">
        <v>28348818.869936202</v>
      </c>
      <c r="G257" s="7">
        <v>29183321.202871099</v>
      </c>
    </row>
    <row r="259" spans="1:7" x14ac:dyDescent="0.2">
      <c r="A259" s="3" t="s">
        <v>241</v>
      </c>
    </row>
    <row r="260" spans="1:7" ht="11.25" x14ac:dyDescent="0.2">
      <c r="A260" s="5" t="s">
        <v>242</v>
      </c>
      <c r="B260" s="4">
        <v>-75492</v>
      </c>
      <c r="C260" s="4">
        <v>-75492</v>
      </c>
      <c r="D260" s="4">
        <v>-75490</v>
      </c>
      <c r="E260" s="4">
        <v>-52332</v>
      </c>
      <c r="F260" s="4">
        <v>-15252</v>
      </c>
      <c r="G260" s="4">
        <v>-660</v>
      </c>
    </row>
    <row r="261" spans="1:7" x14ac:dyDescent="0.2">
      <c r="A261" s="6" t="s">
        <v>243</v>
      </c>
      <c r="B261" s="7">
        <v>-75492</v>
      </c>
      <c r="C261" s="7">
        <v>-75492</v>
      </c>
      <c r="D261" s="7">
        <v>-75490</v>
      </c>
      <c r="E261" s="7">
        <v>-52332</v>
      </c>
      <c r="F261" s="7">
        <v>-15252</v>
      </c>
      <c r="G261" s="7">
        <v>-660</v>
      </c>
    </row>
    <row r="263" spans="1:7" ht="11.25" x14ac:dyDescent="0.2">
      <c r="A263" s="6" t="s">
        <v>244</v>
      </c>
      <c r="B263" s="7">
        <v>29091404</v>
      </c>
      <c r="C263" s="7">
        <v>30830051</v>
      </c>
      <c r="D263" s="7">
        <v>28149123</v>
      </c>
      <c r="E263" s="7">
        <v>25901785.745012201</v>
      </c>
      <c r="F263" s="7">
        <v>28333566.869936202</v>
      </c>
      <c r="G263" s="7">
        <v>29182661.202871099</v>
      </c>
    </row>
    <row r="264" spans="1:7" x14ac:dyDescent="0.2">
      <c r="A264" s="5" t="s">
        <v>245</v>
      </c>
      <c r="B264" s="4">
        <v>0</v>
      </c>
      <c r="C264" s="4">
        <v>0</v>
      </c>
      <c r="D264" s="4">
        <v>0</v>
      </c>
      <c r="E264" s="4">
        <v>0</v>
      </c>
      <c r="F264" s="4">
        <v>0</v>
      </c>
      <c r="G264" s="4">
        <v>0</v>
      </c>
    </row>
    <row r="266" spans="1:7" x14ac:dyDescent="0.2">
      <c r="A266" s="9" t="s">
        <v>246</v>
      </c>
    </row>
    <row r="267" spans="1:7" x14ac:dyDescent="0.2">
      <c r="A267" s="5" t="s">
        <v>247</v>
      </c>
      <c r="B267" s="4">
        <v>28478067</v>
      </c>
      <c r="C267" s="4">
        <v>-15112455</v>
      </c>
      <c r="D267" s="4">
        <v>-62478148</v>
      </c>
      <c r="E267" s="4">
        <v>14456456.204679901</v>
      </c>
      <c r="F267" s="4">
        <v>-84476325.445782095</v>
      </c>
      <c r="G267" s="4">
        <v>-100807901.218155</v>
      </c>
    </row>
    <row r="268" spans="1:7" x14ac:dyDescent="0.2">
      <c r="A268" s="5" t="s">
        <v>248</v>
      </c>
      <c r="B268" s="4">
        <v>-2137810</v>
      </c>
      <c r="C268" s="4">
        <v>433768</v>
      </c>
      <c r="D268" s="4">
        <v>508481</v>
      </c>
      <c r="E268" s="4">
        <v>43250</v>
      </c>
      <c r="F268" s="4">
        <v>43250</v>
      </c>
      <c r="G268" s="4">
        <v>43250</v>
      </c>
    </row>
    <row r="269" spans="1:7" x14ac:dyDescent="0.2">
      <c r="A269" s="5" t="s">
        <v>249</v>
      </c>
      <c r="B269" s="4">
        <v>26340257</v>
      </c>
      <c r="C269" s="4">
        <v>-14678687</v>
      </c>
      <c r="D269" s="4">
        <v>-61969667</v>
      </c>
      <c r="E269" s="4">
        <v>14499706.204679901</v>
      </c>
      <c r="F269" s="4">
        <v>-84433075.445782095</v>
      </c>
      <c r="G269" s="4">
        <v>-100764651.218155</v>
      </c>
    </row>
    <row r="270" spans="1:7" x14ac:dyDescent="0.2">
      <c r="A270" s="5" t="s">
        <v>250</v>
      </c>
      <c r="B270" s="4">
        <v>-50659871.037050001</v>
      </c>
      <c r="C270" s="4">
        <v>-64249995.631449997</v>
      </c>
      <c r="D270" s="4">
        <v>-54635818.374349996</v>
      </c>
      <c r="E270" s="4">
        <v>-67885850.046833798</v>
      </c>
      <c r="F270" s="4">
        <v>-88233688.744576097</v>
      </c>
      <c r="G270" s="4">
        <v>-101957684.339167</v>
      </c>
    </row>
    <row r="271" spans="1:7" x14ac:dyDescent="0.2">
      <c r="A271" s="5" t="s">
        <v>251</v>
      </c>
      <c r="B271" s="4">
        <v>298221110</v>
      </c>
      <c r="C271" s="4">
        <v>26629946</v>
      </c>
      <c r="D271" s="4">
        <v>-85579416</v>
      </c>
      <c r="E271" s="4">
        <v>-45387810.769783698</v>
      </c>
      <c r="F271" s="4">
        <v>-30104482.492796</v>
      </c>
      <c r="G271" s="4">
        <v>-21797098.8894425</v>
      </c>
    </row>
    <row r="272" spans="1:7" x14ac:dyDescent="0.2">
      <c r="A272" s="5" t="s">
        <v>252</v>
      </c>
      <c r="B272" s="4">
        <v>-1686328310</v>
      </c>
      <c r="C272" s="4">
        <v>-1427909652</v>
      </c>
      <c r="D272" s="4">
        <v>-1338791069</v>
      </c>
      <c r="E272" s="4">
        <v>-2331846007.04035</v>
      </c>
      <c r="F272" s="4">
        <v>-1034939851.77437</v>
      </c>
      <c r="G272" s="4">
        <v>-716433230.53234506</v>
      </c>
    </row>
    <row r="273" spans="1:7" x14ac:dyDescent="0.2">
      <c r="A273" s="5" t="s">
        <v>253</v>
      </c>
      <c r="B273" s="4">
        <v>-215142047</v>
      </c>
      <c r="C273" s="4">
        <v>21184398</v>
      </c>
      <c r="D273" s="4">
        <v>187555930</v>
      </c>
      <c r="E273" s="4">
        <v>-16878128.1652551</v>
      </c>
      <c r="F273" s="4">
        <v>157120337.233228</v>
      </c>
      <c r="G273" s="4">
        <v>160552059.02044699</v>
      </c>
    </row>
    <row r="274" spans="1:7" x14ac:dyDescent="0.2">
      <c r="A274" s="5" t="s">
        <v>254</v>
      </c>
      <c r="B274" s="4">
        <v>-1603249247</v>
      </c>
      <c r="C274" s="4">
        <v>-1380095308</v>
      </c>
      <c r="D274" s="4">
        <v>-1236814555</v>
      </c>
      <c r="E274" s="4">
        <v>-2394111945.97539</v>
      </c>
      <c r="F274" s="4">
        <v>-907923997.03394198</v>
      </c>
      <c r="G274" s="4">
        <v>-577678270.40134001</v>
      </c>
    </row>
    <row r="275" spans="1:7" x14ac:dyDescent="0.2">
      <c r="A275" s="5" t="s">
        <v>255</v>
      </c>
      <c r="B275" s="4">
        <v>0</v>
      </c>
      <c r="C275" s="4">
        <v>0</v>
      </c>
      <c r="D275" s="4">
        <v>0</v>
      </c>
      <c r="E275" s="4">
        <v>0</v>
      </c>
      <c r="F275" s="4">
        <v>0</v>
      </c>
      <c r="G275" s="4">
        <v>0</v>
      </c>
    </row>
    <row r="276" spans="1:7" x14ac:dyDescent="0.2">
      <c r="A276" s="5" t="s">
        <v>256</v>
      </c>
      <c r="B276" s="4">
        <v>0</v>
      </c>
      <c r="C276" s="4">
        <v>0</v>
      </c>
      <c r="D276" s="4">
        <v>0</v>
      </c>
      <c r="E276" s="4">
        <v>0</v>
      </c>
      <c r="F276" s="4">
        <v>0</v>
      </c>
      <c r="G276" s="4">
        <v>0</v>
      </c>
    </row>
    <row r="277" spans="1:7" x14ac:dyDescent="0.2">
      <c r="A277" s="5" t="s">
        <v>257</v>
      </c>
      <c r="B277" s="4">
        <v>0</v>
      </c>
      <c r="C277" s="4">
        <v>0</v>
      </c>
      <c r="D277" s="4">
        <v>0</v>
      </c>
      <c r="E277" s="4">
        <v>0</v>
      </c>
      <c r="F277" s="4">
        <v>0</v>
      </c>
      <c r="G277" s="4">
        <v>0</v>
      </c>
    </row>
    <row r="278" spans="1:7" x14ac:dyDescent="0.2">
      <c r="A278" s="5" t="s">
        <v>258</v>
      </c>
      <c r="B278" s="4">
        <v>0</v>
      </c>
      <c r="C278" s="4">
        <v>0</v>
      </c>
      <c r="D278" s="4">
        <v>0</v>
      </c>
      <c r="E278" s="4">
        <v>0</v>
      </c>
      <c r="F278" s="4">
        <v>0</v>
      </c>
      <c r="G278" s="4">
        <v>0</v>
      </c>
    </row>
    <row r="279" spans="1:7" x14ac:dyDescent="0.2">
      <c r="A279" s="5" t="s">
        <v>259</v>
      </c>
      <c r="B279" s="4">
        <v>230254720</v>
      </c>
      <c r="C279" s="4">
        <v>-333346383</v>
      </c>
      <c r="D279" s="4">
        <v>0</v>
      </c>
      <c r="E279" s="4">
        <v>0</v>
      </c>
      <c r="F279" s="4">
        <v>0</v>
      </c>
      <c r="G279" s="4">
        <v>0</v>
      </c>
    </row>
    <row r="280" spans="1:7" x14ac:dyDescent="0.2">
      <c r="A280" s="5" t="s">
        <v>260</v>
      </c>
      <c r="B280" s="4">
        <v>408583177</v>
      </c>
      <c r="C280" s="4">
        <v>143474600</v>
      </c>
      <c r="D280" s="4">
        <v>-282855689</v>
      </c>
      <c r="E280" s="4">
        <v>830337921.18459296</v>
      </c>
      <c r="F280" s="4">
        <v>-301478226.876912</v>
      </c>
      <c r="G280" s="4">
        <v>-466954196.05300301</v>
      </c>
    </row>
    <row r="281" spans="1:7" ht="10.8" thickBot="1" x14ac:dyDescent="0.25">
      <c r="A281" s="6" t="s">
        <v>261</v>
      </c>
      <c r="B281" s="10">
        <v>-988730964.03705001</v>
      </c>
      <c r="C281" s="10">
        <v>-1648895773.6314499</v>
      </c>
      <c r="D281" s="10">
        <v>-1636275729.3743501</v>
      </c>
      <c r="E281" s="10">
        <v>-1617160168.6329501</v>
      </c>
      <c r="F281" s="10">
        <v>-1382068988.1012101</v>
      </c>
      <c r="G281" s="10">
        <v>-1247354802.0116601</v>
      </c>
    </row>
    <row r="282" spans="1:7" ht="10.8" thickTop="1" x14ac:dyDescent="0.2"/>
    <row r="283" spans="1:7" x14ac:dyDescent="0.2">
      <c r="A283" s="9" t="s">
        <v>262</v>
      </c>
    </row>
    <row r="284" spans="1:7" x14ac:dyDescent="0.2">
      <c r="A284" s="5" t="s">
        <v>247</v>
      </c>
      <c r="B284" s="4">
        <v>28478067</v>
      </c>
      <c r="C284" s="4">
        <v>-15112455</v>
      </c>
      <c r="D284" s="4">
        <v>-62478148</v>
      </c>
      <c r="E284" s="4">
        <v>14456456.204679901</v>
      </c>
      <c r="F284" s="4">
        <v>-84476325.445782095</v>
      </c>
      <c r="G284" s="4">
        <v>-100807901.218155</v>
      </c>
    </row>
    <row r="285" spans="1:7" x14ac:dyDescent="0.2">
      <c r="A285" s="5" t="s">
        <v>263</v>
      </c>
      <c r="B285" s="4">
        <v>-50000</v>
      </c>
      <c r="C285" s="4">
        <v>-50000</v>
      </c>
      <c r="D285" s="4">
        <v>-5959784</v>
      </c>
      <c r="E285" s="4">
        <v>-50000</v>
      </c>
      <c r="F285" s="4">
        <v>-50000</v>
      </c>
      <c r="G285" s="4">
        <v>-50000</v>
      </c>
    </row>
    <row r="286" spans="1:7" x14ac:dyDescent="0.2">
      <c r="A286" s="5" t="s">
        <v>264</v>
      </c>
      <c r="B286" s="4">
        <v>28428067</v>
      </c>
      <c r="C286" s="4">
        <v>-15162455</v>
      </c>
      <c r="D286" s="4">
        <v>-68437932</v>
      </c>
      <c r="E286" s="4">
        <v>14406456.204679901</v>
      </c>
      <c r="F286" s="4">
        <v>-84526325.445782095</v>
      </c>
      <c r="G286" s="4">
        <v>-100857901.218155</v>
      </c>
    </row>
    <row r="287" spans="1:7" x14ac:dyDescent="0.2">
      <c r="A287" s="5" t="s">
        <v>251</v>
      </c>
      <c r="B287" s="4">
        <v>298221110</v>
      </c>
      <c r="C287" s="4">
        <v>26629946</v>
      </c>
      <c r="D287" s="4">
        <v>-85579416</v>
      </c>
      <c r="E287" s="4">
        <v>-45387810.769783698</v>
      </c>
      <c r="F287" s="4">
        <v>-30104482.492796</v>
      </c>
      <c r="G287" s="4">
        <v>-21797098.8894425</v>
      </c>
    </row>
    <row r="288" spans="1:7" x14ac:dyDescent="0.2">
      <c r="A288" s="5" t="s">
        <v>252</v>
      </c>
      <c r="B288" s="4">
        <v>-1686328310</v>
      </c>
      <c r="C288" s="4">
        <v>-1427909652</v>
      </c>
      <c r="D288" s="4">
        <v>-1338791069</v>
      </c>
      <c r="E288" s="4">
        <v>-2331846007.04035</v>
      </c>
      <c r="F288" s="4">
        <v>-1034939851.77437</v>
      </c>
      <c r="G288" s="4">
        <v>-716433230.53234506</v>
      </c>
    </row>
    <row r="289" spans="1:7" x14ac:dyDescent="0.2">
      <c r="A289" s="5" t="s">
        <v>253</v>
      </c>
      <c r="B289" s="4">
        <v>-215142047</v>
      </c>
      <c r="C289" s="4">
        <v>21184398</v>
      </c>
      <c r="D289" s="4">
        <v>187555930</v>
      </c>
      <c r="E289" s="4">
        <v>-16878128.1652551</v>
      </c>
      <c r="F289" s="4">
        <v>157120337.233228</v>
      </c>
      <c r="G289" s="4">
        <v>160552059.02044699</v>
      </c>
    </row>
    <row r="290" spans="1:7" x14ac:dyDescent="0.2">
      <c r="A290" s="5" t="s">
        <v>254</v>
      </c>
      <c r="B290" s="4">
        <v>-1603249247</v>
      </c>
      <c r="C290" s="4">
        <v>-1380095308</v>
      </c>
      <c r="D290" s="4">
        <v>-1236814555</v>
      </c>
      <c r="E290" s="4">
        <v>-2394111945.97539</v>
      </c>
      <c r="F290" s="4">
        <v>-907923997.03394198</v>
      </c>
      <c r="G290" s="4">
        <v>-577678270.40134001</v>
      </c>
    </row>
    <row r="291" spans="1:7" x14ac:dyDescent="0.2">
      <c r="A291" s="5" t="s">
        <v>265</v>
      </c>
      <c r="B291" s="4">
        <v>0</v>
      </c>
      <c r="C291" s="4">
        <v>0</v>
      </c>
      <c r="D291" s="4">
        <v>0</v>
      </c>
      <c r="E291" s="4">
        <v>0</v>
      </c>
      <c r="F291" s="4">
        <v>0</v>
      </c>
      <c r="G291" s="4">
        <v>0</v>
      </c>
    </row>
    <row r="292" spans="1:7" x14ac:dyDescent="0.2">
      <c r="A292" s="5" t="s">
        <v>260</v>
      </c>
      <c r="B292" s="4">
        <v>408583177</v>
      </c>
      <c r="C292" s="4">
        <v>143474600</v>
      </c>
      <c r="D292" s="4">
        <v>-282855689</v>
      </c>
      <c r="E292" s="4">
        <v>830337921.18459296</v>
      </c>
      <c r="F292" s="4">
        <v>-301478226.876912</v>
      </c>
      <c r="G292" s="4">
        <v>-466954196.05300301</v>
      </c>
    </row>
    <row r="293" spans="1:7" x14ac:dyDescent="0.2">
      <c r="A293" s="5" t="s">
        <v>266</v>
      </c>
      <c r="B293" s="4">
        <v>0</v>
      </c>
      <c r="C293" s="4">
        <v>0</v>
      </c>
      <c r="D293" s="4">
        <v>0</v>
      </c>
      <c r="E293" s="4">
        <v>0</v>
      </c>
      <c r="F293" s="4">
        <v>0</v>
      </c>
      <c r="G293" s="4">
        <v>0</v>
      </c>
    </row>
    <row r="294" spans="1:7" x14ac:dyDescent="0.2">
      <c r="A294" s="5" t="s">
        <v>267</v>
      </c>
      <c r="B294" s="4">
        <v>408583177</v>
      </c>
      <c r="C294" s="4">
        <v>143474600</v>
      </c>
      <c r="D294" s="4">
        <v>-282855689</v>
      </c>
      <c r="E294" s="4">
        <v>830337921.18459296</v>
      </c>
      <c r="F294" s="4">
        <v>-301478226.876912</v>
      </c>
      <c r="G294" s="4">
        <v>-466954196.05300301</v>
      </c>
    </row>
    <row r="295" spans="1:7" ht="10.8" thickBot="1" x14ac:dyDescent="0.25">
      <c r="A295" s="6" t="s">
        <v>268</v>
      </c>
      <c r="B295" s="10">
        <v>-1166238003</v>
      </c>
      <c r="C295" s="10">
        <v>-1251783163</v>
      </c>
      <c r="D295" s="10">
        <v>-1588108176</v>
      </c>
      <c r="E295" s="10">
        <v>-1549367568.5861101</v>
      </c>
      <c r="F295" s="10">
        <v>-1293928549.3566301</v>
      </c>
      <c r="G295" s="10">
        <v>-1145490367.6724899</v>
      </c>
    </row>
    <row r="296" spans="1:7" ht="10.8" thickTop="1" x14ac:dyDescent="0.2"/>
    <row r="297" spans="1:7" x14ac:dyDescent="0.2">
      <c r="A297" s="9" t="s">
        <v>269</v>
      </c>
    </row>
    <row r="298" spans="1:7" x14ac:dyDescent="0.2">
      <c r="A298" s="5" t="s">
        <v>270</v>
      </c>
      <c r="B298" s="4">
        <v>-47712736</v>
      </c>
      <c r="C298" s="4">
        <v>-21158355</v>
      </c>
      <c r="D298" s="4">
        <v>-45756594</v>
      </c>
      <c r="E298" s="4">
        <v>-34180505.515254803</v>
      </c>
      <c r="F298" s="4">
        <v>-22149665.259903401</v>
      </c>
      <c r="G298" s="4">
        <v>-37859853.968546301</v>
      </c>
    </row>
    <row r="299" spans="1:7" x14ac:dyDescent="0.2">
      <c r="A299" s="5" t="s">
        <v>271</v>
      </c>
      <c r="B299" s="4">
        <v>0</v>
      </c>
      <c r="C299" s="4">
        <v>0</v>
      </c>
      <c r="D299" s="4">
        <v>0</v>
      </c>
      <c r="E299" s="4">
        <v>0</v>
      </c>
      <c r="F299" s="4">
        <v>0</v>
      </c>
      <c r="G299" s="4">
        <v>0</v>
      </c>
    </row>
    <row r="300" spans="1:7" x14ac:dyDescent="0.2">
      <c r="A300" s="5" t="s">
        <v>272</v>
      </c>
      <c r="B300" s="4">
        <v>-47712736</v>
      </c>
      <c r="C300" s="4">
        <v>-21158355</v>
      </c>
      <c r="D300" s="4">
        <v>-45756594</v>
      </c>
      <c r="E300" s="4">
        <v>-34180505.515254803</v>
      </c>
      <c r="F300" s="4">
        <v>-22149665.259903401</v>
      </c>
      <c r="G300" s="4">
        <v>-37859853.968546301</v>
      </c>
    </row>
    <row r="301" spans="1:7" x14ac:dyDescent="0.2">
      <c r="A301" s="5" t="s">
        <v>273</v>
      </c>
      <c r="B301" s="4">
        <v>-4257397.52399999</v>
      </c>
      <c r="C301" s="4">
        <v>-1135880.9049500001</v>
      </c>
      <c r="D301" s="4">
        <v>-605849.69399999897</v>
      </c>
      <c r="E301" s="4">
        <v>-888635.66862292099</v>
      </c>
      <c r="F301" s="4">
        <v>75271.313798368399</v>
      </c>
      <c r="G301" s="4">
        <v>134858.04811362599</v>
      </c>
    </row>
    <row r="302" spans="1:7" x14ac:dyDescent="0.2">
      <c r="A302" s="5" t="s">
        <v>274</v>
      </c>
      <c r="B302" s="4">
        <v>29166896</v>
      </c>
      <c r="C302" s="4">
        <v>30905543</v>
      </c>
      <c r="D302" s="4">
        <v>28224613</v>
      </c>
      <c r="E302" s="4">
        <v>25954117.745012201</v>
      </c>
      <c r="F302" s="4">
        <v>28348818.869936202</v>
      </c>
      <c r="G302" s="4">
        <v>29183321.202871099</v>
      </c>
    </row>
    <row r="303" spans="1:7" x14ac:dyDescent="0.2">
      <c r="A303" s="5" t="s">
        <v>275</v>
      </c>
      <c r="B303" s="4">
        <v>-75492</v>
      </c>
      <c r="C303" s="4">
        <v>-75492</v>
      </c>
      <c r="D303" s="4">
        <v>-75490</v>
      </c>
      <c r="E303" s="4">
        <v>-52332</v>
      </c>
      <c r="F303" s="4">
        <v>-15252</v>
      </c>
      <c r="G303" s="4">
        <v>-660</v>
      </c>
    </row>
    <row r="304" spans="1:7" x14ac:dyDescent="0.2">
      <c r="A304" s="5" t="s">
        <v>276</v>
      </c>
      <c r="B304" s="4">
        <v>0</v>
      </c>
      <c r="C304" s="4">
        <v>0</v>
      </c>
      <c r="D304" s="4">
        <v>0</v>
      </c>
      <c r="E304" s="4">
        <v>0</v>
      </c>
      <c r="F304" s="4">
        <v>0</v>
      </c>
      <c r="G304" s="4">
        <v>0</v>
      </c>
    </row>
    <row r="305" spans="1:7" x14ac:dyDescent="0.2">
      <c r="A305" s="5" t="s">
        <v>277</v>
      </c>
      <c r="B305" s="4">
        <v>29091404</v>
      </c>
      <c r="C305" s="4">
        <v>30830051</v>
      </c>
      <c r="D305" s="4">
        <v>28149123</v>
      </c>
      <c r="E305" s="4">
        <v>25901785.745012201</v>
      </c>
      <c r="F305" s="4">
        <v>28333566.869936202</v>
      </c>
      <c r="G305" s="4">
        <v>29182661.202871099</v>
      </c>
    </row>
    <row r="306" spans="1:7" x14ac:dyDescent="0.2">
      <c r="A306" s="5" t="s">
        <v>278</v>
      </c>
      <c r="B306" s="4">
        <v>0</v>
      </c>
      <c r="C306" s="4">
        <v>0</v>
      </c>
      <c r="D306" s="4">
        <v>0</v>
      </c>
      <c r="E306" s="4">
        <v>0</v>
      </c>
      <c r="F306" s="4">
        <v>0</v>
      </c>
      <c r="G306" s="4">
        <v>0</v>
      </c>
    </row>
    <row r="307" spans="1:7" x14ac:dyDescent="0.2">
      <c r="A307" s="5" t="s">
        <v>279</v>
      </c>
      <c r="B307" s="4">
        <v>0</v>
      </c>
      <c r="C307" s="4">
        <v>0</v>
      </c>
      <c r="D307" s="4">
        <v>0</v>
      </c>
      <c r="E307" s="4">
        <v>0</v>
      </c>
      <c r="F307" s="4">
        <v>0</v>
      </c>
      <c r="G307" s="4">
        <v>0</v>
      </c>
    </row>
    <row r="308" spans="1:7" x14ac:dyDescent="0.2">
      <c r="A308" s="5" t="s">
        <v>280</v>
      </c>
      <c r="B308" s="4">
        <v>0</v>
      </c>
      <c r="C308" s="4">
        <v>0</v>
      </c>
      <c r="D308" s="4">
        <v>0</v>
      </c>
      <c r="E308" s="4">
        <v>0</v>
      </c>
      <c r="F308" s="4">
        <v>0</v>
      </c>
      <c r="G308" s="4">
        <v>0</v>
      </c>
    </row>
    <row r="309" spans="1:7" x14ac:dyDescent="0.2">
      <c r="A309" s="5" t="s">
        <v>281</v>
      </c>
      <c r="B309" s="4">
        <v>0</v>
      </c>
      <c r="C309" s="4">
        <v>0</v>
      </c>
      <c r="D309" s="4">
        <v>0</v>
      </c>
      <c r="E309" s="4">
        <v>0</v>
      </c>
      <c r="F309" s="4">
        <v>0</v>
      </c>
      <c r="G309" s="4">
        <v>0</v>
      </c>
    </row>
    <row r="310" spans="1:7" ht="10.8" thickBot="1" x14ac:dyDescent="0.25">
      <c r="A310" s="6" t="s">
        <v>282</v>
      </c>
      <c r="B310" s="10">
        <v>-22878729.524</v>
      </c>
      <c r="C310" s="10">
        <v>8535815.0950499903</v>
      </c>
      <c r="D310" s="10">
        <v>-18213320.693999998</v>
      </c>
      <c r="E310" s="10">
        <v>-9167355.4388655499</v>
      </c>
      <c r="F310" s="10">
        <v>6259172.9238310903</v>
      </c>
      <c r="G310" s="10">
        <v>-8542334.7175614908</v>
      </c>
    </row>
    <row r="311" spans="1:7" ht="10.8" thickTop="1" x14ac:dyDescent="0.2"/>
    <row r="312" spans="1:7" x14ac:dyDescent="0.2">
      <c r="A312" s="9" t="s">
        <v>283</v>
      </c>
    </row>
    <row r="313" spans="1:7" x14ac:dyDescent="0.2">
      <c r="A313" s="5" t="s">
        <v>270</v>
      </c>
      <c r="B313" s="4">
        <v>-47712736</v>
      </c>
      <c r="C313" s="4">
        <v>-21158355</v>
      </c>
      <c r="D313" s="4">
        <v>-45756594</v>
      </c>
      <c r="E313" s="4">
        <v>-34180505.515254803</v>
      </c>
      <c r="F313" s="4">
        <v>-22149665.259903401</v>
      </c>
      <c r="G313" s="4">
        <v>-37859853.968546301</v>
      </c>
    </row>
    <row r="314" spans="1:7" x14ac:dyDescent="0.2">
      <c r="A314" s="5" t="s">
        <v>284</v>
      </c>
      <c r="B314" s="4">
        <v>-300</v>
      </c>
      <c r="C314" s="4">
        <v>0</v>
      </c>
      <c r="D314" s="4">
        <v>0</v>
      </c>
      <c r="E314" s="4">
        <v>0</v>
      </c>
      <c r="F314" s="4">
        <v>0</v>
      </c>
      <c r="G314" s="4">
        <v>0</v>
      </c>
    </row>
    <row r="315" spans="1:7" x14ac:dyDescent="0.2">
      <c r="A315" s="5" t="s">
        <v>285</v>
      </c>
      <c r="B315" s="4">
        <v>-47713036</v>
      </c>
      <c r="C315" s="4">
        <v>-21158355</v>
      </c>
      <c r="D315" s="4">
        <v>-45756594</v>
      </c>
      <c r="E315" s="4">
        <v>-34180505.515254803</v>
      </c>
      <c r="F315" s="4">
        <v>-22149665.259903401</v>
      </c>
      <c r="G315" s="4">
        <v>-37859853.968546301</v>
      </c>
    </row>
    <row r="316" spans="1:7" x14ac:dyDescent="0.2">
      <c r="A316" s="5" t="s">
        <v>274</v>
      </c>
      <c r="B316" s="4">
        <v>29166896</v>
      </c>
      <c r="C316" s="4">
        <v>30905543</v>
      </c>
      <c r="D316" s="4">
        <v>28224613</v>
      </c>
      <c r="E316" s="4">
        <v>25954117.745012201</v>
      </c>
      <c r="F316" s="4">
        <v>28348818.869936202</v>
      </c>
      <c r="G316" s="4">
        <v>29183321.202871099</v>
      </c>
    </row>
    <row r="317" spans="1:7" x14ac:dyDescent="0.2">
      <c r="A317" s="5" t="s">
        <v>275</v>
      </c>
      <c r="B317" s="4">
        <v>-75492</v>
      </c>
      <c r="C317" s="4">
        <v>-75492</v>
      </c>
      <c r="D317" s="4">
        <v>-75490</v>
      </c>
      <c r="E317" s="4">
        <v>-52332</v>
      </c>
      <c r="F317" s="4">
        <v>-15252</v>
      </c>
      <c r="G317" s="4">
        <v>-660</v>
      </c>
    </row>
    <row r="318" spans="1:7" x14ac:dyDescent="0.2">
      <c r="A318" s="5" t="s">
        <v>276</v>
      </c>
      <c r="B318" s="4">
        <v>0</v>
      </c>
      <c r="C318" s="4">
        <v>0</v>
      </c>
      <c r="D318" s="4">
        <v>0</v>
      </c>
      <c r="E318" s="4">
        <v>0</v>
      </c>
      <c r="F318" s="4">
        <v>0</v>
      </c>
      <c r="G318" s="4">
        <v>0</v>
      </c>
    </row>
    <row r="319" spans="1:7" x14ac:dyDescent="0.2">
      <c r="A319" s="5" t="s">
        <v>277</v>
      </c>
      <c r="B319" s="4">
        <v>29091404</v>
      </c>
      <c r="C319" s="4">
        <v>30830051</v>
      </c>
      <c r="D319" s="4">
        <v>28149123</v>
      </c>
      <c r="E319" s="4">
        <v>25901785.745012201</v>
      </c>
      <c r="F319" s="4">
        <v>28333566.869936202</v>
      </c>
      <c r="G319" s="4">
        <v>29182661.202871099</v>
      </c>
    </row>
    <row r="320" spans="1:7" x14ac:dyDescent="0.2">
      <c r="A320" s="5" t="s">
        <v>286</v>
      </c>
      <c r="B320" s="4">
        <v>0</v>
      </c>
      <c r="C320" s="4">
        <v>0</v>
      </c>
      <c r="D320" s="4">
        <v>0</v>
      </c>
      <c r="E320" s="4">
        <v>0</v>
      </c>
      <c r="F320" s="4">
        <v>0</v>
      </c>
      <c r="G320" s="4">
        <v>0</v>
      </c>
    </row>
    <row r="321" spans="1:7" x14ac:dyDescent="0.2">
      <c r="A321" s="5" t="s">
        <v>287</v>
      </c>
      <c r="B321" s="4">
        <v>0</v>
      </c>
      <c r="C321" s="4">
        <v>0</v>
      </c>
      <c r="D321" s="4">
        <v>0</v>
      </c>
      <c r="E321" s="4">
        <v>0</v>
      </c>
      <c r="F321" s="4">
        <v>0</v>
      </c>
      <c r="G321" s="4">
        <v>0</v>
      </c>
    </row>
    <row r="322" spans="1:7" x14ac:dyDescent="0.2">
      <c r="A322" s="5" t="s">
        <v>288</v>
      </c>
      <c r="B322" s="4">
        <v>0</v>
      </c>
      <c r="C322" s="4">
        <v>0</v>
      </c>
      <c r="D322" s="4">
        <v>0</v>
      </c>
      <c r="E322" s="4">
        <v>0</v>
      </c>
      <c r="F322" s="4">
        <v>0</v>
      </c>
      <c r="G322" s="4">
        <v>0</v>
      </c>
    </row>
    <row r="323" spans="1:7" x14ac:dyDescent="0.2">
      <c r="A323" s="5" t="s">
        <v>289</v>
      </c>
      <c r="B323" s="4">
        <v>0</v>
      </c>
      <c r="C323" s="4">
        <v>0</v>
      </c>
      <c r="D323" s="4">
        <v>0</v>
      </c>
      <c r="E323" s="4">
        <v>0</v>
      </c>
      <c r="F323" s="4">
        <v>0</v>
      </c>
      <c r="G323" s="4">
        <v>0</v>
      </c>
    </row>
    <row r="324" spans="1:7" ht="10.8" thickBot="1" x14ac:dyDescent="0.25">
      <c r="A324" s="6" t="s">
        <v>290</v>
      </c>
      <c r="B324" s="10">
        <v>-18621632</v>
      </c>
      <c r="C324" s="10">
        <v>9671696</v>
      </c>
      <c r="D324" s="10">
        <v>-17607471</v>
      </c>
      <c r="E324" s="10">
        <v>-8278719.7702426296</v>
      </c>
      <c r="F324" s="10">
        <v>6183901.6100327196</v>
      </c>
      <c r="G324" s="10">
        <v>-8677192.7656751201</v>
      </c>
    </row>
    <row r="325" spans="1:7" ht="10.8" thickTop="1" x14ac:dyDescent="0.2"/>
    <row r="326" spans="1:7" ht="11.25" x14ac:dyDescent="0.2">
      <c r="B326" s="4">
        <v>0</v>
      </c>
      <c r="C326" s="4">
        <v>0</v>
      </c>
      <c r="D326" s="4">
        <v>0</v>
      </c>
      <c r="E326" s="4">
        <v>0</v>
      </c>
      <c r="F326" s="4">
        <v>0</v>
      </c>
      <c r="G326" s="4">
        <v>0</v>
      </c>
    </row>
    <row r="327" spans="1:7" x14ac:dyDescent="0.2">
      <c r="B327" s="4">
        <v>0</v>
      </c>
      <c r="C327" s="4">
        <v>0</v>
      </c>
      <c r="D327" s="4">
        <v>0</v>
      </c>
      <c r="E327" s="4">
        <v>0</v>
      </c>
      <c r="F327" s="4">
        <v>0</v>
      </c>
      <c r="G327" s="4">
        <v>0</v>
      </c>
    </row>
  </sheetData>
  <autoFilter ref="A4:G264"/>
  <printOptions gridLines="1"/>
  <pageMargins left="0.75" right="0.75" top="0.5" bottom="0.5" header="0.5" footer="0"/>
  <pageSetup scale="90" orientation="landscape" horizontalDpi="4294967293" verticalDpi="4294967293" r:id="rId1"/>
  <colBreaks count="1" manualBreakCount="1">
    <brk id="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8"/>
  <sheetViews>
    <sheetView workbookViewId="0">
      <pane xSplit="1" ySplit="5" topLeftCell="B6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defaultColWidth="8.8984375" defaultRowHeight="10.199999999999999" x14ac:dyDescent="0.2"/>
  <cols>
    <col min="1" max="1" width="42.69921875" style="5" customWidth="1"/>
    <col min="2" max="4" width="12" style="4" customWidth="1"/>
    <col min="5" max="7" width="10.69921875" style="4" customWidth="1"/>
    <col min="8" max="16384" width="8.8984375" style="4"/>
  </cols>
  <sheetData>
    <row r="1" spans="1:7" x14ac:dyDescent="0.2">
      <c r="A1" s="9" t="s">
        <v>1210</v>
      </c>
    </row>
    <row r="2" spans="1:7" x14ac:dyDescent="0.2">
      <c r="A2" s="9" t="s">
        <v>1206</v>
      </c>
    </row>
    <row r="3" spans="1:7" s="2" customFormat="1" x14ac:dyDescent="0.2">
      <c r="A3" s="1"/>
    </row>
    <row r="4" spans="1:7" s="2" customFormat="1" x14ac:dyDescent="0.2">
      <c r="A4" s="20" t="s">
        <v>0</v>
      </c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</row>
    <row r="5" spans="1:7" s="2" customFormat="1" x14ac:dyDescent="0.2">
      <c r="A5" s="1"/>
    </row>
    <row r="6" spans="1:7" x14ac:dyDescent="0.2">
      <c r="A6" s="22" t="s">
        <v>380</v>
      </c>
      <c r="B6" s="23"/>
      <c r="C6" s="23"/>
      <c r="D6" s="23"/>
      <c r="E6" s="23"/>
      <c r="F6" s="23"/>
      <c r="G6" s="23"/>
    </row>
    <row r="8" spans="1:7" x14ac:dyDescent="0.2">
      <c r="A8" s="5" t="s">
        <v>381</v>
      </c>
      <c r="B8" s="4">
        <v>78</v>
      </c>
      <c r="C8" s="4">
        <v>78</v>
      </c>
      <c r="D8" s="4">
        <v>78</v>
      </c>
      <c r="E8" s="4">
        <v>78</v>
      </c>
      <c r="F8" s="4">
        <v>78</v>
      </c>
      <c r="G8" s="4">
        <v>78</v>
      </c>
    </row>
    <row r="9" spans="1:7" s="25" customFormat="1" x14ac:dyDescent="0.2">
      <c r="A9" s="24" t="s">
        <v>382</v>
      </c>
    </row>
    <row r="10" spans="1:7" s="25" customFormat="1" x14ac:dyDescent="0.2">
      <c r="A10" s="24" t="s">
        <v>383</v>
      </c>
    </row>
    <row r="11" spans="1:7" s="25" customFormat="1" x14ac:dyDescent="0.2">
      <c r="A11" s="24" t="s">
        <v>384</v>
      </c>
    </row>
    <row r="12" spans="1:7" s="25" customFormat="1" x14ac:dyDescent="0.2">
      <c r="A12" s="24" t="s">
        <v>385</v>
      </c>
    </row>
    <row r="14" spans="1:7" x14ac:dyDescent="0.2">
      <c r="A14" s="5" t="s">
        <v>386</v>
      </c>
      <c r="B14" s="4">
        <v>0</v>
      </c>
      <c r="C14" s="4">
        <v>0</v>
      </c>
      <c r="D14" s="4">
        <v>0</v>
      </c>
      <c r="E14" s="4">
        <v>87332978.599199995</v>
      </c>
      <c r="F14" s="4">
        <v>217586317.90999901</v>
      </c>
      <c r="G14" s="4">
        <v>311249406.22000003</v>
      </c>
    </row>
    <row r="15" spans="1:7" x14ac:dyDescent="0.2">
      <c r="A15" s="9" t="s">
        <v>387</v>
      </c>
    </row>
    <row r="16" spans="1:7" x14ac:dyDescent="0.2">
      <c r="A16" s="5" t="s">
        <v>388</v>
      </c>
      <c r="B16" s="4">
        <v>0</v>
      </c>
      <c r="C16" s="4">
        <v>0</v>
      </c>
      <c r="D16" s="4">
        <v>0</v>
      </c>
      <c r="E16" s="4">
        <v>369256221.80000001</v>
      </c>
      <c r="F16" s="4">
        <v>744819158.29999995</v>
      </c>
      <c r="G16" s="4">
        <v>1120194869</v>
      </c>
    </row>
    <row r="17" spans="1:7" x14ac:dyDescent="0.2">
      <c r="A17" s="5" t="s">
        <v>389</v>
      </c>
      <c r="B17" s="4">
        <v>0</v>
      </c>
      <c r="C17" s="4">
        <v>0</v>
      </c>
      <c r="D17" s="4">
        <v>0</v>
      </c>
      <c r="E17" s="4">
        <v>-30715006.600000001</v>
      </c>
      <c r="F17" s="4">
        <v>-31307943.199999899</v>
      </c>
      <c r="G17" s="4">
        <v>-31287253</v>
      </c>
    </row>
    <row r="18" spans="1:7" x14ac:dyDescent="0.2">
      <c r="A18" s="5" t="s">
        <v>390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</row>
    <row r="19" spans="1:7" x14ac:dyDescent="0.2">
      <c r="A19" s="5" t="s">
        <v>391</v>
      </c>
      <c r="B19" s="4">
        <v>0</v>
      </c>
      <c r="C19" s="4">
        <v>0</v>
      </c>
      <c r="D19" s="4">
        <v>0</v>
      </c>
      <c r="E19" s="4">
        <v>-369256221.80000001</v>
      </c>
      <c r="F19" s="4">
        <v>-375562936.49999899</v>
      </c>
      <c r="G19" s="4">
        <v>-375375710.69999999</v>
      </c>
    </row>
    <row r="21" spans="1:7" x14ac:dyDescent="0.2">
      <c r="A21" s="9" t="s">
        <v>392</v>
      </c>
    </row>
    <row r="22" spans="1:7" x14ac:dyDescent="0.2">
      <c r="A22" s="5" t="s">
        <v>393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</row>
    <row r="23" spans="1:7" x14ac:dyDescent="0.2">
      <c r="A23" s="5" t="s">
        <v>394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</row>
    <row r="24" spans="1:7" x14ac:dyDescent="0.2">
      <c r="A24" s="5" t="s">
        <v>395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</row>
    <row r="26" spans="1:7" x14ac:dyDescent="0.2">
      <c r="A26" s="9" t="s">
        <v>396</v>
      </c>
    </row>
    <row r="27" spans="1:7" x14ac:dyDescent="0.2">
      <c r="A27" s="5" t="s">
        <v>397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</row>
    <row r="28" spans="1:7" x14ac:dyDescent="0.2">
      <c r="A28" s="5" t="s">
        <v>398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</row>
    <row r="29" spans="1:7" x14ac:dyDescent="0.2">
      <c r="A29" s="5" t="s">
        <v>399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</row>
    <row r="30" spans="1:7" x14ac:dyDescent="0.2">
      <c r="A30" s="5" t="s">
        <v>400</v>
      </c>
      <c r="B30" s="4">
        <v>0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</row>
    <row r="31" spans="1:7" x14ac:dyDescent="0.2">
      <c r="A31" s="5" t="s">
        <v>401</v>
      </c>
      <c r="B31" s="4">
        <v>0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</row>
    <row r="33" spans="1:7" x14ac:dyDescent="0.2">
      <c r="A33" s="9" t="s">
        <v>402</v>
      </c>
    </row>
    <row r="34" spans="1:7" x14ac:dyDescent="0.2">
      <c r="A34" s="5" t="s">
        <v>403</v>
      </c>
      <c r="B34" s="4">
        <v>0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</row>
    <row r="35" spans="1:7" x14ac:dyDescent="0.2">
      <c r="A35" s="5" t="s">
        <v>404</v>
      </c>
      <c r="B35" s="4">
        <v>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</row>
    <row r="36" spans="1:7" x14ac:dyDescent="0.2">
      <c r="A36" s="5" t="s">
        <v>405</v>
      </c>
      <c r="B36" s="4">
        <v>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</row>
    <row r="37" spans="1:7" x14ac:dyDescent="0.2">
      <c r="A37" s="5" t="s">
        <v>406</v>
      </c>
      <c r="B37" s="4">
        <v>0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</row>
    <row r="38" spans="1:7" x14ac:dyDescent="0.2">
      <c r="A38" s="5" t="s">
        <v>407</v>
      </c>
      <c r="B38" s="4">
        <v>0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</row>
    <row r="39" spans="1:7" x14ac:dyDescent="0.2">
      <c r="A39" s="5" t="s">
        <v>408</v>
      </c>
      <c r="B39" s="4">
        <v>0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</row>
    <row r="40" spans="1:7" x14ac:dyDescent="0.2">
      <c r="A40" s="5" t="s">
        <v>409</v>
      </c>
      <c r="B40" s="4">
        <v>0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</row>
    <row r="41" spans="1:7" x14ac:dyDescent="0.2">
      <c r="A41" s="5" t="s">
        <v>410</v>
      </c>
      <c r="B41" s="4">
        <v>0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</row>
    <row r="42" spans="1:7" x14ac:dyDescent="0.2">
      <c r="A42" s="5" t="s">
        <v>411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</row>
    <row r="43" spans="1:7" x14ac:dyDescent="0.2">
      <c r="A43" s="5" t="s">
        <v>412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</row>
    <row r="44" spans="1:7" x14ac:dyDescent="0.2">
      <c r="A44" s="5" t="s">
        <v>413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</row>
    <row r="45" spans="1:7" x14ac:dyDescent="0.2">
      <c r="A45" s="5" t="s">
        <v>414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</row>
    <row r="46" spans="1:7" x14ac:dyDescent="0.2">
      <c r="A46" s="5" t="s">
        <v>415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</row>
    <row r="47" spans="1:7" x14ac:dyDescent="0.2">
      <c r="A47" s="5" t="s">
        <v>416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</row>
    <row r="48" spans="1:7" x14ac:dyDescent="0.2">
      <c r="A48" s="5" t="s">
        <v>417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</row>
    <row r="49" spans="1:7" x14ac:dyDescent="0.2">
      <c r="A49" s="5" t="s">
        <v>418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</row>
    <row r="50" spans="1:7" x14ac:dyDescent="0.2">
      <c r="A50" s="5" t="s">
        <v>419</v>
      </c>
      <c r="B50" s="4">
        <v>0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</row>
    <row r="51" spans="1:7" x14ac:dyDescent="0.2">
      <c r="A51" s="5" t="s">
        <v>420</v>
      </c>
      <c r="B51" s="4">
        <v>0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</row>
    <row r="52" spans="1:7" x14ac:dyDescent="0.2">
      <c r="A52" s="5" t="s">
        <v>421</v>
      </c>
      <c r="B52" s="4">
        <v>0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</row>
    <row r="53" spans="1:7" x14ac:dyDescent="0.2">
      <c r="A53" s="5" t="s">
        <v>422</v>
      </c>
      <c r="B53" s="4">
        <v>0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</row>
    <row r="54" spans="1:7" x14ac:dyDescent="0.2">
      <c r="A54" s="5" t="s">
        <v>423</v>
      </c>
      <c r="B54" s="4">
        <v>0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</row>
    <row r="56" spans="1:7" x14ac:dyDescent="0.2">
      <c r="A56" s="26" t="s">
        <v>424</v>
      </c>
      <c r="B56" s="27"/>
      <c r="C56" s="27"/>
      <c r="D56" s="27"/>
      <c r="E56" s="27"/>
      <c r="F56" s="27"/>
      <c r="G56" s="27"/>
    </row>
    <row r="57" spans="1:7" x14ac:dyDescent="0.2">
      <c r="A57" s="5" t="s">
        <v>425</v>
      </c>
      <c r="B57" s="4">
        <v>0</v>
      </c>
      <c r="C57" s="4">
        <v>0</v>
      </c>
      <c r="D57" s="4">
        <v>0</v>
      </c>
      <c r="E57" s="4">
        <v>19730142.8699999</v>
      </c>
      <c r="F57" s="4">
        <v>53998757.049999997</v>
      </c>
      <c r="G57" s="4">
        <v>81532721.209999993</v>
      </c>
    </row>
    <row r="59" spans="1:7" x14ac:dyDescent="0.2">
      <c r="A59" s="9" t="s">
        <v>291</v>
      </c>
    </row>
    <row r="60" spans="1:7" x14ac:dyDescent="0.2">
      <c r="A60" s="5" t="s">
        <v>426</v>
      </c>
      <c r="B60" s="4">
        <v>0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</row>
    <row r="61" spans="1:7" x14ac:dyDescent="0.2">
      <c r="A61" s="5" t="s">
        <v>427</v>
      </c>
      <c r="B61" s="4">
        <v>0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</row>
    <row r="62" spans="1:7" x14ac:dyDescent="0.2">
      <c r="A62" s="5" t="s">
        <v>428</v>
      </c>
      <c r="B62" s="28">
        <v>0</v>
      </c>
      <c r="C62" s="28">
        <v>0</v>
      </c>
      <c r="D62" s="28">
        <v>0</v>
      </c>
      <c r="E62" s="28">
        <v>0</v>
      </c>
      <c r="F62" s="28">
        <v>0</v>
      </c>
      <c r="G62" s="28">
        <v>0</v>
      </c>
    </row>
    <row r="63" spans="1:7" x14ac:dyDescent="0.2">
      <c r="A63" s="9" t="s">
        <v>294</v>
      </c>
    </row>
    <row r="64" spans="1:7" x14ac:dyDescent="0.2">
      <c r="A64" s="5" t="s">
        <v>404</v>
      </c>
      <c r="B64" s="4">
        <v>0</v>
      </c>
      <c r="C64" s="4">
        <v>0</v>
      </c>
      <c r="D64" s="4">
        <v>0</v>
      </c>
      <c r="E64" s="4">
        <v>-8791990.6398674995</v>
      </c>
      <c r="F64" s="4">
        <v>-24013961.6358274</v>
      </c>
      <c r="G64" s="4">
        <v>-36819511.724252</v>
      </c>
    </row>
    <row r="65" spans="1:7" x14ac:dyDescent="0.2">
      <c r="A65" s="5" t="s">
        <v>405</v>
      </c>
      <c r="B65" s="4">
        <v>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</row>
    <row r="66" spans="1:7" x14ac:dyDescent="0.2">
      <c r="A66" s="5" t="s">
        <v>406</v>
      </c>
      <c r="B66" s="4">
        <v>0</v>
      </c>
      <c r="C66" s="4">
        <v>0</v>
      </c>
      <c r="D66" s="4">
        <v>0</v>
      </c>
      <c r="E66" s="4">
        <v>-61542703.625</v>
      </c>
      <c r="F66" s="4">
        <v>-62593822.749999903</v>
      </c>
      <c r="G66" s="4">
        <v>-50050094.7999999</v>
      </c>
    </row>
    <row r="67" spans="1:7" x14ac:dyDescent="0.2">
      <c r="A67" s="5" t="s">
        <v>407</v>
      </c>
      <c r="B67" s="4">
        <v>0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</row>
    <row r="68" spans="1:7" x14ac:dyDescent="0.2">
      <c r="A68" s="5" t="s">
        <v>408</v>
      </c>
      <c r="B68" s="4">
        <v>0</v>
      </c>
      <c r="C68" s="4">
        <v>0</v>
      </c>
      <c r="D68" s="4">
        <v>0</v>
      </c>
      <c r="E68" s="4">
        <v>37898876.254000001</v>
      </c>
      <c r="F68" s="4">
        <v>100941597.281</v>
      </c>
      <c r="G68" s="4">
        <v>142564128.709999</v>
      </c>
    </row>
    <row r="69" spans="1:7" x14ac:dyDescent="0.2">
      <c r="A69" s="5" t="s">
        <v>409</v>
      </c>
      <c r="B69" s="4">
        <v>0</v>
      </c>
      <c r="C69" s="4">
        <v>0</v>
      </c>
      <c r="D69" s="4">
        <v>0</v>
      </c>
      <c r="E69" s="4">
        <v>-369256221.80000001</v>
      </c>
      <c r="F69" s="4">
        <v>-375562936.49999899</v>
      </c>
      <c r="G69" s="4">
        <v>-375375710.69999999</v>
      </c>
    </row>
    <row r="70" spans="1:7" x14ac:dyDescent="0.2">
      <c r="A70" s="5" t="s">
        <v>410</v>
      </c>
      <c r="B70" s="4">
        <v>0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</row>
    <row r="71" spans="1:7" x14ac:dyDescent="0.2">
      <c r="A71" s="5" t="s">
        <v>411</v>
      </c>
      <c r="B71" s="4">
        <v>0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</row>
    <row r="72" spans="1:7" x14ac:dyDescent="0.2">
      <c r="A72" s="5" t="s">
        <v>429</v>
      </c>
      <c r="B72" s="4">
        <v>0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</row>
    <row r="73" spans="1:7" x14ac:dyDescent="0.2">
      <c r="A73" s="5" t="s">
        <v>430</v>
      </c>
      <c r="B73" s="28">
        <v>0</v>
      </c>
      <c r="C73" s="28">
        <v>0</v>
      </c>
      <c r="D73" s="28">
        <v>0</v>
      </c>
      <c r="E73" s="28">
        <v>-401692039.81086701</v>
      </c>
      <c r="F73" s="28">
        <v>-361229123.60482699</v>
      </c>
      <c r="G73" s="28">
        <v>-319681188.51425201</v>
      </c>
    </row>
    <row r="75" spans="1:7" x14ac:dyDescent="0.2">
      <c r="A75" s="5" t="s">
        <v>431</v>
      </c>
      <c r="B75" s="4">
        <v>0</v>
      </c>
      <c r="C75" s="4">
        <v>0</v>
      </c>
      <c r="D75" s="4">
        <v>0</v>
      </c>
      <c r="E75" s="4">
        <v>-381961896.94086701</v>
      </c>
      <c r="F75" s="4">
        <v>-307230366.55482697</v>
      </c>
      <c r="G75" s="4">
        <v>-238148467.304252</v>
      </c>
    </row>
    <row r="77" spans="1:7" x14ac:dyDescent="0.2">
      <c r="A77" s="5" t="s">
        <v>432</v>
      </c>
      <c r="B77" s="4">
        <v>0</v>
      </c>
      <c r="C77" s="4">
        <v>0</v>
      </c>
      <c r="D77" s="4">
        <v>0</v>
      </c>
      <c r="E77" s="4">
        <v>0</v>
      </c>
      <c r="F77" s="4">
        <v>381961896.94086701</v>
      </c>
      <c r="G77" s="4">
        <v>689192263.49569404</v>
      </c>
    </row>
    <row r="78" spans="1:7" x14ac:dyDescent="0.2">
      <c r="A78" s="5" t="s">
        <v>433</v>
      </c>
      <c r="B78" s="4">
        <v>0</v>
      </c>
      <c r="C78" s="4">
        <v>0</v>
      </c>
      <c r="D78" s="4">
        <v>0</v>
      </c>
      <c r="E78" s="4">
        <v>381961896.94086701</v>
      </c>
      <c r="F78" s="4">
        <v>307230366.55482697</v>
      </c>
      <c r="G78" s="4">
        <v>238148467.304252</v>
      </c>
    </row>
    <row r="79" spans="1:7" x14ac:dyDescent="0.2">
      <c r="A79" s="5" t="s">
        <v>434</v>
      </c>
      <c r="B79" s="4">
        <v>0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</row>
    <row r="80" spans="1:7" x14ac:dyDescent="0.2">
      <c r="A80" s="5" t="s">
        <v>435</v>
      </c>
      <c r="B80" s="4">
        <v>0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</row>
    <row r="81" spans="1:7" x14ac:dyDescent="0.2">
      <c r="A81" s="5" t="s">
        <v>436</v>
      </c>
      <c r="B81" s="4">
        <v>0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</row>
    <row r="82" spans="1:7" x14ac:dyDescent="0.2">
      <c r="A82" s="5" t="s">
        <v>437</v>
      </c>
      <c r="B82" s="4">
        <v>0</v>
      </c>
      <c r="C82" s="4">
        <v>0</v>
      </c>
      <c r="D82" s="4">
        <v>0</v>
      </c>
      <c r="E82" s="4">
        <v>381961896.94086701</v>
      </c>
      <c r="F82" s="4">
        <v>689192263.49569404</v>
      </c>
      <c r="G82" s="4">
        <v>927340730.79994595</v>
      </c>
    </row>
    <row r="84" spans="1:7" x14ac:dyDescent="0.2">
      <c r="A84" s="5" t="s">
        <v>438</v>
      </c>
      <c r="B84" s="4">
        <v>0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</row>
    <row r="85" spans="1:7" s="30" customFormat="1" x14ac:dyDescent="0.2">
      <c r="A85" s="29" t="s">
        <v>439</v>
      </c>
      <c r="B85" s="30">
        <v>0</v>
      </c>
      <c r="C85" s="30">
        <v>0</v>
      </c>
      <c r="D85" s="30">
        <v>0.06</v>
      </c>
      <c r="E85" s="30">
        <v>0.06</v>
      </c>
      <c r="F85" s="30">
        <v>0.06</v>
      </c>
      <c r="G85" s="30">
        <v>0.06</v>
      </c>
    </row>
    <row r="86" spans="1:7" x14ac:dyDescent="0.2">
      <c r="A86" s="3" t="s">
        <v>440</v>
      </c>
      <c r="B86" s="31">
        <v>0</v>
      </c>
      <c r="C86" s="31">
        <v>0</v>
      </c>
      <c r="D86" s="31">
        <v>0</v>
      </c>
      <c r="E86" s="31">
        <v>0</v>
      </c>
      <c r="F86" s="31">
        <v>0</v>
      </c>
      <c r="G86" s="31">
        <v>0</v>
      </c>
    </row>
    <row r="88" spans="1:7" x14ac:dyDescent="0.2">
      <c r="A88" s="9" t="s">
        <v>441</v>
      </c>
    </row>
    <row r="89" spans="1:7" x14ac:dyDescent="0.2">
      <c r="A89" s="5" t="s">
        <v>442</v>
      </c>
      <c r="B89" s="4">
        <v>0</v>
      </c>
      <c r="C89" s="4">
        <v>0</v>
      </c>
      <c r="D89" s="4">
        <v>0</v>
      </c>
      <c r="E89" s="4">
        <v>527519.43839204905</v>
      </c>
      <c r="F89" s="4">
        <v>1440837.6981496401</v>
      </c>
      <c r="G89" s="4">
        <v>2209170.7034551199</v>
      </c>
    </row>
    <row r="90" spans="1:7" x14ac:dyDescent="0.2">
      <c r="A90" s="5" t="s">
        <v>443</v>
      </c>
      <c r="B90" s="4">
        <v>0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</row>
    <row r="91" spans="1:7" x14ac:dyDescent="0.2">
      <c r="A91" s="5" t="s">
        <v>444</v>
      </c>
      <c r="B91" s="4">
        <v>0</v>
      </c>
      <c r="C91" s="4">
        <v>0</v>
      </c>
      <c r="D91" s="4">
        <v>0</v>
      </c>
      <c r="E91" s="4">
        <v>3692562.2174999998</v>
      </c>
      <c r="F91" s="4">
        <v>3755629.36499999</v>
      </c>
      <c r="G91" s="4">
        <v>3003005.6879999898</v>
      </c>
    </row>
    <row r="92" spans="1:7" x14ac:dyDescent="0.2">
      <c r="A92" s="5" t="s">
        <v>445</v>
      </c>
      <c r="B92" s="4">
        <v>0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</row>
    <row r="93" spans="1:7" x14ac:dyDescent="0.2">
      <c r="A93" s="5" t="s">
        <v>446</v>
      </c>
      <c r="B93" s="4">
        <v>0</v>
      </c>
      <c r="C93" s="4">
        <v>0</v>
      </c>
      <c r="D93" s="4">
        <v>0</v>
      </c>
      <c r="E93" s="4">
        <v>-2273932.5752399899</v>
      </c>
      <c r="F93" s="4">
        <v>-6056495.8368599899</v>
      </c>
      <c r="G93" s="4">
        <v>-8553847.7226</v>
      </c>
    </row>
    <row r="94" spans="1:7" x14ac:dyDescent="0.2">
      <c r="A94" s="5" t="s">
        <v>447</v>
      </c>
      <c r="B94" s="4">
        <v>0</v>
      </c>
      <c r="C94" s="4">
        <v>0</v>
      </c>
      <c r="D94" s="4">
        <v>0</v>
      </c>
      <c r="E94" s="4">
        <v>22155373.307999998</v>
      </c>
      <c r="F94" s="4">
        <v>22533776.189999901</v>
      </c>
      <c r="G94" s="4">
        <v>22522542.642000001</v>
      </c>
    </row>
    <row r="95" spans="1:7" x14ac:dyDescent="0.2">
      <c r="A95" s="5" t="s">
        <v>448</v>
      </c>
      <c r="B95" s="4">
        <v>0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</row>
    <row r="96" spans="1:7" x14ac:dyDescent="0.2">
      <c r="A96" s="5" t="s">
        <v>449</v>
      </c>
      <c r="B96" s="4">
        <v>0</v>
      </c>
      <c r="C96" s="4">
        <v>0</v>
      </c>
      <c r="D96" s="4">
        <v>0</v>
      </c>
      <c r="E96" s="4">
        <v>0</v>
      </c>
      <c r="F96" s="4">
        <v>0</v>
      </c>
      <c r="G96" s="4">
        <v>0</v>
      </c>
    </row>
    <row r="97" spans="1:7" x14ac:dyDescent="0.2">
      <c r="A97" s="5" t="s">
        <v>450</v>
      </c>
      <c r="B97" s="4">
        <v>0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</row>
    <row r="98" spans="1:7" x14ac:dyDescent="0.2">
      <c r="A98" s="5" t="s">
        <v>451</v>
      </c>
      <c r="B98" s="4">
        <v>0</v>
      </c>
      <c r="C98" s="4">
        <v>0</v>
      </c>
      <c r="D98" s="4">
        <v>0</v>
      </c>
      <c r="E98" s="4">
        <v>24101522.388652001</v>
      </c>
      <c r="F98" s="4">
        <v>21673747.416289601</v>
      </c>
      <c r="G98" s="4">
        <v>19180871.310855102</v>
      </c>
    </row>
    <row r="99" spans="1:7" x14ac:dyDescent="0.2">
      <c r="A99" s="5" t="s">
        <v>452</v>
      </c>
      <c r="B99" s="4">
        <v>0</v>
      </c>
      <c r="C99" s="4">
        <v>0</v>
      </c>
      <c r="D99" s="4">
        <v>0</v>
      </c>
      <c r="E99" s="4">
        <v>-22917713.816452</v>
      </c>
      <c r="F99" s="4">
        <v>-18433821.993289601</v>
      </c>
      <c r="G99" s="4">
        <v>-14288908.038255099</v>
      </c>
    </row>
    <row r="100" spans="1:7" x14ac:dyDescent="0.2">
      <c r="A100" s="3" t="s">
        <v>453</v>
      </c>
      <c r="B100" s="31">
        <v>0</v>
      </c>
      <c r="C100" s="31">
        <v>0</v>
      </c>
      <c r="D100" s="31">
        <v>0</v>
      </c>
      <c r="E100" s="31">
        <v>1183808.57219999</v>
      </c>
      <c r="F100" s="31">
        <v>3239925.423</v>
      </c>
      <c r="G100" s="31">
        <v>4891963.2725999895</v>
      </c>
    </row>
    <row r="102" spans="1:7" x14ac:dyDescent="0.2">
      <c r="A102" s="5" t="s">
        <v>454</v>
      </c>
      <c r="B102" s="4">
        <v>0</v>
      </c>
      <c r="C102" s="4">
        <v>0</v>
      </c>
      <c r="D102" s="4">
        <v>0</v>
      </c>
      <c r="E102" s="4">
        <v>0</v>
      </c>
      <c r="F102" s="4">
        <v>0</v>
      </c>
      <c r="G102" s="4">
        <v>0</v>
      </c>
    </row>
    <row r="103" spans="1:7" x14ac:dyDescent="0.2">
      <c r="A103" s="5" t="s">
        <v>455</v>
      </c>
      <c r="B103" s="4">
        <v>0</v>
      </c>
      <c r="C103" s="4">
        <v>0</v>
      </c>
      <c r="D103" s="4">
        <v>0</v>
      </c>
      <c r="E103" s="4">
        <v>1183808.57219999</v>
      </c>
      <c r="F103" s="4">
        <v>3239925.423</v>
      </c>
      <c r="G103" s="4">
        <v>4891963.2725999895</v>
      </c>
    </row>
    <row r="104" spans="1:7" ht="10.8" thickBot="1" x14ac:dyDescent="0.25">
      <c r="A104" s="3" t="s">
        <v>456</v>
      </c>
      <c r="B104" s="32">
        <v>0</v>
      </c>
      <c r="C104" s="32">
        <v>0</v>
      </c>
      <c r="D104" s="32">
        <v>0</v>
      </c>
      <c r="E104" s="32">
        <v>1183808.57219999</v>
      </c>
      <c r="F104" s="32">
        <v>3239925.423</v>
      </c>
      <c r="G104" s="32">
        <v>4891963.2725999895</v>
      </c>
    </row>
    <row r="105" spans="1:7" ht="10.8" thickTop="1" x14ac:dyDescent="0.2"/>
    <row r="106" spans="1:7" x14ac:dyDescent="0.2">
      <c r="A106" s="33"/>
      <c r="B106" s="34"/>
      <c r="C106" s="34"/>
      <c r="D106" s="34"/>
      <c r="E106" s="34"/>
      <c r="F106" s="34"/>
      <c r="G106" s="34"/>
    </row>
    <row r="107" spans="1:7" x14ac:dyDescent="0.2">
      <c r="A107" s="9" t="s">
        <v>457</v>
      </c>
    </row>
    <row r="108" spans="1:7" x14ac:dyDescent="0.2">
      <c r="A108" s="5" t="s">
        <v>419</v>
      </c>
      <c r="B108" s="4">
        <v>0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</row>
    <row r="109" spans="1:7" x14ac:dyDescent="0.2">
      <c r="A109" s="5" t="s">
        <v>422</v>
      </c>
      <c r="B109" s="4">
        <v>0</v>
      </c>
      <c r="C109" s="4">
        <v>0</v>
      </c>
      <c r="D109" s="4">
        <v>0</v>
      </c>
      <c r="E109" s="4">
        <v>0</v>
      </c>
      <c r="F109" s="4">
        <v>0</v>
      </c>
      <c r="G109" s="4">
        <v>0</v>
      </c>
    </row>
    <row r="110" spans="1:7" x14ac:dyDescent="0.2">
      <c r="A110" s="5" t="s">
        <v>458</v>
      </c>
      <c r="B110" s="4">
        <v>0</v>
      </c>
      <c r="C110" s="4">
        <v>0</v>
      </c>
      <c r="D110" s="4">
        <v>0</v>
      </c>
      <c r="E110" s="4">
        <v>0</v>
      </c>
      <c r="F110" s="4">
        <v>0</v>
      </c>
      <c r="G110" s="4">
        <v>0</v>
      </c>
    </row>
    <row r="112" spans="1:7" x14ac:dyDescent="0.2">
      <c r="A112" s="5" t="s">
        <v>420</v>
      </c>
      <c r="B112" s="4">
        <v>0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</row>
    <row r="113" spans="1:7" x14ac:dyDescent="0.2">
      <c r="A113" s="5" t="s">
        <v>421</v>
      </c>
      <c r="B113" s="4">
        <v>0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</row>
    <row r="114" spans="1:7" x14ac:dyDescent="0.2">
      <c r="A114" s="5" t="s">
        <v>459</v>
      </c>
      <c r="B114" s="4">
        <v>0</v>
      </c>
      <c r="C114" s="4">
        <v>0</v>
      </c>
      <c r="D114" s="4">
        <v>0</v>
      </c>
      <c r="E114" s="4">
        <v>0</v>
      </c>
      <c r="F114" s="4">
        <v>0</v>
      </c>
      <c r="G114" s="4">
        <v>0</v>
      </c>
    </row>
    <row r="116" spans="1:7" x14ac:dyDescent="0.2">
      <c r="A116" s="5" t="s">
        <v>460</v>
      </c>
      <c r="B116" s="4">
        <v>0</v>
      </c>
      <c r="C116" s="4">
        <v>0</v>
      </c>
      <c r="D116" s="4">
        <v>0</v>
      </c>
      <c r="E116" s="4">
        <v>0</v>
      </c>
      <c r="F116" s="4">
        <v>0</v>
      </c>
      <c r="G116" s="4">
        <v>0</v>
      </c>
    </row>
    <row r="118" spans="1:7" x14ac:dyDescent="0.2">
      <c r="A118" s="5" t="s">
        <v>403</v>
      </c>
      <c r="B118" s="4">
        <v>1</v>
      </c>
      <c r="C118" s="4">
        <v>1</v>
      </c>
      <c r="D118" s="4">
        <v>1</v>
      </c>
      <c r="E118" s="4">
        <v>1</v>
      </c>
      <c r="F118" s="4">
        <v>1</v>
      </c>
      <c r="G118" s="4">
        <v>1</v>
      </c>
    </row>
    <row r="119" spans="1:7" x14ac:dyDescent="0.2">
      <c r="A119" s="5" t="s">
        <v>461</v>
      </c>
      <c r="B119" s="4">
        <v>0</v>
      </c>
      <c r="C119" s="4">
        <v>0</v>
      </c>
      <c r="D119" s="4">
        <v>0</v>
      </c>
      <c r="E119" s="4">
        <v>0</v>
      </c>
      <c r="F119" s="4">
        <v>0</v>
      </c>
      <c r="G119" s="4">
        <v>0</v>
      </c>
    </row>
    <row r="120" spans="1:7" x14ac:dyDescent="0.2">
      <c r="A120" s="5" t="s">
        <v>423</v>
      </c>
      <c r="B120" s="4">
        <v>0</v>
      </c>
      <c r="C120" s="4">
        <v>0</v>
      </c>
      <c r="D120" s="4">
        <v>0</v>
      </c>
      <c r="E120" s="4">
        <v>0</v>
      </c>
      <c r="F120" s="4">
        <v>0</v>
      </c>
      <c r="G120" s="4">
        <v>0</v>
      </c>
    </row>
    <row r="122" spans="1:7" x14ac:dyDescent="0.2">
      <c r="A122" s="26" t="s">
        <v>462</v>
      </c>
      <c r="B122" s="27"/>
      <c r="C122" s="27"/>
      <c r="D122" s="27"/>
      <c r="E122" s="27"/>
      <c r="F122" s="27"/>
      <c r="G122" s="27"/>
    </row>
    <row r="123" spans="1:7" x14ac:dyDescent="0.2">
      <c r="A123" s="5" t="s">
        <v>425</v>
      </c>
      <c r="B123" s="4">
        <v>0</v>
      </c>
      <c r="C123" s="4">
        <v>0</v>
      </c>
      <c r="D123" s="4">
        <v>0</v>
      </c>
      <c r="E123" s="4">
        <v>19730142.8699999</v>
      </c>
      <c r="F123" s="4">
        <v>53998757.049999997</v>
      </c>
      <c r="G123" s="4">
        <v>81532721.209999993</v>
      </c>
    </row>
    <row r="125" spans="1:7" x14ac:dyDescent="0.2">
      <c r="A125" s="9" t="s">
        <v>291</v>
      </c>
    </row>
    <row r="126" spans="1:7" x14ac:dyDescent="0.2">
      <c r="A126" s="5" t="s">
        <v>426</v>
      </c>
      <c r="B126" s="4">
        <v>0</v>
      </c>
      <c r="C126" s="4">
        <v>0</v>
      </c>
      <c r="D126" s="4">
        <v>0</v>
      </c>
      <c r="E126" s="4">
        <v>15493755.7427023</v>
      </c>
      <c r="F126" s="4">
        <v>18046711.731430501</v>
      </c>
      <c r="G126" s="4">
        <v>13988840.969451699</v>
      </c>
    </row>
    <row r="127" spans="1:7" x14ac:dyDescent="0.2">
      <c r="A127" s="5" t="s">
        <v>463</v>
      </c>
      <c r="B127" s="4">
        <v>0</v>
      </c>
      <c r="C127" s="4">
        <v>0</v>
      </c>
      <c r="D127" s="4">
        <v>0</v>
      </c>
      <c r="E127" s="4">
        <v>0</v>
      </c>
      <c r="F127" s="4">
        <v>0</v>
      </c>
      <c r="G127" s="4">
        <v>0</v>
      </c>
    </row>
    <row r="128" spans="1:7" x14ac:dyDescent="0.2">
      <c r="A128" s="5" t="s">
        <v>428</v>
      </c>
      <c r="B128" s="28">
        <v>0</v>
      </c>
      <c r="C128" s="28">
        <v>0</v>
      </c>
      <c r="D128" s="28">
        <v>0</v>
      </c>
      <c r="E128" s="28">
        <v>15493755.7427023</v>
      </c>
      <c r="F128" s="28">
        <v>18046711.731430501</v>
      </c>
      <c r="G128" s="28">
        <v>13988840.969451699</v>
      </c>
    </row>
    <row r="129" spans="1:7" x14ac:dyDescent="0.2">
      <c r="A129" s="9" t="s">
        <v>294</v>
      </c>
    </row>
    <row r="130" spans="1:7" x14ac:dyDescent="0.2">
      <c r="A130" s="5" t="s">
        <v>404</v>
      </c>
      <c r="B130" s="4">
        <v>0</v>
      </c>
      <c r="C130" s="4">
        <v>0</v>
      </c>
      <c r="D130" s="4">
        <v>0</v>
      </c>
      <c r="E130" s="4">
        <v>-8791990.6398674995</v>
      </c>
      <c r="F130" s="4">
        <v>-24013961.6358274</v>
      </c>
      <c r="G130" s="4">
        <v>-36819511.724252</v>
      </c>
    </row>
    <row r="131" spans="1:7" x14ac:dyDescent="0.2">
      <c r="A131" s="5" t="s">
        <v>405</v>
      </c>
      <c r="B131" s="4">
        <v>0</v>
      </c>
      <c r="C131" s="4">
        <v>0</v>
      </c>
      <c r="D131" s="4">
        <v>0</v>
      </c>
      <c r="E131" s="4">
        <v>0</v>
      </c>
      <c r="F131" s="4">
        <v>0</v>
      </c>
      <c r="G131" s="4">
        <v>0</v>
      </c>
    </row>
    <row r="132" spans="1:7" x14ac:dyDescent="0.2">
      <c r="A132" s="5" t="s">
        <v>406</v>
      </c>
      <c r="B132" s="4">
        <v>0</v>
      </c>
      <c r="C132" s="4">
        <v>0</v>
      </c>
      <c r="D132" s="4">
        <v>0</v>
      </c>
      <c r="E132" s="4">
        <v>-61542703.625</v>
      </c>
      <c r="F132" s="4">
        <v>-62593822.749999903</v>
      </c>
      <c r="G132" s="4">
        <v>-50050094.7999999</v>
      </c>
    </row>
    <row r="133" spans="1:7" x14ac:dyDescent="0.2">
      <c r="A133" s="5" t="s">
        <v>407</v>
      </c>
      <c r="B133" s="4">
        <v>0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</row>
    <row r="134" spans="1:7" x14ac:dyDescent="0.2">
      <c r="A134" s="5" t="s">
        <v>408</v>
      </c>
      <c r="B134" s="4">
        <v>0</v>
      </c>
      <c r="C134" s="4">
        <v>0</v>
      </c>
      <c r="D134" s="4">
        <v>0</v>
      </c>
      <c r="E134" s="4">
        <v>37898876.254000001</v>
      </c>
      <c r="F134" s="4">
        <v>100941597.281</v>
      </c>
      <c r="G134" s="4">
        <v>142564128.709999</v>
      </c>
    </row>
    <row r="135" spans="1:7" x14ac:dyDescent="0.2">
      <c r="A135" s="5" t="s">
        <v>409</v>
      </c>
      <c r="B135" s="4">
        <v>0</v>
      </c>
      <c r="C135" s="4">
        <v>0</v>
      </c>
      <c r="D135" s="4">
        <v>0</v>
      </c>
      <c r="E135" s="4">
        <v>-369256221.80000001</v>
      </c>
      <c r="F135" s="4">
        <v>-375562936.49999899</v>
      </c>
      <c r="G135" s="4">
        <v>-375375710.69999999</v>
      </c>
    </row>
    <row r="136" spans="1:7" x14ac:dyDescent="0.2">
      <c r="A136" s="5" t="s">
        <v>410</v>
      </c>
      <c r="B136" s="4">
        <v>0</v>
      </c>
      <c r="C136" s="4">
        <v>0</v>
      </c>
      <c r="D136" s="4">
        <v>0</v>
      </c>
      <c r="E136" s="4">
        <v>0</v>
      </c>
      <c r="F136" s="4">
        <v>0</v>
      </c>
      <c r="G136" s="4">
        <v>0</v>
      </c>
    </row>
    <row r="137" spans="1:7" x14ac:dyDescent="0.2">
      <c r="A137" s="5" t="s">
        <v>411</v>
      </c>
      <c r="B137" s="4">
        <v>0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</row>
    <row r="138" spans="1:7" x14ac:dyDescent="0.2">
      <c r="A138" s="5" t="s">
        <v>464</v>
      </c>
      <c r="B138" s="4">
        <v>0</v>
      </c>
      <c r="C138" s="4">
        <v>0</v>
      </c>
      <c r="D138" s="4">
        <v>0</v>
      </c>
      <c r="E138" s="4">
        <v>0</v>
      </c>
      <c r="F138" s="4">
        <v>0</v>
      </c>
      <c r="G138" s="4">
        <v>0</v>
      </c>
    </row>
    <row r="139" spans="1:7" x14ac:dyDescent="0.2">
      <c r="A139" s="5" t="s">
        <v>430</v>
      </c>
      <c r="B139" s="28">
        <v>0</v>
      </c>
      <c r="C139" s="28">
        <v>0</v>
      </c>
      <c r="D139" s="28">
        <v>0</v>
      </c>
      <c r="E139" s="28">
        <v>-401692039.81086701</v>
      </c>
      <c r="F139" s="28">
        <v>-361229123.60482699</v>
      </c>
      <c r="G139" s="28">
        <v>-319681188.51425201</v>
      </c>
    </row>
    <row r="141" spans="1:7" x14ac:dyDescent="0.2">
      <c r="A141" s="5" t="s">
        <v>358</v>
      </c>
      <c r="B141" s="4">
        <v>0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</row>
    <row r="143" spans="1:7" x14ac:dyDescent="0.2">
      <c r="A143" s="5" t="s">
        <v>465</v>
      </c>
      <c r="B143" s="4">
        <v>0</v>
      </c>
      <c r="C143" s="4">
        <v>0</v>
      </c>
      <c r="D143" s="4">
        <v>0</v>
      </c>
      <c r="E143" s="4">
        <v>-366468141.198165</v>
      </c>
      <c r="F143" s="4">
        <v>-289183654.82339603</v>
      </c>
      <c r="G143" s="4">
        <v>-224159626.3348</v>
      </c>
    </row>
    <row r="144" spans="1:7" s="30" customFormat="1" x14ac:dyDescent="0.2">
      <c r="A144" s="29" t="s">
        <v>466</v>
      </c>
      <c r="B144" s="30">
        <v>0.35</v>
      </c>
      <c r="C144" s="30">
        <v>0.35</v>
      </c>
      <c r="D144" s="30">
        <v>0.35</v>
      </c>
      <c r="E144" s="30">
        <v>0.35</v>
      </c>
      <c r="F144" s="30">
        <v>0.35</v>
      </c>
      <c r="G144" s="30">
        <v>0.35</v>
      </c>
    </row>
    <row r="145" spans="1:7" x14ac:dyDescent="0.2">
      <c r="A145" s="3" t="s">
        <v>467</v>
      </c>
      <c r="B145" s="31">
        <v>0</v>
      </c>
      <c r="C145" s="31">
        <v>0</v>
      </c>
      <c r="D145" s="31">
        <v>0</v>
      </c>
      <c r="E145" s="31">
        <v>-128263849.419357</v>
      </c>
      <c r="F145" s="31">
        <v>-101214279.188188</v>
      </c>
      <c r="G145" s="31">
        <v>-78455869.217180103</v>
      </c>
    </row>
    <row r="147" spans="1:7" x14ac:dyDescent="0.2">
      <c r="A147" s="9" t="s">
        <v>441</v>
      </c>
    </row>
    <row r="148" spans="1:7" x14ac:dyDescent="0.2">
      <c r="A148" s="5" t="s">
        <v>468</v>
      </c>
      <c r="B148" s="4">
        <v>0</v>
      </c>
      <c r="C148" s="4">
        <v>0</v>
      </c>
      <c r="D148" s="4">
        <v>0</v>
      </c>
      <c r="E148" s="4">
        <v>2892564.9205164001</v>
      </c>
      <c r="F148" s="4">
        <v>7900593.3781872401</v>
      </c>
      <c r="G148" s="4">
        <v>12113619.3572789</v>
      </c>
    </row>
    <row r="149" spans="1:7" x14ac:dyDescent="0.2">
      <c r="A149" s="5" t="s">
        <v>469</v>
      </c>
      <c r="B149" s="4">
        <v>0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</row>
    <row r="150" spans="1:7" x14ac:dyDescent="0.2">
      <c r="A150" s="5" t="s">
        <v>470</v>
      </c>
      <c r="B150" s="4">
        <v>0</v>
      </c>
      <c r="C150" s="4">
        <v>0</v>
      </c>
      <c r="D150" s="4">
        <v>0</v>
      </c>
      <c r="E150" s="4">
        <v>20247549.492625002</v>
      </c>
      <c r="F150" s="4">
        <v>20593367.684749901</v>
      </c>
      <c r="G150" s="4">
        <v>16466481.1891999</v>
      </c>
    </row>
    <row r="151" spans="1:7" x14ac:dyDescent="0.2">
      <c r="A151" s="5" t="s">
        <v>471</v>
      </c>
      <c r="B151" s="4">
        <v>0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</row>
    <row r="152" spans="1:7" x14ac:dyDescent="0.2">
      <c r="A152" s="5" t="s">
        <v>472</v>
      </c>
      <c r="B152" s="4">
        <v>0</v>
      </c>
      <c r="C152" s="4">
        <v>0</v>
      </c>
      <c r="D152" s="4">
        <v>0</v>
      </c>
      <c r="E152" s="4">
        <v>-12468730.287566001</v>
      </c>
      <c r="F152" s="4">
        <v>-33209785.5054489</v>
      </c>
      <c r="G152" s="4">
        <v>-46903598.345590003</v>
      </c>
    </row>
    <row r="153" spans="1:7" x14ac:dyDescent="0.2">
      <c r="A153" s="5" t="s">
        <v>473</v>
      </c>
      <c r="B153" s="4">
        <v>0</v>
      </c>
      <c r="C153" s="4">
        <v>0</v>
      </c>
      <c r="D153" s="4">
        <v>0</v>
      </c>
      <c r="E153" s="4">
        <v>121485296.97220001</v>
      </c>
      <c r="F153" s="4">
        <v>123560206.1085</v>
      </c>
      <c r="G153" s="4">
        <v>123498608.8203</v>
      </c>
    </row>
    <row r="154" spans="1:7" x14ac:dyDescent="0.2">
      <c r="A154" s="5" t="s">
        <v>474</v>
      </c>
      <c r="B154" s="4">
        <v>0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</row>
    <row r="155" spans="1:7" x14ac:dyDescent="0.2">
      <c r="A155" s="5" t="s">
        <v>475</v>
      </c>
      <c r="B155" s="4">
        <v>0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</row>
    <row r="156" spans="1:7" x14ac:dyDescent="0.2">
      <c r="A156" s="5" t="s">
        <v>476</v>
      </c>
      <c r="B156" s="4">
        <v>0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</row>
    <row r="157" spans="1:7" x14ac:dyDescent="0.2">
      <c r="A157" s="5" t="s">
        <v>477</v>
      </c>
      <c r="B157" s="4">
        <v>0</v>
      </c>
      <c r="C157" s="4">
        <v>0</v>
      </c>
      <c r="D157" s="4">
        <v>0</v>
      </c>
      <c r="E157" s="4">
        <v>8021199.8357582102</v>
      </c>
      <c r="F157" s="4">
        <v>6451837.6976513704</v>
      </c>
      <c r="G157" s="4">
        <v>5001117.8133892901</v>
      </c>
    </row>
    <row r="158" spans="1:7" x14ac:dyDescent="0.2">
      <c r="A158" s="3" t="s">
        <v>478</v>
      </c>
      <c r="B158" s="31">
        <v>0</v>
      </c>
      <c r="C158" s="31">
        <v>0</v>
      </c>
      <c r="D158" s="31">
        <v>0</v>
      </c>
      <c r="E158" s="31">
        <v>140177880.93353301</v>
      </c>
      <c r="F158" s="31">
        <v>125296219.363639</v>
      </c>
      <c r="G158" s="31">
        <v>110176228.83457799</v>
      </c>
    </row>
    <row r="160" spans="1:7" x14ac:dyDescent="0.2">
      <c r="A160" s="5" t="s">
        <v>479</v>
      </c>
      <c r="B160" s="4">
        <v>0</v>
      </c>
      <c r="C160" s="4">
        <v>0</v>
      </c>
      <c r="D160" s="4">
        <v>0</v>
      </c>
      <c r="E160" s="4">
        <v>-128263849.419357</v>
      </c>
      <c r="F160" s="4">
        <v>-101214279.188188</v>
      </c>
      <c r="G160" s="4">
        <v>-78455869.217180103</v>
      </c>
    </row>
    <row r="161" spans="1:7" x14ac:dyDescent="0.2">
      <c r="A161" s="5" t="s">
        <v>480</v>
      </c>
      <c r="B161" s="4">
        <v>0</v>
      </c>
      <c r="C161" s="4">
        <v>0</v>
      </c>
      <c r="D161" s="4">
        <v>0</v>
      </c>
      <c r="E161" s="4">
        <v>140177880.93353301</v>
      </c>
      <c r="F161" s="4">
        <v>125296219.363639</v>
      </c>
      <c r="G161" s="4">
        <v>110176228.83457799</v>
      </c>
    </row>
    <row r="162" spans="1:7" ht="10.8" thickBot="1" x14ac:dyDescent="0.25">
      <c r="A162" s="3" t="s">
        <v>481</v>
      </c>
      <c r="B162" s="32">
        <v>0</v>
      </c>
      <c r="C162" s="32">
        <v>0</v>
      </c>
      <c r="D162" s="32">
        <v>0</v>
      </c>
      <c r="E162" s="32">
        <v>11914031.514175801</v>
      </c>
      <c r="F162" s="32">
        <v>24081940.175450701</v>
      </c>
      <c r="G162" s="32">
        <v>31720359.617398102</v>
      </c>
    </row>
    <row r="163" spans="1:7" ht="10.8" thickTop="1" x14ac:dyDescent="0.2"/>
    <row r="164" spans="1:7" x14ac:dyDescent="0.2">
      <c r="A164" s="33"/>
      <c r="B164" s="34"/>
      <c r="C164" s="34"/>
      <c r="D164" s="34"/>
      <c r="E164" s="34"/>
      <c r="F164" s="34"/>
      <c r="G164" s="34"/>
    </row>
    <row r="166" spans="1:7" ht="10.8" thickBot="1" x14ac:dyDescent="0.25">
      <c r="A166" s="9" t="s">
        <v>482</v>
      </c>
      <c r="B166" s="35">
        <v>0</v>
      </c>
      <c r="C166" s="35">
        <v>0</v>
      </c>
      <c r="D166" s="35">
        <v>0</v>
      </c>
      <c r="E166" s="35">
        <v>13097840.086375801</v>
      </c>
      <c r="F166" s="35">
        <v>27321865.598450601</v>
      </c>
      <c r="G166" s="35">
        <v>36612322.889998101</v>
      </c>
    </row>
    <row r="167" spans="1:7" ht="10.8" thickTop="1" x14ac:dyDescent="0.2"/>
    <row r="168" spans="1:7" x14ac:dyDescent="0.2">
      <c r="A168" s="33"/>
      <c r="B168" s="34"/>
      <c r="C168" s="34"/>
      <c r="D168" s="34"/>
      <c r="E168" s="34"/>
      <c r="F168" s="34"/>
      <c r="G168" s="34"/>
    </row>
    <row r="170" spans="1:7" x14ac:dyDescent="0.2">
      <c r="A170" s="5" t="s">
        <v>403</v>
      </c>
      <c r="B170" s="4">
        <v>1</v>
      </c>
      <c r="C170" s="4">
        <v>1</v>
      </c>
      <c r="D170" s="4">
        <v>1</v>
      </c>
      <c r="E170" s="4">
        <v>1</v>
      </c>
      <c r="F170" s="4">
        <v>1</v>
      </c>
      <c r="G170" s="4">
        <v>1</v>
      </c>
    </row>
    <row r="171" spans="1:7" x14ac:dyDescent="0.2">
      <c r="A171" s="5" t="s">
        <v>483</v>
      </c>
      <c r="B171" s="4">
        <v>0</v>
      </c>
      <c r="C171" s="4">
        <v>0</v>
      </c>
      <c r="D171" s="4">
        <v>0</v>
      </c>
      <c r="E171" s="4">
        <v>-128263849.419357</v>
      </c>
      <c r="F171" s="4">
        <v>-101214279.188188</v>
      </c>
      <c r="G171" s="4">
        <v>-78455869.217180103</v>
      </c>
    </row>
    <row r="172" spans="1:7" x14ac:dyDescent="0.2">
      <c r="A172" s="5" t="s">
        <v>423</v>
      </c>
      <c r="B172" s="4">
        <v>0</v>
      </c>
      <c r="C172" s="4">
        <v>0</v>
      </c>
      <c r="D172" s="4">
        <v>0</v>
      </c>
      <c r="E172" s="4">
        <v>0</v>
      </c>
      <c r="F172" s="4">
        <v>0</v>
      </c>
      <c r="G172" s="4">
        <v>0</v>
      </c>
    </row>
    <row r="175" spans="1:7" x14ac:dyDescent="0.2">
      <c r="A175" s="9" t="s">
        <v>484</v>
      </c>
    </row>
    <row r="176" spans="1:7" x14ac:dyDescent="0.2">
      <c r="A176" s="5" t="s">
        <v>415</v>
      </c>
      <c r="B176" s="4">
        <v>0</v>
      </c>
      <c r="C176" s="4">
        <v>0</v>
      </c>
      <c r="D176" s="4">
        <v>0</v>
      </c>
      <c r="E176" s="4">
        <v>0</v>
      </c>
      <c r="F176" s="4">
        <v>0</v>
      </c>
      <c r="G176" s="4">
        <v>0</v>
      </c>
    </row>
    <row r="177" spans="1:7" x14ac:dyDescent="0.2">
      <c r="A177" s="5" t="s">
        <v>418</v>
      </c>
      <c r="B177" s="4">
        <v>0</v>
      </c>
      <c r="C177" s="4">
        <v>0</v>
      </c>
      <c r="D177" s="4">
        <v>0</v>
      </c>
      <c r="E177" s="4">
        <v>0</v>
      </c>
      <c r="F177" s="4">
        <v>0</v>
      </c>
      <c r="G177" s="4">
        <v>0</v>
      </c>
    </row>
    <row r="178" spans="1:7" x14ac:dyDescent="0.2">
      <c r="A178" s="5" t="s">
        <v>485</v>
      </c>
      <c r="B178" s="4">
        <v>0</v>
      </c>
      <c r="C178" s="4">
        <v>0</v>
      </c>
      <c r="D178" s="4">
        <v>0</v>
      </c>
      <c r="E178" s="4">
        <v>0</v>
      </c>
      <c r="F178" s="4">
        <v>0</v>
      </c>
      <c r="G178" s="4">
        <v>0</v>
      </c>
    </row>
    <row r="180" spans="1:7" x14ac:dyDescent="0.2">
      <c r="A180" s="5" t="s">
        <v>416</v>
      </c>
      <c r="B180" s="4">
        <v>0</v>
      </c>
      <c r="C180" s="4">
        <v>0</v>
      </c>
      <c r="D180" s="4">
        <v>0</v>
      </c>
      <c r="E180" s="4">
        <v>0</v>
      </c>
      <c r="F180" s="4">
        <v>0</v>
      </c>
      <c r="G180" s="4">
        <v>0</v>
      </c>
    </row>
    <row r="181" spans="1:7" x14ac:dyDescent="0.2">
      <c r="A181" s="5" t="s">
        <v>417</v>
      </c>
      <c r="B181" s="4">
        <v>0</v>
      </c>
      <c r="C181" s="4">
        <v>0</v>
      </c>
      <c r="D181" s="4">
        <v>0</v>
      </c>
      <c r="E181" s="4">
        <v>0</v>
      </c>
      <c r="F181" s="4">
        <v>0</v>
      </c>
      <c r="G181" s="4">
        <v>0</v>
      </c>
    </row>
    <row r="182" spans="1:7" x14ac:dyDescent="0.2">
      <c r="A182" s="5" t="s">
        <v>486</v>
      </c>
      <c r="B182" s="4">
        <v>0</v>
      </c>
      <c r="C182" s="4">
        <v>0</v>
      </c>
      <c r="D182" s="4">
        <v>0</v>
      </c>
      <c r="E182" s="4">
        <v>0</v>
      </c>
      <c r="F182" s="4">
        <v>0</v>
      </c>
      <c r="G182" s="4">
        <v>0</v>
      </c>
    </row>
    <row r="184" spans="1:7" x14ac:dyDescent="0.2">
      <c r="A184" s="5" t="s">
        <v>487</v>
      </c>
      <c r="B184" s="4">
        <v>0</v>
      </c>
      <c r="C184" s="4">
        <v>0</v>
      </c>
      <c r="D184" s="4">
        <v>0</v>
      </c>
      <c r="E184" s="4">
        <v>0</v>
      </c>
      <c r="F184" s="4">
        <v>0</v>
      </c>
      <c r="G184" s="4">
        <v>0</v>
      </c>
    </row>
    <row r="186" spans="1:7" x14ac:dyDescent="0.2">
      <c r="A186" s="36" t="s">
        <v>488</v>
      </c>
      <c r="B186" s="37"/>
      <c r="C186" s="37"/>
      <c r="D186" s="37"/>
      <c r="E186" s="37"/>
      <c r="F186" s="37"/>
      <c r="G186" s="37"/>
    </row>
    <row r="187" spans="1:7" x14ac:dyDescent="0.2">
      <c r="A187" s="5" t="s">
        <v>489</v>
      </c>
      <c r="B187" s="4">
        <v>0</v>
      </c>
      <c r="C187" s="4">
        <v>0</v>
      </c>
      <c r="D187" s="4">
        <v>0</v>
      </c>
      <c r="E187" s="4">
        <v>-381961896.94086701</v>
      </c>
      <c r="F187" s="4">
        <v>-307230366.55482697</v>
      </c>
      <c r="G187" s="4">
        <v>-238148467.304252</v>
      </c>
    </row>
    <row r="188" spans="1:7" s="30" customFormat="1" x14ac:dyDescent="0.2">
      <c r="A188" s="29" t="s">
        <v>439</v>
      </c>
      <c r="B188" s="30">
        <v>0</v>
      </c>
      <c r="C188" s="30">
        <v>0</v>
      </c>
      <c r="D188" s="30">
        <v>0.06</v>
      </c>
      <c r="E188" s="30">
        <v>0.06</v>
      </c>
      <c r="F188" s="30">
        <v>0.06</v>
      </c>
      <c r="G188" s="30">
        <v>0.06</v>
      </c>
    </row>
    <row r="189" spans="1:7" x14ac:dyDescent="0.2">
      <c r="A189" s="5" t="s">
        <v>490</v>
      </c>
      <c r="B189" s="4">
        <v>0</v>
      </c>
      <c r="C189" s="4">
        <v>0</v>
      </c>
      <c r="D189" s="4">
        <v>0</v>
      </c>
      <c r="E189" s="4">
        <v>-22917713.816452</v>
      </c>
      <c r="F189" s="4">
        <v>-18433821.993289601</v>
      </c>
      <c r="G189" s="4">
        <v>-14288908.038255099</v>
      </c>
    </row>
    <row r="190" spans="1:7" x14ac:dyDescent="0.2">
      <c r="A190" s="5" t="s">
        <v>491</v>
      </c>
      <c r="B190" s="4">
        <v>0</v>
      </c>
      <c r="C190" s="4">
        <v>0</v>
      </c>
      <c r="D190" s="4">
        <v>0</v>
      </c>
      <c r="E190" s="4">
        <v>-8021199.8357582102</v>
      </c>
      <c r="F190" s="4">
        <v>-6451837.6976513704</v>
      </c>
      <c r="G190" s="4">
        <v>-5001117.8133892901</v>
      </c>
    </row>
    <row r="191" spans="1:7" x14ac:dyDescent="0.2">
      <c r="A191" s="38"/>
      <c r="B191" s="39"/>
      <c r="C191" s="39"/>
      <c r="D191" s="39"/>
      <c r="E191" s="39"/>
      <c r="F191" s="39"/>
      <c r="G191" s="39"/>
    </row>
    <row r="192" spans="1:7" x14ac:dyDescent="0.2">
      <c r="A192" s="5" t="s">
        <v>492</v>
      </c>
      <c r="B192" s="4">
        <v>0</v>
      </c>
      <c r="C192" s="4">
        <v>0</v>
      </c>
      <c r="D192" s="4">
        <v>0</v>
      </c>
      <c r="E192" s="4">
        <v>-373940697.10510898</v>
      </c>
      <c r="F192" s="4">
        <v>-300778528.85717499</v>
      </c>
      <c r="G192" s="4">
        <v>-233147349.49086201</v>
      </c>
    </row>
    <row r="193" spans="1:7" s="30" customFormat="1" x14ac:dyDescent="0.2">
      <c r="A193" s="29" t="s">
        <v>493</v>
      </c>
      <c r="B193" s="30">
        <v>0.06</v>
      </c>
      <c r="C193" s="30">
        <v>0.06</v>
      </c>
      <c r="D193" s="30">
        <v>0.06</v>
      </c>
      <c r="E193" s="30">
        <v>0.06</v>
      </c>
      <c r="F193" s="30">
        <v>0.06</v>
      </c>
      <c r="G193" s="30">
        <v>0.06</v>
      </c>
    </row>
    <row r="194" spans="1:7" x14ac:dyDescent="0.2">
      <c r="A194" s="5" t="s">
        <v>494</v>
      </c>
      <c r="B194" s="4">
        <v>0</v>
      </c>
      <c r="C194" s="4">
        <v>0</v>
      </c>
      <c r="D194" s="4">
        <v>0</v>
      </c>
      <c r="E194" s="4">
        <v>22436441.8263065</v>
      </c>
      <c r="F194" s="4">
        <v>18046711.731430501</v>
      </c>
      <c r="G194" s="4">
        <v>13988840.969451699</v>
      </c>
    </row>
    <row r="195" spans="1:7" x14ac:dyDescent="0.2">
      <c r="A195" s="5" t="s">
        <v>495</v>
      </c>
      <c r="B195" s="4">
        <v>0</v>
      </c>
      <c r="C195" s="4">
        <v>0</v>
      </c>
      <c r="D195" s="4">
        <v>0</v>
      </c>
      <c r="E195" s="4">
        <v>22436441.8263065</v>
      </c>
      <c r="F195" s="4">
        <v>18046711.731430501</v>
      </c>
      <c r="G195" s="4">
        <v>13988840.969451699</v>
      </c>
    </row>
    <row r="197" spans="1:7" x14ac:dyDescent="0.2">
      <c r="A197" s="40" t="s">
        <v>496</v>
      </c>
      <c r="B197" s="39"/>
      <c r="C197" s="39"/>
      <c r="D197" s="39"/>
      <c r="E197" s="39"/>
      <c r="F197" s="39"/>
      <c r="G197" s="39"/>
    </row>
    <row r="198" spans="1:7" x14ac:dyDescent="0.2">
      <c r="A198" s="5" t="s">
        <v>497</v>
      </c>
      <c r="B198" s="4">
        <v>0</v>
      </c>
      <c r="C198" s="4">
        <v>0</v>
      </c>
      <c r="D198" s="4">
        <v>0</v>
      </c>
      <c r="E198" s="4">
        <v>236761714.44</v>
      </c>
      <c r="F198" s="4">
        <v>647985084.59999895</v>
      </c>
      <c r="G198" s="4">
        <v>978392654.51999998</v>
      </c>
    </row>
    <row r="199" spans="1:7" x14ac:dyDescent="0.2">
      <c r="A199" s="5" t="s">
        <v>498</v>
      </c>
      <c r="B199" s="4">
        <v>0</v>
      </c>
      <c r="C199" s="4">
        <v>0</v>
      </c>
      <c r="D199" s="4">
        <v>0</v>
      </c>
      <c r="E199" s="4">
        <v>-4820304477.7304096</v>
      </c>
      <c r="F199" s="4">
        <v>-4334749483.2579203</v>
      </c>
      <c r="G199" s="4">
        <v>-3836174262.17102</v>
      </c>
    </row>
    <row r="200" spans="1:7" x14ac:dyDescent="0.2">
      <c r="A200" s="5" t="s">
        <v>499</v>
      </c>
      <c r="B200" s="4">
        <v>0</v>
      </c>
      <c r="C200" s="4">
        <v>0</v>
      </c>
      <c r="D200" s="4">
        <v>0</v>
      </c>
      <c r="E200" s="4">
        <v>-381961896.94086701</v>
      </c>
      <c r="F200" s="4">
        <v>-307230366.55482697</v>
      </c>
      <c r="G200" s="4">
        <v>-238148467.304252</v>
      </c>
    </row>
    <row r="201" spans="1:7" x14ac:dyDescent="0.2">
      <c r="B201" s="4">
        <v>0</v>
      </c>
      <c r="C201" s="4">
        <v>0</v>
      </c>
      <c r="D201" s="4">
        <v>0</v>
      </c>
      <c r="E201" s="4">
        <v>0</v>
      </c>
      <c r="F201" s="4">
        <v>0</v>
      </c>
      <c r="G201" s="4">
        <v>0</v>
      </c>
    </row>
    <row r="202" spans="1:7" x14ac:dyDescent="0.2">
      <c r="A202" s="9" t="s">
        <v>500</v>
      </c>
    </row>
    <row r="203" spans="1:7" x14ac:dyDescent="0.2">
      <c r="A203" s="5" t="s">
        <v>10</v>
      </c>
      <c r="B203" s="4">
        <v>0</v>
      </c>
      <c r="C203" s="4">
        <v>-36614471</v>
      </c>
      <c r="D203" s="4">
        <v>-85227132</v>
      </c>
      <c r="E203" s="4">
        <v>-15493755.7427023</v>
      </c>
      <c r="F203" s="4">
        <v>-121847767.25608601</v>
      </c>
      <c r="G203" s="4">
        <v>-139314205.63248</v>
      </c>
    </row>
    <row r="204" spans="1:7" x14ac:dyDescent="0.2">
      <c r="A204" s="5" t="s">
        <v>11</v>
      </c>
      <c r="B204" s="4">
        <v>0</v>
      </c>
      <c r="C204" s="4">
        <v>0</v>
      </c>
      <c r="D204" s="4">
        <v>0</v>
      </c>
      <c r="E204" s="4">
        <v>0</v>
      </c>
      <c r="F204" s="4">
        <v>0</v>
      </c>
      <c r="G204" s="4">
        <v>0</v>
      </c>
    </row>
    <row r="205" spans="1:7" x14ac:dyDescent="0.2">
      <c r="A205" s="5" t="s">
        <v>501</v>
      </c>
      <c r="B205" s="4">
        <v>0</v>
      </c>
      <c r="C205" s="4">
        <v>-36614471</v>
      </c>
      <c r="D205" s="4">
        <v>-85227132</v>
      </c>
      <c r="E205" s="4">
        <v>-15493755.7427023</v>
      </c>
      <c r="F205" s="4">
        <v>-121847767.25608601</v>
      </c>
      <c r="G205" s="4">
        <v>-139314205.63248</v>
      </c>
    </row>
    <row r="206" spans="1:7" x14ac:dyDescent="0.2">
      <c r="A206" s="5" t="s">
        <v>502</v>
      </c>
      <c r="B206" s="4">
        <v>0</v>
      </c>
      <c r="C206" s="4">
        <v>-36614471</v>
      </c>
      <c r="D206" s="4">
        <v>-85227132</v>
      </c>
      <c r="E206" s="4">
        <v>-15493755.7427023</v>
      </c>
      <c r="F206" s="4">
        <v>-121847767.25608601</v>
      </c>
      <c r="G206" s="4">
        <v>-139314205.63248</v>
      </c>
    </row>
    <row r="207" spans="1:7" x14ac:dyDescent="0.2">
      <c r="A207" s="5" t="s">
        <v>403</v>
      </c>
      <c r="B207" s="4">
        <v>0</v>
      </c>
      <c r="C207" s="4">
        <v>0</v>
      </c>
      <c r="D207" s="4">
        <v>0</v>
      </c>
      <c r="E207" s="4">
        <v>12</v>
      </c>
      <c r="F207" s="4">
        <v>12</v>
      </c>
      <c r="G207" s="4">
        <v>12</v>
      </c>
    </row>
    <row r="208" spans="1:7" x14ac:dyDescent="0.2">
      <c r="A208" s="5" t="s">
        <v>503</v>
      </c>
      <c r="B208" s="4">
        <v>0</v>
      </c>
      <c r="C208" s="4">
        <v>0</v>
      </c>
      <c r="D208" s="4">
        <v>0</v>
      </c>
      <c r="E208" s="4">
        <v>12</v>
      </c>
      <c r="F208" s="4">
        <v>12</v>
      </c>
      <c r="G208" s="4">
        <v>12</v>
      </c>
    </row>
    <row r="209" spans="1:7" x14ac:dyDescent="0.2">
      <c r="A209" s="5" t="s">
        <v>403</v>
      </c>
      <c r="B209" s="4">
        <v>0</v>
      </c>
      <c r="C209" s="4">
        <v>0</v>
      </c>
      <c r="D209" s="4">
        <v>0</v>
      </c>
      <c r="E209" s="4">
        <v>12</v>
      </c>
      <c r="F209" s="4">
        <v>0</v>
      </c>
      <c r="G209" s="4">
        <v>0</v>
      </c>
    </row>
    <row r="210" spans="1:7" x14ac:dyDescent="0.2">
      <c r="A210" s="5" t="s">
        <v>504</v>
      </c>
      <c r="B210" s="4">
        <v>0</v>
      </c>
      <c r="C210" s="4">
        <v>0</v>
      </c>
      <c r="D210" s="4">
        <v>0</v>
      </c>
      <c r="E210" s="4">
        <v>185925068.91242701</v>
      </c>
      <c r="F210" s="4">
        <v>0</v>
      </c>
      <c r="G210" s="4">
        <v>0</v>
      </c>
    </row>
    <row r="211" spans="1:7" x14ac:dyDescent="0.2">
      <c r="A211" s="5" t="s">
        <v>505</v>
      </c>
      <c r="B211" s="4">
        <v>0</v>
      </c>
      <c r="C211" s="4">
        <v>0</v>
      </c>
      <c r="D211" s="4">
        <v>0</v>
      </c>
      <c r="E211" s="4">
        <v>0</v>
      </c>
      <c r="F211" s="4">
        <v>12</v>
      </c>
      <c r="G211" s="4">
        <v>12</v>
      </c>
    </row>
    <row r="212" spans="1:7" x14ac:dyDescent="0.2">
      <c r="A212" s="5" t="s">
        <v>506</v>
      </c>
      <c r="B212" s="4">
        <v>0</v>
      </c>
      <c r="C212" s="4">
        <v>0</v>
      </c>
      <c r="D212" s="4">
        <v>0</v>
      </c>
      <c r="E212" s="4">
        <v>0</v>
      </c>
      <c r="F212" s="4">
        <v>216560540.77716601</v>
      </c>
      <c r="G212" s="4">
        <v>167866091.633421</v>
      </c>
    </row>
    <row r="213" spans="1:7" x14ac:dyDescent="0.2">
      <c r="A213" s="5" t="s">
        <v>423</v>
      </c>
      <c r="B213" s="4">
        <v>0</v>
      </c>
      <c r="C213" s="4">
        <v>0</v>
      </c>
      <c r="D213" s="4">
        <v>0</v>
      </c>
      <c r="E213" s="4">
        <v>0</v>
      </c>
      <c r="F213" s="4">
        <v>0</v>
      </c>
      <c r="G213" s="4">
        <v>0</v>
      </c>
    </row>
    <row r="214" spans="1:7" x14ac:dyDescent="0.2">
      <c r="A214" s="5" t="s">
        <v>507</v>
      </c>
      <c r="B214" s="4">
        <v>0</v>
      </c>
      <c r="C214" s="4">
        <v>0</v>
      </c>
      <c r="D214" s="4">
        <v>0</v>
      </c>
      <c r="E214" s="4">
        <v>0</v>
      </c>
      <c r="F214" s="4">
        <v>0</v>
      </c>
      <c r="G214" s="4">
        <v>0</v>
      </c>
    </row>
    <row r="215" spans="1:7" x14ac:dyDescent="0.2">
      <c r="A215" s="5" t="s">
        <v>508</v>
      </c>
      <c r="B215" s="4">
        <v>0</v>
      </c>
      <c r="C215" s="4">
        <v>0</v>
      </c>
      <c r="D215" s="4">
        <v>0</v>
      </c>
      <c r="E215" s="4">
        <v>0</v>
      </c>
      <c r="F215" s="4">
        <v>0</v>
      </c>
      <c r="G215" s="4">
        <v>0</v>
      </c>
    </row>
    <row r="216" spans="1:7" x14ac:dyDescent="0.2">
      <c r="A216" s="5" t="s">
        <v>509</v>
      </c>
      <c r="B216" s="4">
        <v>0</v>
      </c>
      <c r="C216" s="4">
        <v>0</v>
      </c>
      <c r="D216" s="4">
        <v>0</v>
      </c>
      <c r="E216" s="4">
        <v>0</v>
      </c>
      <c r="F216" s="4">
        <v>0</v>
      </c>
      <c r="G216" s="4">
        <v>0</v>
      </c>
    </row>
    <row r="217" spans="1:7" x14ac:dyDescent="0.2">
      <c r="A217" s="5" t="s">
        <v>505</v>
      </c>
      <c r="B217" s="4">
        <v>12</v>
      </c>
      <c r="C217" s="4">
        <v>12</v>
      </c>
      <c r="D217" s="4">
        <v>12</v>
      </c>
      <c r="E217" s="4">
        <v>0</v>
      </c>
      <c r="F217" s="4">
        <v>0</v>
      </c>
      <c r="G217" s="4">
        <v>0</v>
      </c>
    </row>
    <row r="218" spans="1:7" x14ac:dyDescent="0.2">
      <c r="A218" s="5" t="s">
        <v>510</v>
      </c>
      <c r="B218" s="4">
        <v>0</v>
      </c>
      <c r="C218" s="4">
        <v>0</v>
      </c>
      <c r="D218" s="4">
        <v>0</v>
      </c>
      <c r="E218" s="4">
        <v>0</v>
      </c>
      <c r="F218" s="4">
        <v>0</v>
      </c>
      <c r="G218" s="4">
        <v>0</v>
      </c>
    </row>
    <row r="219" spans="1:7" x14ac:dyDescent="0.2">
      <c r="A219" s="5" t="s">
        <v>423</v>
      </c>
      <c r="B219" s="4">
        <v>0</v>
      </c>
      <c r="C219" s="4">
        <v>0</v>
      </c>
      <c r="D219" s="4">
        <v>0</v>
      </c>
      <c r="E219" s="4">
        <v>0</v>
      </c>
      <c r="F219" s="4">
        <v>0</v>
      </c>
      <c r="G219" s="4">
        <v>0</v>
      </c>
    </row>
    <row r="220" spans="1:7" x14ac:dyDescent="0.2">
      <c r="A220" s="5" t="s">
        <v>511</v>
      </c>
      <c r="B220" s="4">
        <v>0</v>
      </c>
      <c r="C220" s="4">
        <v>0</v>
      </c>
      <c r="D220" s="4">
        <v>0</v>
      </c>
      <c r="E220" s="4">
        <v>185925068.91242701</v>
      </c>
      <c r="F220" s="4">
        <v>216560540.77716601</v>
      </c>
      <c r="G220" s="4">
        <v>167866091.633421</v>
      </c>
    </row>
    <row r="221" spans="1:7" s="30" customFormat="1" x14ac:dyDescent="0.2">
      <c r="A221" s="29" t="s">
        <v>512</v>
      </c>
      <c r="B221" s="30">
        <v>1</v>
      </c>
      <c r="C221" s="30">
        <v>1</v>
      </c>
      <c r="D221" s="30">
        <v>1</v>
      </c>
      <c r="E221" s="30">
        <v>0.999999999999999</v>
      </c>
      <c r="F221" s="30">
        <v>1</v>
      </c>
      <c r="G221" s="30">
        <v>1</v>
      </c>
    </row>
    <row r="222" spans="1:7" x14ac:dyDescent="0.2">
      <c r="A222" s="5" t="s">
        <v>513</v>
      </c>
      <c r="B222" s="4">
        <v>0</v>
      </c>
      <c r="C222" s="4">
        <v>0</v>
      </c>
      <c r="D222" s="4">
        <v>0</v>
      </c>
      <c r="E222" s="4">
        <v>15493755.7427023</v>
      </c>
      <c r="F222" s="4">
        <v>18046711.731430501</v>
      </c>
      <c r="G222" s="4">
        <v>13988840.969451699</v>
      </c>
    </row>
    <row r="224" spans="1:7" x14ac:dyDescent="0.2">
      <c r="A224" s="5" t="s">
        <v>403</v>
      </c>
      <c r="B224" s="4">
        <v>1</v>
      </c>
      <c r="C224" s="4">
        <v>1</v>
      </c>
      <c r="D224" s="4">
        <v>1</v>
      </c>
      <c r="E224" s="4">
        <v>1</v>
      </c>
      <c r="F224" s="4">
        <v>1</v>
      </c>
      <c r="G224" s="4">
        <v>1</v>
      </c>
    </row>
    <row r="225" spans="1:7" x14ac:dyDescent="0.2">
      <c r="A225" s="5" t="s">
        <v>514</v>
      </c>
      <c r="B225" s="4">
        <v>0</v>
      </c>
      <c r="C225" s="4">
        <v>0</v>
      </c>
      <c r="D225" s="4">
        <v>0</v>
      </c>
      <c r="E225" s="4">
        <v>0</v>
      </c>
      <c r="F225" s="4">
        <v>0</v>
      </c>
      <c r="G225" s="4">
        <v>0</v>
      </c>
    </row>
    <row r="226" spans="1:7" x14ac:dyDescent="0.2">
      <c r="A226" s="5" t="s">
        <v>515</v>
      </c>
      <c r="B226" s="4">
        <v>0</v>
      </c>
      <c r="C226" s="4">
        <v>0</v>
      </c>
      <c r="D226" s="4">
        <v>0</v>
      </c>
      <c r="E226" s="4">
        <v>0</v>
      </c>
      <c r="F226" s="4">
        <v>0</v>
      </c>
      <c r="G226" s="4">
        <v>0</v>
      </c>
    </row>
    <row r="227" spans="1:7" x14ac:dyDescent="0.2">
      <c r="A227" s="5" t="s">
        <v>505</v>
      </c>
      <c r="B227" s="4">
        <v>11</v>
      </c>
      <c r="C227" s="4">
        <v>11</v>
      </c>
      <c r="D227" s="4">
        <v>11</v>
      </c>
      <c r="E227" s="4">
        <v>11</v>
      </c>
      <c r="F227" s="4">
        <v>11</v>
      </c>
      <c r="G227" s="4">
        <v>11</v>
      </c>
    </row>
    <row r="228" spans="1:7" x14ac:dyDescent="0.2">
      <c r="A228" s="5" t="s">
        <v>516</v>
      </c>
      <c r="B228" s="4">
        <v>66</v>
      </c>
      <c r="C228" s="4">
        <v>66</v>
      </c>
      <c r="D228" s="4">
        <v>66</v>
      </c>
      <c r="E228" s="4">
        <v>66</v>
      </c>
      <c r="F228" s="4">
        <v>66</v>
      </c>
      <c r="G228" s="4">
        <v>66</v>
      </c>
    </row>
    <row r="229" spans="1:7" x14ac:dyDescent="0.2">
      <c r="A229" s="5" t="s">
        <v>517</v>
      </c>
      <c r="B229" s="4">
        <v>0</v>
      </c>
      <c r="C229" s="4">
        <v>0</v>
      </c>
      <c r="D229" s="4">
        <v>0</v>
      </c>
      <c r="E229" s="4">
        <v>14370215.160747999</v>
      </c>
      <c r="F229" s="4">
        <v>16721727.783682801</v>
      </c>
      <c r="G229" s="4">
        <v>12953106.2539587</v>
      </c>
    </row>
    <row r="230" spans="1:7" x14ac:dyDescent="0.2">
      <c r="A230" s="5" t="s">
        <v>423</v>
      </c>
      <c r="B230" s="4">
        <v>0</v>
      </c>
      <c r="C230" s="4">
        <v>0</v>
      </c>
      <c r="D230" s="4">
        <v>0</v>
      </c>
      <c r="E230" s="4">
        <v>0</v>
      </c>
      <c r="F230" s="4">
        <v>0</v>
      </c>
      <c r="G230" s="4">
        <v>0</v>
      </c>
    </row>
    <row r="231" spans="1:7" x14ac:dyDescent="0.2">
      <c r="A231" s="5" t="s">
        <v>518</v>
      </c>
      <c r="B231" s="4">
        <v>66</v>
      </c>
      <c r="C231" s="4">
        <v>66</v>
      </c>
      <c r="D231" s="4">
        <v>66</v>
      </c>
      <c r="E231" s="4">
        <v>66</v>
      </c>
      <c r="F231" s="4">
        <v>66</v>
      </c>
      <c r="G231" s="4">
        <v>66</v>
      </c>
    </row>
    <row r="232" spans="1:7" x14ac:dyDescent="0.2">
      <c r="A232" s="5" t="s">
        <v>519</v>
      </c>
      <c r="B232" s="4">
        <v>0</v>
      </c>
      <c r="C232" s="4">
        <v>0</v>
      </c>
      <c r="D232" s="4">
        <v>0</v>
      </c>
      <c r="E232" s="4">
        <v>84530014.278442398</v>
      </c>
      <c r="F232" s="4">
        <v>93241146.9441607</v>
      </c>
      <c r="G232" s="4">
        <v>71956008.341332704</v>
      </c>
    </row>
    <row r="234" spans="1:7" x14ac:dyDescent="0.2">
      <c r="A234" s="5" t="s">
        <v>403</v>
      </c>
      <c r="B234" s="4">
        <v>3</v>
      </c>
      <c r="C234" s="4">
        <v>3</v>
      </c>
      <c r="D234" s="4">
        <v>3</v>
      </c>
      <c r="E234" s="4">
        <v>3</v>
      </c>
      <c r="F234" s="4">
        <v>3</v>
      </c>
      <c r="G234" s="4">
        <v>3</v>
      </c>
    </row>
    <row r="235" spans="1:7" x14ac:dyDescent="0.2">
      <c r="A235" s="5" t="s">
        <v>520</v>
      </c>
      <c r="B235" s="4">
        <v>9</v>
      </c>
      <c r="C235" s="4">
        <v>9</v>
      </c>
      <c r="D235" s="4">
        <v>9</v>
      </c>
      <c r="E235" s="4">
        <v>9</v>
      </c>
      <c r="F235" s="4">
        <v>9</v>
      </c>
      <c r="G235" s="4">
        <v>9</v>
      </c>
    </row>
    <row r="236" spans="1:7" x14ac:dyDescent="0.2">
      <c r="A236" s="5" t="s">
        <v>521</v>
      </c>
      <c r="B236" s="4">
        <v>3</v>
      </c>
      <c r="C236" s="4">
        <v>3</v>
      </c>
      <c r="D236" s="4">
        <v>3</v>
      </c>
      <c r="E236" s="4">
        <v>3</v>
      </c>
      <c r="F236" s="4">
        <v>3</v>
      </c>
      <c r="G236" s="4">
        <v>3</v>
      </c>
    </row>
    <row r="237" spans="1:7" x14ac:dyDescent="0.2">
      <c r="A237" s="5" t="s">
        <v>522</v>
      </c>
      <c r="B237" s="4">
        <v>18</v>
      </c>
      <c r="C237" s="4">
        <v>18</v>
      </c>
      <c r="D237" s="4">
        <v>18</v>
      </c>
      <c r="E237" s="4">
        <v>18</v>
      </c>
      <c r="F237" s="4">
        <v>18</v>
      </c>
      <c r="G237" s="4">
        <v>18</v>
      </c>
    </row>
    <row r="238" spans="1:7" x14ac:dyDescent="0.2">
      <c r="A238" s="5" t="s">
        <v>521</v>
      </c>
      <c r="B238" s="4">
        <v>3</v>
      </c>
      <c r="C238" s="4">
        <v>3</v>
      </c>
      <c r="D238" s="4">
        <v>3</v>
      </c>
      <c r="E238" s="4">
        <v>3</v>
      </c>
      <c r="F238" s="4">
        <v>3</v>
      </c>
      <c r="G238" s="4">
        <v>3</v>
      </c>
    </row>
    <row r="239" spans="1:7" x14ac:dyDescent="0.2">
      <c r="A239" s="5" t="s">
        <v>523</v>
      </c>
      <c r="B239" s="4">
        <v>27</v>
      </c>
      <c r="C239" s="4">
        <v>27</v>
      </c>
      <c r="D239" s="4">
        <v>27</v>
      </c>
      <c r="E239" s="4">
        <v>27</v>
      </c>
      <c r="F239" s="4">
        <v>27</v>
      </c>
      <c r="G239" s="4">
        <v>27</v>
      </c>
    </row>
    <row r="240" spans="1:7" x14ac:dyDescent="0.2">
      <c r="A240" s="5" t="s">
        <v>505</v>
      </c>
      <c r="B240" s="4">
        <v>3</v>
      </c>
      <c r="C240" s="4">
        <v>3</v>
      </c>
      <c r="D240" s="4">
        <v>3</v>
      </c>
      <c r="E240" s="4">
        <v>3</v>
      </c>
      <c r="F240" s="4">
        <v>3</v>
      </c>
      <c r="G240" s="4">
        <v>3</v>
      </c>
    </row>
    <row r="241" spans="1:7" x14ac:dyDescent="0.2">
      <c r="A241" s="5" t="s">
        <v>524</v>
      </c>
      <c r="B241" s="4">
        <v>36</v>
      </c>
      <c r="C241" s="4">
        <v>36</v>
      </c>
      <c r="D241" s="4">
        <v>36</v>
      </c>
      <c r="E241" s="4">
        <v>36</v>
      </c>
      <c r="F241" s="4">
        <v>36</v>
      </c>
      <c r="G241" s="4">
        <v>36</v>
      </c>
    </row>
    <row r="242" spans="1:7" x14ac:dyDescent="0.2">
      <c r="A242" s="5" t="s">
        <v>423</v>
      </c>
      <c r="B242" s="4">
        <v>0</v>
      </c>
      <c r="C242" s="4">
        <v>0</v>
      </c>
      <c r="D242" s="4">
        <v>0</v>
      </c>
      <c r="E242" s="4">
        <v>0</v>
      </c>
      <c r="F242" s="4">
        <v>0</v>
      </c>
      <c r="G242" s="4">
        <v>0</v>
      </c>
    </row>
    <row r="243" spans="1:7" x14ac:dyDescent="0.2">
      <c r="A243" s="5" t="s">
        <v>525</v>
      </c>
      <c r="B243" s="4">
        <v>90</v>
      </c>
      <c r="C243" s="4">
        <v>90</v>
      </c>
      <c r="D243" s="4">
        <v>90</v>
      </c>
      <c r="E243" s="4">
        <v>90</v>
      </c>
      <c r="F243" s="4">
        <v>90</v>
      </c>
      <c r="G243" s="4">
        <v>90</v>
      </c>
    </row>
    <row r="244" spans="1:7" x14ac:dyDescent="0.2">
      <c r="A244" s="5" t="s">
        <v>526</v>
      </c>
      <c r="B244" s="4">
        <v>0</v>
      </c>
      <c r="C244" s="4">
        <v>0</v>
      </c>
      <c r="D244" s="4">
        <v>0</v>
      </c>
      <c r="E244" s="4">
        <v>115517525.763846</v>
      </c>
      <c r="F244" s="4">
        <v>129334570.407021</v>
      </c>
      <c r="G244" s="4">
        <v>99933690.280236199</v>
      </c>
    </row>
    <row r="246" spans="1:7" x14ac:dyDescent="0.2">
      <c r="A246" s="5" t="s">
        <v>527</v>
      </c>
      <c r="B246" s="4">
        <v>0</v>
      </c>
      <c r="C246" s="4">
        <v>0</v>
      </c>
      <c r="D246" s="4">
        <v>0</v>
      </c>
      <c r="E246" s="4">
        <v>15493755.7427023</v>
      </c>
      <c r="F246" s="4">
        <v>18046711.731430501</v>
      </c>
      <c r="G246" s="4">
        <v>13988840.969451699</v>
      </c>
    </row>
    <row r="247" spans="1:7" x14ac:dyDescent="0.2">
      <c r="A247" s="5" t="s">
        <v>528</v>
      </c>
      <c r="B247" s="4">
        <v>0</v>
      </c>
      <c r="C247" s="4">
        <v>0</v>
      </c>
      <c r="D247" s="4">
        <v>0</v>
      </c>
      <c r="E247" s="4">
        <v>15493755.7427023</v>
      </c>
      <c r="F247" s="4">
        <v>18046711.731430501</v>
      </c>
      <c r="G247" s="4">
        <v>13988840.969451699</v>
      </c>
    </row>
    <row r="248" spans="1:7" x14ac:dyDescent="0.2">
      <c r="A248" s="5" t="s">
        <v>529</v>
      </c>
      <c r="B248" s="4">
        <v>0</v>
      </c>
      <c r="C248" s="4">
        <v>0</v>
      </c>
      <c r="D248" s="4">
        <v>0</v>
      </c>
      <c r="E248" s="4">
        <v>-15493755.7427023</v>
      </c>
      <c r="F248" s="4">
        <v>-18046711.731430501</v>
      </c>
      <c r="G248" s="4">
        <v>-13988840.969451699</v>
      </c>
    </row>
    <row r="250" spans="1:7" x14ac:dyDescent="0.2">
      <c r="B250" s="4">
        <v>0</v>
      </c>
      <c r="C250" s="4">
        <v>0</v>
      </c>
      <c r="D250" s="4">
        <v>0</v>
      </c>
      <c r="E250" s="4">
        <v>0</v>
      </c>
      <c r="F250" s="4">
        <v>0</v>
      </c>
      <c r="G250" s="4">
        <v>0</v>
      </c>
    </row>
    <row r="251" spans="1:7" x14ac:dyDescent="0.2">
      <c r="B251" s="4">
        <v>0</v>
      </c>
      <c r="C251" s="4">
        <v>0</v>
      </c>
      <c r="D251" s="4">
        <v>0</v>
      </c>
      <c r="E251" s="4">
        <v>0</v>
      </c>
      <c r="F251" s="4">
        <v>0</v>
      </c>
      <c r="G251" s="4">
        <v>0</v>
      </c>
    </row>
    <row r="252" spans="1:7" x14ac:dyDescent="0.2">
      <c r="A252" s="41" t="s">
        <v>530</v>
      </c>
      <c r="B252" s="4">
        <v>0</v>
      </c>
      <c r="C252" s="4">
        <v>0</v>
      </c>
      <c r="D252" s="4">
        <v>0</v>
      </c>
      <c r="E252" s="4">
        <v>15493755.7427023</v>
      </c>
      <c r="F252" s="4">
        <v>18046711.731430501</v>
      </c>
      <c r="G252" s="4">
        <v>13988840.969451699</v>
      </c>
    </row>
    <row r="253" spans="1:7" x14ac:dyDescent="0.2">
      <c r="A253" s="5" t="s">
        <v>531</v>
      </c>
      <c r="B253" s="4">
        <v>0</v>
      </c>
      <c r="C253" s="4">
        <v>0</v>
      </c>
      <c r="D253" s="4">
        <v>0</v>
      </c>
      <c r="E253" s="4">
        <v>15493755.7427023</v>
      </c>
      <c r="F253" s="4">
        <v>18046711.731430501</v>
      </c>
      <c r="G253" s="4">
        <v>13988840.969451699</v>
      </c>
    </row>
    <row r="254" spans="1:7" x14ac:dyDescent="0.2">
      <c r="B254" s="4">
        <v>0</v>
      </c>
      <c r="C254" s="4">
        <v>0</v>
      </c>
      <c r="D254" s="4">
        <v>0</v>
      </c>
      <c r="E254" s="4">
        <v>0</v>
      </c>
      <c r="F254" s="4">
        <v>0</v>
      </c>
      <c r="G254" s="4">
        <v>0</v>
      </c>
    </row>
    <row r="255" spans="1:7" x14ac:dyDescent="0.2">
      <c r="A255" s="9" t="s">
        <v>532</v>
      </c>
    </row>
    <row r="256" spans="1:7" x14ac:dyDescent="0.2">
      <c r="A256" s="5" t="s">
        <v>403</v>
      </c>
      <c r="B256" s="4">
        <v>0</v>
      </c>
      <c r="C256" s="4">
        <v>0</v>
      </c>
      <c r="D256" s="4">
        <v>0</v>
      </c>
      <c r="E256" s="4">
        <v>0</v>
      </c>
      <c r="F256" s="4">
        <v>0</v>
      </c>
      <c r="G256" s="4">
        <v>0</v>
      </c>
    </row>
    <row r="257" spans="1:7" x14ac:dyDescent="0.2">
      <c r="A257" s="41" t="s">
        <v>533</v>
      </c>
      <c r="B257" s="4">
        <v>0</v>
      </c>
      <c r="C257" s="4">
        <v>0</v>
      </c>
      <c r="D257" s="4">
        <v>0</v>
      </c>
      <c r="E257" s="4">
        <v>0</v>
      </c>
      <c r="F257" s="4">
        <v>0</v>
      </c>
      <c r="G257" s="4">
        <v>0</v>
      </c>
    </row>
    <row r="258" spans="1:7" x14ac:dyDescent="0.2">
      <c r="A258" s="5" t="s">
        <v>534</v>
      </c>
      <c r="B258" s="4">
        <v>0</v>
      </c>
      <c r="C258" s="4">
        <v>0</v>
      </c>
      <c r="D258" s="4">
        <v>0</v>
      </c>
      <c r="E258" s="4">
        <v>0</v>
      </c>
      <c r="F258" s="4">
        <v>0</v>
      </c>
      <c r="G258" s="4">
        <v>0</v>
      </c>
    </row>
    <row r="259" spans="1:7" x14ac:dyDescent="0.2">
      <c r="B259" s="4">
        <v>0</v>
      </c>
      <c r="C259" s="4">
        <v>0</v>
      </c>
      <c r="D259" s="4">
        <v>0</v>
      </c>
      <c r="E259" s="4">
        <v>0</v>
      </c>
      <c r="F259" s="4">
        <v>0</v>
      </c>
      <c r="G259" s="4">
        <v>0</v>
      </c>
    </row>
    <row r="260" spans="1:7" x14ac:dyDescent="0.2">
      <c r="A260" s="5" t="s">
        <v>423</v>
      </c>
      <c r="B260" s="4">
        <v>0</v>
      </c>
      <c r="C260" s="4">
        <v>0</v>
      </c>
      <c r="D260" s="4">
        <v>0</v>
      </c>
      <c r="E260" s="4">
        <v>0</v>
      </c>
      <c r="F260" s="4">
        <v>0</v>
      </c>
      <c r="G260" s="4">
        <v>0</v>
      </c>
    </row>
    <row r="262" spans="1:7" x14ac:dyDescent="0.2">
      <c r="A262" s="5" t="s">
        <v>535</v>
      </c>
    </row>
    <row r="264" spans="1:7" x14ac:dyDescent="0.2">
      <c r="A264" s="5" t="s">
        <v>536</v>
      </c>
    </row>
    <row r="265" spans="1:7" x14ac:dyDescent="0.2">
      <c r="A265" s="5" t="s">
        <v>537</v>
      </c>
      <c r="B265" s="4">
        <v>0</v>
      </c>
      <c r="C265" s="4">
        <v>0</v>
      </c>
      <c r="D265" s="4">
        <v>0</v>
      </c>
      <c r="E265" s="4">
        <v>15493755.7427023</v>
      </c>
      <c r="F265" s="4">
        <v>18046711.731430501</v>
      </c>
      <c r="G265" s="4">
        <v>13988840.969451699</v>
      </c>
    </row>
    <row r="266" spans="1:7" x14ac:dyDescent="0.2">
      <c r="A266" s="5" t="s">
        <v>531</v>
      </c>
      <c r="B266" s="4">
        <v>0</v>
      </c>
      <c r="C266" s="4">
        <v>0</v>
      </c>
      <c r="D266" s="4">
        <v>0</v>
      </c>
      <c r="E266" s="4">
        <v>100023770.021144</v>
      </c>
      <c r="F266" s="4">
        <v>111287858.67559101</v>
      </c>
      <c r="G266" s="4">
        <v>85944849.3107844</v>
      </c>
    </row>
    <row r="268" spans="1:7" x14ac:dyDescent="0.2">
      <c r="A268" s="5" t="s">
        <v>538</v>
      </c>
    </row>
    <row r="269" spans="1:7" x14ac:dyDescent="0.2">
      <c r="A269" s="5" t="s">
        <v>539</v>
      </c>
      <c r="B269" s="4">
        <v>0</v>
      </c>
      <c r="C269" s="4">
        <v>0</v>
      </c>
      <c r="D269" s="4">
        <v>0</v>
      </c>
      <c r="E269" s="4">
        <v>0</v>
      </c>
      <c r="F269" s="4">
        <v>0</v>
      </c>
      <c r="G269" s="4">
        <v>0</v>
      </c>
    </row>
    <row r="270" spans="1:7" x14ac:dyDescent="0.2">
      <c r="A270" s="5" t="s">
        <v>534</v>
      </c>
      <c r="B270" s="4">
        <v>0</v>
      </c>
      <c r="C270" s="4">
        <v>0</v>
      </c>
      <c r="D270" s="4">
        <v>0</v>
      </c>
      <c r="E270" s="4">
        <v>0</v>
      </c>
      <c r="F270" s="4">
        <v>0</v>
      </c>
      <c r="G270" s="4">
        <v>0</v>
      </c>
    </row>
    <row r="272" spans="1:7" x14ac:dyDescent="0.2">
      <c r="B272" s="4">
        <v>0</v>
      </c>
      <c r="C272" s="4">
        <v>0</v>
      </c>
      <c r="D272" s="4">
        <v>0</v>
      </c>
      <c r="E272" s="4">
        <v>0</v>
      </c>
      <c r="F272" s="4">
        <v>0</v>
      </c>
      <c r="G272" s="4">
        <v>0</v>
      </c>
    </row>
    <row r="273" spans="1:7" x14ac:dyDescent="0.2">
      <c r="B273" s="4">
        <v>0</v>
      </c>
      <c r="C273" s="4">
        <v>0</v>
      </c>
      <c r="D273" s="4">
        <v>0</v>
      </c>
      <c r="E273" s="4">
        <v>0</v>
      </c>
      <c r="F273" s="4">
        <v>0</v>
      </c>
      <c r="G273" s="4">
        <v>0</v>
      </c>
    </row>
    <row r="274" spans="1:7" x14ac:dyDescent="0.2">
      <c r="B274" s="4">
        <v>0</v>
      </c>
      <c r="C274" s="4">
        <v>0</v>
      </c>
      <c r="D274" s="4">
        <v>0</v>
      </c>
      <c r="E274" s="4">
        <v>0</v>
      </c>
      <c r="F274" s="4">
        <v>0</v>
      </c>
      <c r="G274" s="4">
        <v>0</v>
      </c>
    </row>
    <row r="275" spans="1:7" x14ac:dyDescent="0.2">
      <c r="B275" s="4">
        <v>0</v>
      </c>
      <c r="C275" s="4">
        <v>0</v>
      </c>
      <c r="D275" s="4">
        <v>0</v>
      </c>
      <c r="E275" s="4">
        <v>0</v>
      </c>
      <c r="F275" s="4">
        <v>0</v>
      </c>
      <c r="G275" s="4">
        <v>0</v>
      </c>
    </row>
    <row r="276" spans="1:7" x14ac:dyDescent="0.2">
      <c r="B276" s="4">
        <v>0</v>
      </c>
      <c r="C276" s="4">
        <v>0</v>
      </c>
      <c r="D276" s="4">
        <v>0</v>
      </c>
      <c r="E276" s="4">
        <v>0</v>
      </c>
      <c r="F276" s="4">
        <v>0</v>
      </c>
      <c r="G276" s="4">
        <v>0</v>
      </c>
    </row>
    <row r="277" spans="1:7" x14ac:dyDescent="0.2">
      <c r="A277" s="22" t="s">
        <v>540</v>
      </c>
      <c r="B277" s="23"/>
      <c r="C277" s="23"/>
      <c r="D277" s="23"/>
      <c r="E277" s="23"/>
      <c r="F277" s="23"/>
      <c r="G277" s="23"/>
    </row>
    <row r="279" spans="1:7" x14ac:dyDescent="0.2">
      <c r="A279" s="5" t="s">
        <v>381</v>
      </c>
      <c r="B279" s="4">
        <v>78</v>
      </c>
      <c r="C279" s="4">
        <v>78</v>
      </c>
      <c r="D279" s="4">
        <v>78</v>
      </c>
      <c r="E279" s="4">
        <v>78</v>
      </c>
      <c r="F279" s="4">
        <v>78</v>
      </c>
      <c r="G279" s="4">
        <v>78</v>
      </c>
    </row>
    <row r="280" spans="1:7" s="25" customFormat="1" x14ac:dyDescent="0.2">
      <c r="A280" s="24" t="s">
        <v>382</v>
      </c>
    </row>
    <row r="281" spans="1:7" s="25" customFormat="1" x14ac:dyDescent="0.2">
      <c r="A281" s="24" t="s">
        <v>383</v>
      </c>
    </row>
    <row r="282" spans="1:7" s="25" customFormat="1" x14ac:dyDescent="0.2">
      <c r="A282" s="24" t="s">
        <v>384</v>
      </c>
    </row>
    <row r="283" spans="1:7" s="25" customFormat="1" x14ac:dyDescent="0.2">
      <c r="A283" s="24" t="s">
        <v>385</v>
      </c>
    </row>
    <row r="285" spans="1:7" x14ac:dyDescent="0.2">
      <c r="A285" s="5" t="s">
        <v>386</v>
      </c>
      <c r="B285" s="4">
        <v>0</v>
      </c>
      <c r="C285" s="4">
        <v>0</v>
      </c>
      <c r="D285" s="4">
        <v>0</v>
      </c>
      <c r="E285" s="4">
        <v>53526932.836000003</v>
      </c>
      <c r="F285" s="4">
        <v>38354848.857000001</v>
      </c>
      <c r="G285" s="4">
        <v>31099344.807999998</v>
      </c>
    </row>
    <row r="286" spans="1:7" x14ac:dyDescent="0.2">
      <c r="A286" s="9" t="s">
        <v>387</v>
      </c>
    </row>
    <row r="287" spans="1:7" x14ac:dyDescent="0.2">
      <c r="A287" s="5" t="s">
        <v>388</v>
      </c>
      <c r="B287" s="4">
        <v>0</v>
      </c>
      <c r="C287" s="4">
        <v>0</v>
      </c>
      <c r="D287" s="4">
        <v>112484025.23</v>
      </c>
      <c r="E287" s="4">
        <v>126400122.3</v>
      </c>
      <c r="F287" s="4">
        <v>126400122.3</v>
      </c>
      <c r="G287" s="4">
        <v>126400122.3</v>
      </c>
    </row>
    <row r="288" spans="1:7" x14ac:dyDescent="0.2">
      <c r="A288" s="5" t="s">
        <v>389</v>
      </c>
      <c r="B288" s="4">
        <v>0</v>
      </c>
      <c r="C288" s="4">
        <v>0</v>
      </c>
      <c r="D288" s="4">
        <v>-17506709.829999998</v>
      </c>
      <c r="E288" s="4">
        <v>0</v>
      </c>
      <c r="F288" s="4">
        <v>0</v>
      </c>
      <c r="G288" s="4">
        <v>0</v>
      </c>
    </row>
    <row r="289" spans="1:7" x14ac:dyDescent="0.2">
      <c r="A289" s="5" t="s">
        <v>390</v>
      </c>
      <c r="B289" s="4">
        <v>0</v>
      </c>
      <c r="C289" s="4">
        <v>0</v>
      </c>
      <c r="D289" s="4">
        <v>0</v>
      </c>
      <c r="E289" s="4">
        <v>0</v>
      </c>
      <c r="F289" s="4">
        <v>0</v>
      </c>
      <c r="G289" s="4">
        <v>0</v>
      </c>
    </row>
    <row r="290" spans="1:7" x14ac:dyDescent="0.2">
      <c r="A290" s="5" t="s">
        <v>391</v>
      </c>
      <c r="B290" s="4">
        <v>0</v>
      </c>
      <c r="C290" s="4">
        <v>0</v>
      </c>
      <c r="D290" s="4">
        <v>-112484025.23</v>
      </c>
      <c r="E290" s="4">
        <v>-6492000.0700000003</v>
      </c>
      <c r="F290" s="4">
        <v>0</v>
      </c>
      <c r="G290" s="4">
        <v>0</v>
      </c>
    </row>
    <row r="292" spans="1:7" x14ac:dyDescent="0.2">
      <c r="A292" s="9" t="s">
        <v>392</v>
      </c>
    </row>
    <row r="293" spans="1:7" x14ac:dyDescent="0.2">
      <c r="A293" s="5" t="s">
        <v>393</v>
      </c>
      <c r="B293" s="4">
        <v>0</v>
      </c>
      <c r="C293" s="4">
        <v>0</v>
      </c>
      <c r="D293" s="4">
        <v>398358.09</v>
      </c>
      <c r="E293" s="4">
        <v>423623.61</v>
      </c>
      <c r="F293" s="4">
        <v>448889.13</v>
      </c>
      <c r="G293" s="4">
        <v>474154.65</v>
      </c>
    </row>
    <row r="294" spans="1:7" x14ac:dyDescent="0.2">
      <c r="A294" s="5" t="s">
        <v>394</v>
      </c>
      <c r="B294" s="4">
        <v>0</v>
      </c>
      <c r="C294" s="4">
        <v>0</v>
      </c>
      <c r="D294" s="4">
        <v>-50443.32</v>
      </c>
      <c r="E294" s="4">
        <v>-2105.45999999996</v>
      </c>
      <c r="F294" s="4">
        <v>-2105.46000000002</v>
      </c>
      <c r="G294" s="4">
        <v>-2105.46000000002</v>
      </c>
    </row>
    <row r="295" spans="1:7" x14ac:dyDescent="0.2">
      <c r="A295" s="5" t="s">
        <v>395</v>
      </c>
      <c r="B295" s="4">
        <v>0</v>
      </c>
      <c r="C295" s="4">
        <v>0</v>
      </c>
      <c r="D295" s="4">
        <v>-398358.09</v>
      </c>
      <c r="E295" s="4">
        <v>-25265.519999999899</v>
      </c>
      <c r="F295" s="4">
        <v>-25265.52</v>
      </c>
      <c r="G295" s="4">
        <v>-25265.52</v>
      </c>
    </row>
    <row r="297" spans="1:7" x14ac:dyDescent="0.2">
      <c r="A297" s="9" t="s">
        <v>396</v>
      </c>
    </row>
    <row r="298" spans="1:7" x14ac:dyDescent="0.2">
      <c r="A298" s="5" t="s">
        <v>397</v>
      </c>
      <c r="B298" s="4">
        <v>0</v>
      </c>
      <c r="C298" s="4">
        <v>0</v>
      </c>
      <c r="D298" s="4">
        <v>386702.88</v>
      </c>
      <c r="E298" s="4">
        <v>386702.88</v>
      </c>
      <c r="F298" s="4">
        <v>386702.88</v>
      </c>
      <c r="G298" s="4">
        <v>386702.88</v>
      </c>
    </row>
    <row r="299" spans="1:7" x14ac:dyDescent="0.2">
      <c r="A299" s="5" t="s">
        <v>398</v>
      </c>
      <c r="B299" s="4">
        <v>0</v>
      </c>
      <c r="C299" s="4">
        <v>0</v>
      </c>
      <c r="D299" s="4">
        <v>-48337.859999999899</v>
      </c>
      <c r="E299" s="4">
        <v>0</v>
      </c>
      <c r="F299" s="4">
        <v>0</v>
      </c>
      <c r="G299" s="4">
        <v>0</v>
      </c>
    </row>
    <row r="300" spans="1:7" x14ac:dyDescent="0.2">
      <c r="A300" s="5" t="s">
        <v>399</v>
      </c>
      <c r="B300" s="4">
        <v>0</v>
      </c>
      <c r="C300" s="4">
        <v>0</v>
      </c>
      <c r="D300" s="4">
        <v>-6364.48</v>
      </c>
      <c r="E300" s="4">
        <v>-12579.16</v>
      </c>
      <c r="F300" s="4">
        <v>-18793.84</v>
      </c>
      <c r="G300" s="4">
        <v>-25008.52</v>
      </c>
    </row>
    <row r="301" spans="1:7" x14ac:dyDescent="0.2">
      <c r="A301" s="5" t="s">
        <v>400</v>
      </c>
      <c r="B301" s="4">
        <v>0</v>
      </c>
      <c r="C301" s="4">
        <v>0</v>
      </c>
      <c r="D301" s="4">
        <v>517.88999999999896</v>
      </c>
      <c r="E301" s="4">
        <v>517.88999999999896</v>
      </c>
      <c r="F301" s="4">
        <v>517.88999999999896</v>
      </c>
      <c r="G301" s="4">
        <v>517.89000000000306</v>
      </c>
    </row>
    <row r="302" spans="1:7" x14ac:dyDescent="0.2">
      <c r="A302" s="5" t="s">
        <v>401</v>
      </c>
      <c r="B302" s="4">
        <v>0</v>
      </c>
      <c r="C302" s="4">
        <v>0</v>
      </c>
      <c r="D302" s="4">
        <v>-47819.969999999899</v>
      </c>
      <c r="E302" s="4">
        <v>517.88999999999896</v>
      </c>
      <c r="F302" s="4">
        <v>517.88999999999896</v>
      </c>
      <c r="G302" s="4">
        <v>517.89000000000306</v>
      </c>
    </row>
    <row r="304" spans="1:7" x14ac:dyDescent="0.2">
      <c r="A304" s="9" t="s">
        <v>402</v>
      </c>
    </row>
    <row r="305" spans="1:7" x14ac:dyDescent="0.2">
      <c r="A305" s="5" t="s">
        <v>403</v>
      </c>
      <c r="B305" s="4">
        <v>12</v>
      </c>
      <c r="C305" s="4">
        <v>12</v>
      </c>
      <c r="D305" s="4">
        <v>12</v>
      </c>
      <c r="E305" s="4">
        <v>12</v>
      </c>
      <c r="F305" s="4">
        <v>12</v>
      </c>
      <c r="G305" s="4">
        <v>12</v>
      </c>
    </row>
    <row r="306" spans="1:7" x14ac:dyDescent="0.2">
      <c r="A306" s="5" t="s">
        <v>404</v>
      </c>
      <c r="B306" s="4">
        <v>0</v>
      </c>
      <c r="C306" s="4">
        <v>0</v>
      </c>
      <c r="D306" s="4">
        <v>-2656650</v>
      </c>
      <c r="E306" s="4">
        <v>0</v>
      </c>
      <c r="F306" s="4">
        <v>0</v>
      </c>
      <c r="G306" s="4">
        <v>0</v>
      </c>
    </row>
    <row r="307" spans="1:7" x14ac:dyDescent="0.2">
      <c r="A307" s="5" t="s">
        <v>405</v>
      </c>
      <c r="B307" s="4">
        <v>0</v>
      </c>
      <c r="C307" s="4">
        <v>0</v>
      </c>
      <c r="D307" s="4">
        <v>0</v>
      </c>
      <c r="E307" s="4">
        <v>0</v>
      </c>
      <c r="F307" s="4">
        <v>0</v>
      </c>
      <c r="G307" s="4">
        <v>0</v>
      </c>
    </row>
    <row r="308" spans="1:7" x14ac:dyDescent="0.2">
      <c r="A308" s="5" t="s">
        <v>406</v>
      </c>
      <c r="B308" s="4">
        <v>0</v>
      </c>
      <c r="C308" s="4">
        <v>0</v>
      </c>
      <c r="D308" s="4">
        <v>-9471109</v>
      </c>
      <c r="E308" s="4">
        <v>0</v>
      </c>
      <c r="F308" s="4">
        <v>0</v>
      </c>
      <c r="G308" s="4">
        <v>0</v>
      </c>
    </row>
    <row r="309" spans="1:7" x14ac:dyDescent="0.2">
      <c r="A309" s="5" t="s">
        <v>407</v>
      </c>
      <c r="B309" s="4">
        <v>0</v>
      </c>
      <c r="C309" s="4">
        <v>0</v>
      </c>
      <c r="D309" s="4">
        <v>0</v>
      </c>
      <c r="E309" s="4">
        <v>0</v>
      </c>
      <c r="F309" s="4">
        <v>0</v>
      </c>
      <c r="G309" s="4">
        <v>0</v>
      </c>
    </row>
    <row r="310" spans="1:7" x14ac:dyDescent="0.2">
      <c r="A310" s="5" t="s">
        <v>408</v>
      </c>
      <c r="B310" s="4">
        <v>0</v>
      </c>
      <c r="C310" s="4">
        <v>0</v>
      </c>
      <c r="D310" s="4">
        <v>8078540</v>
      </c>
      <c r="E310" s="4">
        <v>0</v>
      </c>
      <c r="F310" s="4">
        <v>0</v>
      </c>
      <c r="G310" s="4">
        <v>0</v>
      </c>
    </row>
    <row r="311" spans="1:7" x14ac:dyDescent="0.2">
      <c r="A311" s="5" t="s">
        <v>409</v>
      </c>
      <c r="B311" s="4">
        <v>0</v>
      </c>
      <c r="C311" s="4">
        <v>0</v>
      </c>
      <c r="D311" s="4">
        <v>-108617008</v>
      </c>
      <c r="E311" s="4">
        <v>0</v>
      </c>
      <c r="F311" s="4">
        <v>0</v>
      </c>
      <c r="G311" s="4">
        <v>0</v>
      </c>
    </row>
    <row r="312" spans="1:7" x14ac:dyDescent="0.2">
      <c r="A312" s="5" t="s">
        <v>410</v>
      </c>
      <c r="B312" s="4">
        <v>0</v>
      </c>
      <c r="C312" s="4">
        <v>0</v>
      </c>
      <c r="D312" s="4">
        <v>398358</v>
      </c>
      <c r="E312" s="4">
        <v>0</v>
      </c>
      <c r="F312" s="4">
        <v>0</v>
      </c>
      <c r="G312" s="4">
        <v>0</v>
      </c>
    </row>
    <row r="313" spans="1:7" x14ac:dyDescent="0.2">
      <c r="A313" s="5" t="s">
        <v>411</v>
      </c>
      <c r="B313" s="4">
        <v>0</v>
      </c>
      <c r="C313" s="4">
        <v>0</v>
      </c>
      <c r="D313" s="4">
        <v>-380338</v>
      </c>
      <c r="E313" s="4">
        <v>0</v>
      </c>
      <c r="F313" s="4">
        <v>0</v>
      </c>
      <c r="G313" s="4">
        <v>0</v>
      </c>
    </row>
    <row r="314" spans="1:7" x14ac:dyDescent="0.2">
      <c r="A314" s="5" t="s">
        <v>412</v>
      </c>
      <c r="B314" s="4">
        <v>0</v>
      </c>
      <c r="C314" s="4">
        <v>0</v>
      </c>
      <c r="D314" s="4">
        <v>0</v>
      </c>
      <c r="E314" s="4">
        <v>0</v>
      </c>
      <c r="F314" s="4">
        <v>0</v>
      </c>
      <c r="G314" s="4">
        <v>0</v>
      </c>
    </row>
    <row r="315" spans="1:7" x14ac:dyDescent="0.2">
      <c r="A315" s="5" t="s">
        <v>413</v>
      </c>
      <c r="B315" s="4">
        <v>0</v>
      </c>
      <c r="C315" s="4">
        <v>0</v>
      </c>
      <c r="D315" s="4">
        <v>104783407</v>
      </c>
      <c r="E315" s="4">
        <v>0</v>
      </c>
      <c r="F315" s="4">
        <v>0</v>
      </c>
      <c r="G315" s="4">
        <v>0</v>
      </c>
    </row>
    <row r="316" spans="1:7" x14ac:dyDescent="0.2">
      <c r="A316" s="5" t="s">
        <v>414</v>
      </c>
      <c r="B316" s="4">
        <v>0</v>
      </c>
      <c r="C316" s="4">
        <v>0</v>
      </c>
      <c r="D316" s="4">
        <v>0</v>
      </c>
      <c r="E316" s="4">
        <v>0</v>
      </c>
      <c r="F316" s="4">
        <v>0</v>
      </c>
      <c r="G316" s="4">
        <v>0</v>
      </c>
    </row>
    <row r="317" spans="1:7" x14ac:dyDescent="0.2">
      <c r="A317" s="5" t="s">
        <v>415</v>
      </c>
      <c r="B317" s="4">
        <v>0</v>
      </c>
      <c r="C317" s="4">
        <v>0</v>
      </c>
      <c r="D317" s="4">
        <v>-36674192</v>
      </c>
      <c r="E317" s="4">
        <v>0</v>
      </c>
      <c r="F317" s="4">
        <v>0</v>
      </c>
      <c r="G317" s="4">
        <v>0</v>
      </c>
    </row>
    <row r="318" spans="1:7" x14ac:dyDescent="0.2">
      <c r="A318" s="5" t="s">
        <v>416</v>
      </c>
      <c r="B318" s="4">
        <v>0</v>
      </c>
      <c r="C318" s="4">
        <v>0</v>
      </c>
      <c r="D318" s="4">
        <v>42050612</v>
      </c>
      <c r="E318" s="4">
        <v>0</v>
      </c>
      <c r="F318" s="4">
        <v>0</v>
      </c>
      <c r="G318" s="4">
        <v>0</v>
      </c>
    </row>
    <row r="319" spans="1:7" x14ac:dyDescent="0.2">
      <c r="A319" s="5" t="s">
        <v>417</v>
      </c>
      <c r="B319" s="4">
        <v>0</v>
      </c>
      <c r="C319" s="4">
        <v>0</v>
      </c>
      <c r="D319" s="4">
        <v>-2788899</v>
      </c>
      <c r="E319" s="4">
        <v>0</v>
      </c>
      <c r="F319" s="4">
        <v>0</v>
      </c>
      <c r="G319" s="4">
        <v>0</v>
      </c>
    </row>
    <row r="320" spans="1:7" x14ac:dyDescent="0.2">
      <c r="A320" s="5" t="s">
        <v>418</v>
      </c>
      <c r="B320" s="4">
        <v>0</v>
      </c>
      <c r="C320" s="4">
        <v>0</v>
      </c>
      <c r="D320" s="4">
        <v>0</v>
      </c>
      <c r="E320" s="4">
        <v>0</v>
      </c>
      <c r="F320" s="4">
        <v>0</v>
      </c>
      <c r="G320" s="4">
        <v>0</v>
      </c>
    </row>
    <row r="321" spans="1:7" x14ac:dyDescent="0.2">
      <c r="A321" s="5" t="s">
        <v>419</v>
      </c>
      <c r="B321" s="4">
        <v>0</v>
      </c>
      <c r="C321" s="4">
        <v>0</v>
      </c>
      <c r="D321" s="4">
        <v>0</v>
      </c>
      <c r="E321" s="4">
        <v>0</v>
      </c>
      <c r="F321" s="4">
        <v>0</v>
      </c>
      <c r="G321" s="4">
        <v>0</v>
      </c>
    </row>
    <row r="322" spans="1:7" x14ac:dyDescent="0.2">
      <c r="A322" s="5" t="s">
        <v>420</v>
      </c>
      <c r="B322" s="4">
        <v>0</v>
      </c>
      <c r="C322" s="4">
        <v>0</v>
      </c>
      <c r="D322" s="4">
        <v>7267507</v>
      </c>
      <c r="E322" s="4">
        <v>0</v>
      </c>
      <c r="F322" s="4">
        <v>0</v>
      </c>
      <c r="G322" s="4">
        <v>0</v>
      </c>
    </row>
    <row r="323" spans="1:7" x14ac:dyDescent="0.2">
      <c r="A323" s="5" t="s">
        <v>421</v>
      </c>
      <c r="B323" s="4">
        <v>0</v>
      </c>
      <c r="C323" s="4">
        <v>0</v>
      </c>
      <c r="D323" s="4">
        <v>-6795617</v>
      </c>
      <c r="E323" s="4">
        <v>0</v>
      </c>
      <c r="F323" s="4">
        <v>0</v>
      </c>
      <c r="G323" s="4">
        <v>0</v>
      </c>
    </row>
    <row r="324" spans="1:7" x14ac:dyDescent="0.2">
      <c r="A324" s="5" t="s">
        <v>422</v>
      </c>
      <c r="B324" s="4">
        <v>0</v>
      </c>
      <c r="C324" s="4">
        <v>0</v>
      </c>
      <c r="D324" s="4">
        <v>0</v>
      </c>
      <c r="E324" s="4">
        <v>0</v>
      </c>
      <c r="F324" s="4">
        <v>0</v>
      </c>
      <c r="G324" s="4">
        <v>0</v>
      </c>
    </row>
    <row r="325" spans="1:7" x14ac:dyDescent="0.2">
      <c r="A325" s="5" t="s">
        <v>423</v>
      </c>
      <c r="B325" s="4">
        <v>0</v>
      </c>
      <c r="C325" s="4">
        <v>0</v>
      </c>
      <c r="D325" s="4">
        <v>0</v>
      </c>
      <c r="E325" s="4">
        <v>0</v>
      </c>
      <c r="F325" s="4">
        <v>0</v>
      </c>
      <c r="G325" s="4">
        <v>0</v>
      </c>
    </row>
    <row r="327" spans="1:7" x14ac:dyDescent="0.2">
      <c r="A327" s="26" t="s">
        <v>424</v>
      </c>
      <c r="B327" s="27"/>
      <c r="C327" s="27"/>
      <c r="D327" s="27"/>
      <c r="E327" s="27"/>
      <c r="F327" s="27"/>
      <c r="G327" s="27"/>
    </row>
    <row r="328" spans="1:7" x14ac:dyDescent="0.2">
      <c r="A328" s="5" t="s">
        <v>425</v>
      </c>
      <c r="B328" s="4">
        <v>0</v>
      </c>
      <c r="C328" s="4">
        <v>0</v>
      </c>
      <c r="D328" s="4">
        <v>7864801.0599999996</v>
      </c>
      <c r="E328" s="4">
        <v>10822926.668500001</v>
      </c>
      <c r="F328" s="4">
        <v>9673011.3743999992</v>
      </c>
      <c r="G328" s="4">
        <v>8462601.6968999896</v>
      </c>
    </row>
    <row r="330" spans="1:7" x14ac:dyDescent="0.2">
      <c r="A330" s="9" t="s">
        <v>291</v>
      </c>
    </row>
    <row r="331" spans="1:7" x14ac:dyDescent="0.2">
      <c r="A331" s="5" t="s">
        <v>426</v>
      </c>
      <c r="B331" s="4">
        <v>0</v>
      </c>
      <c r="C331" s="4">
        <v>0</v>
      </c>
      <c r="D331" s="4">
        <v>0</v>
      </c>
      <c r="E331" s="4">
        <v>-1251646.5671665401</v>
      </c>
      <c r="F331" s="4">
        <v>-1235098.72487474</v>
      </c>
      <c r="G331" s="4">
        <v>-1007175.79423162</v>
      </c>
    </row>
    <row r="332" spans="1:7" x14ac:dyDescent="0.2">
      <c r="A332" s="5" t="s">
        <v>427</v>
      </c>
      <c r="B332" s="4">
        <v>0</v>
      </c>
      <c r="C332" s="4">
        <v>0</v>
      </c>
      <c r="D332" s="4">
        <v>0</v>
      </c>
      <c r="E332" s="4">
        <v>0</v>
      </c>
      <c r="F332" s="4">
        <v>0</v>
      </c>
      <c r="G332" s="4">
        <v>0</v>
      </c>
    </row>
    <row r="333" spans="1:7" x14ac:dyDescent="0.2">
      <c r="A333" s="5" t="s">
        <v>428</v>
      </c>
      <c r="B333" s="28">
        <v>0</v>
      </c>
      <c r="C333" s="28">
        <v>0</v>
      </c>
      <c r="D333" s="28">
        <v>0</v>
      </c>
      <c r="E333" s="28">
        <v>-1251646.5671665401</v>
      </c>
      <c r="F333" s="28">
        <v>-1235098.72487474</v>
      </c>
      <c r="G333" s="28">
        <v>-1007175.79423162</v>
      </c>
    </row>
    <row r="334" spans="1:7" x14ac:dyDescent="0.2">
      <c r="A334" s="9" t="s">
        <v>294</v>
      </c>
    </row>
    <row r="335" spans="1:7" x14ac:dyDescent="0.2">
      <c r="A335" s="5" t="s">
        <v>404</v>
      </c>
      <c r="B335" s="4">
        <v>0</v>
      </c>
      <c r="C335" s="4">
        <v>0</v>
      </c>
      <c r="D335" s="4">
        <v>-2656650</v>
      </c>
      <c r="E335" s="4">
        <v>-3460422.0785834002</v>
      </c>
      <c r="F335" s="4">
        <v>-2401059.7218036698</v>
      </c>
      <c r="G335" s="4">
        <v>-1765380.8621171</v>
      </c>
    </row>
    <row r="336" spans="1:7" x14ac:dyDescent="0.2">
      <c r="A336" s="5" t="s">
        <v>405</v>
      </c>
      <c r="B336" s="4">
        <v>0</v>
      </c>
      <c r="C336" s="4">
        <v>0</v>
      </c>
      <c r="D336" s="4">
        <v>0</v>
      </c>
      <c r="E336" s="4">
        <v>0</v>
      </c>
      <c r="F336" s="4">
        <v>0</v>
      </c>
      <c r="G336" s="4">
        <v>0</v>
      </c>
    </row>
    <row r="337" spans="1:7" x14ac:dyDescent="0.2">
      <c r="A337" s="5" t="s">
        <v>406</v>
      </c>
      <c r="B337" s="4">
        <v>0</v>
      </c>
      <c r="C337" s="4">
        <v>0</v>
      </c>
      <c r="D337" s="4">
        <v>-9471109</v>
      </c>
      <c r="E337" s="4">
        <v>-1082000</v>
      </c>
      <c r="F337" s="4">
        <v>0</v>
      </c>
      <c r="G337" s="4">
        <v>0</v>
      </c>
    </row>
    <row r="338" spans="1:7" x14ac:dyDescent="0.2">
      <c r="A338" s="5" t="s">
        <v>407</v>
      </c>
      <c r="B338" s="4">
        <v>0</v>
      </c>
      <c r="C338" s="4">
        <v>0</v>
      </c>
      <c r="D338" s="4">
        <v>0</v>
      </c>
      <c r="E338" s="4">
        <v>0</v>
      </c>
      <c r="F338" s="4">
        <v>0</v>
      </c>
      <c r="G338" s="4">
        <v>0</v>
      </c>
    </row>
    <row r="339" spans="1:7" x14ac:dyDescent="0.2">
      <c r="A339" s="5" t="s">
        <v>408</v>
      </c>
      <c r="B339" s="4">
        <v>0</v>
      </c>
      <c r="C339" s="4">
        <v>0</v>
      </c>
      <c r="D339" s="4">
        <v>8078540</v>
      </c>
      <c r="E339" s="4">
        <v>21538795.675999999</v>
      </c>
      <c r="F339" s="4">
        <v>13773635.191400001</v>
      </c>
      <c r="G339" s="4">
        <v>10468166.3047</v>
      </c>
    </row>
    <row r="340" spans="1:7" x14ac:dyDescent="0.2">
      <c r="A340" s="5" t="s">
        <v>409</v>
      </c>
      <c r="B340" s="4">
        <v>0</v>
      </c>
      <c r="C340" s="4">
        <v>0</v>
      </c>
      <c r="D340" s="4">
        <v>-108617008</v>
      </c>
      <c r="E340" s="4">
        <v>-6492000.0700000003</v>
      </c>
      <c r="F340" s="4">
        <v>0</v>
      </c>
      <c r="G340" s="4">
        <v>0</v>
      </c>
    </row>
    <row r="341" spans="1:7" x14ac:dyDescent="0.2">
      <c r="A341" s="5" t="s">
        <v>410</v>
      </c>
      <c r="B341" s="4">
        <v>0</v>
      </c>
      <c r="C341" s="4">
        <v>0</v>
      </c>
      <c r="D341" s="4">
        <v>398358</v>
      </c>
      <c r="E341" s="4">
        <v>-25265.519999999899</v>
      </c>
      <c r="F341" s="4">
        <v>-25265.52</v>
      </c>
      <c r="G341" s="4">
        <v>-25265.52</v>
      </c>
    </row>
    <row r="342" spans="1:7" x14ac:dyDescent="0.2">
      <c r="A342" s="5" t="s">
        <v>411</v>
      </c>
      <c r="B342" s="4">
        <v>0</v>
      </c>
      <c r="C342" s="4">
        <v>0</v>
      </c>
      <c r="D342" s="4">
        <v>-380338</v>
      </c>
      <c r="E342" s="4">
        <v>6214.68</v>
      </c>
      <c r="F342" s="4">
        <v>6214.68</v>
      </c>
      <c r="G342" s="4">
        <v>6214.68</v>
      </c>
    </row>
    <row r="343" spans="1:7" x14ac:dyDescent="0.2">
      <c r="A343" s="5" t="s">
        <v>429</v>
      </c>
      <c r="B343" s="4">
        <v>0</v>
      </c>
      <c r="C343" s="4">
        <v>0</v>
      </c>
      <c r="D343" s="4">
        <v>0</v>
      </c>
      <c r="E343" s="4">
        <v>0</v>
      </c>
      <c r="F343" s="4">
        <v>0</v>
      </c>
      <c r="G343" s="4">
        <v>0</v>
      </c>
    </row>
    <row r="344" spans="1:7" x14ac:dyDescent="0.2">
      <c r="A344" s="5" t="s">
        <v>430</v>
      </c>
      <c r="B344" s="28">
        <v>0</v>
      </c>
      <c r="C344" s="28">
        <v>0</v>
      </c>
      <c r="D344" s="28">
        <v>-112648207</v>
      </c>
      <c r="E344" s="28">
        <v>10485322.687416499</v>
      </c>
      <c r="F344" s="28">
        <v>11353524.6295963</v>
      </c>
      <c r="G344" s="28">
        <v>8683734.6025828905</v>
      </c>
    </row>
    <row r="346" spans="1:7" x14ac:dyDescent="0.2">
      <c r="A346" s="5" t="s">
        <v>431</v>
      </c>
      <c r="B346" s="4">
        <v>0</v>
      </c>
      <c r="C346" s="4">
        <v>0</v>
      </c>
      <c r="D346" s="4">
        <v>-104783405.94</v>
      </c>
      <c r="E346" s="4">
        <v>20056602.78875</v>
      </c>
      <c r="F346" s="4">
        <v>19791437.2791215</v>
      </c>
      <c r="G346" s="4">
        <v>16139160.505251201</v>
      </c>
    </row>
    <row r="348" spans="1:7" x14ac:dyDescent="0.2">
      <c r="A348" s="5" t="s">
        <v>432</v>
      </c>
      <c r="B348" s="4">
        <v>0</v>
      </c>
      <c r="C348" s="4">
        <v>0</v>
      </c>
      <c r="D348" s="4">
        <v>0</v>
      </c>
      <c r="E348" s="4">
        <v>104783405.94</v>
      </c>
      <c r="F348" s="4">
        <v>84726803.1512499</v>
      </c>
      <c r="G348" s="4">
        <v>64935365.8721283</v>
      </c>
    </row>
    <row r="349" spans="1:7" x14ac:dyDescent="0.2">
      <c r="A349" s="5" t="s">
        <v>433</v>
      </c>
      <c r="B349" s="4">
        <v>0</v>
      </c>
      <c r="C349" s="4">
        <v>0</v>
      </c>
      <c r="D349" s="4">
        <v>104783405.94</v>
      </c>
      <c r="E349" s="4">
        <v>952511.18774249998</v>
      </c>
      <c r="F349" s="4">
        <v>0</v>
      </c>
      <c r="G349" s="4">
        <v>0</v>
      </c>
    </row>
    <row r="350" spans="1:7" x14ac:dyDescent="0.2">
      <c r="A350" s="5" t="s">
        <v>434</v>
      </c>
      <c r="B350" s="4">
        <v>0</v>
      </c>
      <c r="C350" s="4">
        <v>0</v>
      </c>
      <c r="D350" s="4">
        <v>0</v>
      </c>
      <c r="E350" s="4">
        <v>0</v>
      </c>
      <c r="F350" s="4">
        <v>0</v>
      </c>
      <c r="G350" s="4">
        <v>0</v>
      </c>
    </row>
    <row r="351" spans="1:7" x14ac:dyDescent="0.2">
      <c r="A351" s="5" t="s">
        <v>435</v>
      </c>
      <c r="B351" s="4">
        <v>0</v>
      </c>
      <c r="C351" s="4">
        <v>0</v>
      </c>
      <c r="D351" s="4">
        <v>0</v>
      </c>
      <c r="E351" s="4">
        <v>-21009113.976492502</v>
      </c>
      <c r="F351" s="4">
        <v>-19791437.2791215</v>
      </c>
      <c r="G351" s="4">
        <v>-16139160.505251201</v>
      </c>
    </row>
    <row r="352" spans="1:7" x14ac:dyDescent="0.2">
      <c r="A352" s="5" t="s">
        <v>436</v>
      </c>
      <c r="B352" s="4">
        <v>0</v>
      </c>
      <c r="C352" s="4">
        <v>0</v>
      </c>
      <c r="D352" s="4">
        <v>0</v>
      </c>
      <c r="E352" s="4">
        <v>-21009113.976492502</v>
      </c>
      <c r="F352" s="4">
        <v>-19791437.2791215</v>
      </c>
      <c r="G352" s="4">
        <v>-16139160.505251201</v>
      </c>
    </row>
    <row r="353" spans="1:7" x14ac:dyDescent="0.2">
      <c r="A353" s="5" t="s">
        <v>437</v>
      </c>
      <c r="B353" s="4">
        <v>0</v>
      </c>
      <c r="C353" s="4">
        <v>0</v>
      </c>
      <c r="D353" s="4">
        <v>104783405.94</v>
      </c>
      <c r="E353" s="4">
        <v>84726803.1512499</v>
      </c>
      <c r="F353" s="4">
        <v>64935365.8721283</v>
      </c>
      <c r="G353" s="4">
        <v>48796205.366876997</v>
      </c>
    </row>
    <row r="355" spans="1:7" x14ac:dyDescent="0.2">
      <c r="A355" s="5" t="s">
        <v>438</v>
      </c>
      <c r="B355" s="4">
        <v>0</v>
      </c>
      <c r="C355" s="4">
        <v>0</v>
      </c>
      <c r="D355" s="4">
        <v>0</v>
      </c>
      <c r="E355" s="4">
        <v>0</v>
      </c>
      <c r="F355" s="4">
        <v>0</v>
      </c>
      <c r="G355" s="4">
        <v>0</v>
      </c>
    </row>
    <row r="356" spans="1:7" s="30" customFormat="1" x14ac:dyDescent="0.2">
      <c r="A356" s="29" t="s">
        <v>439</v>
      </c>
      <c r="B356" s="30">
        <v>0</v>
      </c>
      <c r="C356" s="30">
        <v>0</v>
      </c>
      <c r="D356" s="30">
        <v>0.06</v>
      </c>
      <c r="E356" s="30">
        <v>0.06</v>
      </c>
      <c r="F356" s="30">
        <v>0.06</v>
      </c>
      <c r="G356" s="30">
        <v>0.06</v>
      </c>
    </row>
    <row r="357" spans="1:7" x14ac:dyDescent="0.2">
      <c r="A357" s="3" t="s">
        <v>440</v>
      </c>
      <c r="B357" s="31">
        <v>0</v>
      </c>
      <c r="C357" s="31">
        <v>0</v>
      </c>
      <c r="D357" s="31">
        <v>0</v>
      </c>
      <c r="E357" s="31">
        <v>0</v>
      </c>
      <c r="F357" s="31">
        <v>0</v>
      </c>
      <c r="G357" s="31">
        <v>0</v>
      </c>
    </row>
    <row r="359" spans="1:7" x14ac:dyDescent="0.2">
      <c r="A359" s="9" t="s">
        <v>441</v>
      </c>
    </row>
    <row r="360" spans="1:7" x14ac:dyDescent="0.2">
      <c r="A360" s="5" t="s">
        <v>442</v>
      </c>
      <c r="B360" s="4">
        <v>0</v>
      </c>
      <c r="C360" s="4">
        <v>0</v>
      </c>
      <c r="D360" s="4">
        <v>159398.99999999901</v>
      </c>
      <c r="E360" s="4">
        <v>207625.32471500401</v>
      </c>
      <c r="F360" s="4">
        <v>144063.58330822</v>
      </c>
      <c r="G360" s="4">
        <v>105922.85172702601</v>
      </c>
    </row>
    <row r="361" spans="1:7" x14ac:dyDescent="0.2">
      <c r="A361" s="5" t="s">
        <v>443</v>
      </c>
      <c r="B361" s="4">
        <v>0</v>
      </c>
      <c r="C361" s="4">
        <v>0</v>
      </c>
      <c r="D361" s="4">
        <v>0</v>
      </c>
      <c r="E361" s="4">
        <v>0</v>
      </c>
      <c r="F361" s="4">
        <v>0</v>
      </c>
      <c r="G361" s="4">
        <v>0</v>
      </c>
    </row>
    <row r="362" spans="1:7" x14ac:dyDescent="0.2">
      <c r="A362" s="5" t="s">
        <v>444</v>
      </c>
      <c r="B362" s="4">
        <v>0</v>
      </c>
      <c r="C362" s="4">
        <v>0</v>
      </c>
      <c r="D362" s="4">
        <v>568266.53999999899</v>
      </c>
      <c r="E362" s="4">
        <v>64920</v>
      </c>
      <c r="F362" s="4">
        <v>0</v>
      </c>
      <c r="G362" s="4">
        <v>0</v>
      </c>
    </row>
    <row r="363" spans="1:7" x14ac:dyDescent="0.2">
      <c r="A363" s="5" t="s">
        <v>445</v>
      </c>
      <c r="B363" s="4">
        <v>0</v>
      </c>
      <c r="C363" s="4">
        <v>0</v>
      </c>
      <c r="D363" s="4">
        <v>0</v>
      </c>
      <c r="E363" s="4">
        <v>0</v>
      </c>
      <c r="F363" s="4">
        <v>0</v>
      </c>
      <c r="G363" s="4">
        <v>0</v>
      </c>
    </row>
    <row r="364" spans="1:7" x14ac:dyDescent="0.2">
      <c r="A364" s="5" t="s">
        <v>446</v>
      </c>
      <c r="B364" s="4">
        <v>0</v>
      </c>
      <c r="C364" s="4">
        <v>0</v>
      </c>
      <c r="D364" s="4">
        <v>-484712.39999999898</v>
      </c>
      <c r="E364" s="4">
        <v>-1292327.7405600001</v>
      </c>
      <c r="F364" s="4">
        <v>-826418.11148399999</v>
      </c>
      <c r="G364" s="4">
        <v>-628089.97828199901</v>
      </c>
    </row>
    <row r="365" spans="1:7" x14ac:dyDescent="0.2">
      <c r="A365" s="5" t="s">
        <v>447</v>
      </c>
      <c r="B365" s="4">
        <v>0</v>
      </c>
      <c r="C365" s="4">
        <v>0</v>
      </c>
      <c r="D365" s="4">
        <v>6517020.4800000004</v>
      </c>
      <c r="E365" s="4">
        <v>389520.00420000002</v>
      </c>
      <c r="F365" s="4">
        <v>0</v>
      </c>
      <c r="G365" s="4">
        <v>0</v>
      </c>
    </row>
    <row r="366" spans="1:7" x14ac:dyDescent="0.2">
      <c r="A366" s="5" t="s">
        <v>448</v>
      </c>
      <c r="B366" s="4">
        <v>0</v>
      </c>
      <c r="C366" s="4">
        <v>0</v>
      </c>
      <c r="D366" s="4">
        <v>-23901.479999999901</v>
      </c>
      <c r="E366" s="4">
        <v>1515.93119999999</v>
      </c>
      <c r="F366" s="4">
        <v>1515.9312</v>
      </c>
      <c r="G366" s="4">
        <v>1515.9312</v>
      </c>
    </row>
    <row r="367" spans="1:7" x14ac:dyDescent="0.2">
      <c r="A367" s="5" t="s">
        <v>449</v>
      </c>
      <c r="B367" s="4">
        <v>0</v>
      </c>
      <c r="C367" s="4">
        <v>0</v>
      </c>
      <c r="D367" s="4">
        <v>22820.28</v>
      </c>
      <c r="E367" s="4">
        <v>-372.88080000000002</v>
      </c>
      <c r="F367" s="4">
        <v>-372.88080000000002</v>
      </c>
      <c r="G367" s="4">
        <v>-372.88080000000002</v>
      </c>
    </row>
    <row r="368" spans="1:7" x14ac:dyDescent="0.2">
      <c r="A368" s="5" t="s">
        <v>450</v>
      </c>
      <c r="B368" s="4">
        <v>0</v>
      </c>
      <c r="C368" s="4">
        <v>0</v>
      </c>
      <c r="D368" s="4">
        <v>0</v>
      </c>
      <c r="E368" s="4">
        <v>0</v>
      </c>
      <c r="F368" s="4">
        <v>0</v>
      </c>
      <c r="G368" s="4">
        <v>0</v>
      </c>
    </row>
    <row r="369" spans="1:7" x14ac:dyDescent="0.2">
      <c r="A369" s="5" t="s">
        <v>451</v>
      </c>
      <c r="B369" s="4">
        <v>0</v>
      </c>
      <c r="C369" s="4">
        <v>0</v>
      </c>
      <c r="D369" s="4">
        <v>6758892.4199999999</v>
      </c>
      <c r="E369" s="4">
        <v>-629119.36124499503</v>
      </c>
      <c r="F369" s="4">
        <v>-681211.47777577897</v>
      </c>
      <c r="G369" s="4">
        <v>-521024.07615497301</v>
      </c>
    </row>
    <row r="370" spans="1:7" x14ac:dyDescent="0.2">
      <c r="A370" s="5" t="s">
        <v>452</v>
      </c>
      <c r="B370" s="4">
        <v>0</v>
      </c>
      <c r="C370" s="4">
        <v>0</v>
      </c>
      <c r="D370" s="4">
        <v>-6287004.3563999999</v>
      </c>
      <c r="E370" s="4">
        <v>1203396.167325</v>
      </c>
      <c r="F370" s="4">
        <v>1187486.23674729</v>
      </c>
      <c r="G370" s="4">
        <v>968349.63031507598</v>
      </c>
    </row>
    <row r="371" spans="1:7" x14ac:dyDescent="0.2">
      <c r="A371" s="3" t="s">
        <v>453</v>
      </c>
      <c r="B371" s="31">
        <v>0</v>
      </c>
      <c r="C371" s="31">
        <v>0</v>
      </c>
      <c r="D371" s="31">
        <v>471888.063599999</v>
      </c>
      <c r="E371" s="31">
        <v>574276.80608000699</v>
      </c>
      <c r="F371" s="31">
        <v>506274.758971515</v>
      </c>
      <c r="G371" s="31">
        <v>447325.55416010198</v>
      </c>
    </row>
    <row r="373" spans="1:7" x14ac:dyDescent="0.2">
      <c r="A373" s="5" t="s">
        <v>454</v>
      </c>
      <c r="B373" s="4">
        <v>0</v>
      </c>
      <c r="C373" s="4">
        <v>0</v>
      </c>
      <c r="D373" s="4">
        <v>0</v>
      </c>
      <c r="E373" s="4">
        <v>0</v>
      </c>
      <c r="F373" s="4">
        <v>0</v>
      </c>
      <c r="G373" s="4">
        <v>0</v>
      </c>
    </row>
    <row r="374" spans="1:7" x14ac:dyDescent="0.2">
      <c r="A374" s="5" t="s">
        <v>455</v>
      </c>
      <c r="B374" s="4">
        <v>0</v>
      </c>
      <c r="C374" s="4">
        <v>0</v>
      </c>
      <c r="D374" s="4">
        <v>471888.063599999</v>
      </c>
      <c r="E374" s="4">
        <v>574276.80608000699</v>
      </c>
      <c r="F374" s="4">
        <v>506274.758971515</v>
      </c>
      <c r="G374" s="4">
        <v>447325.55416010198</v>
      </c>
    </row>
    <row r="375" spans="1:7" ht="10.8" thickBot="1" x14ac:dyDescent="0.25">
      <c r="A375" s="3" t="s">
        <v>456</v>
      </c>
      <c r="B375" s="32">
        <v>0</v>
      </c>
      <c r="C375" s="32">
        <v>0</v>
      </c>
      <c r="D375" s="32">
        <v>471888.063599999</v>
      </c>
      <c r="E375" s="32">
        <v>574276.80608000699</v>
      </c>
      <c r="F375" s="32">
        <v>506274.758971515</v>
      </c>
      <c r="G375" s="32">
        <v>447325.55416010198</v>
      </c>
    </row>
    <row r="376" spans="1:7" ht="10.8" thickTop="1" x14ac:dyDescent="0.2"/>
    <row r="377" spans="1:7" x14ac:dyDescent="0.2">
      <c r="A377" s="33"/>
      <c r="B377" s="34"/>
      <c r="C377" s="34"/>
      <c r="D377" s="34"/>
      <c r="E377" s="34"/>
      <c r="F377" s="34"/>
      <c r="G377" s="34"/>
    </row>
    <row r="378" spans="1:7" x14ac:dyDescent="0.2">
      <c r="A378" s="9" t="s">
        <v>457</v>
      </c>
    </row>
    <row r="379" spans="1:7" x14ac:dyDescent="0.2">
      <c r="A379" s="5" t="s">
        <v>419</v>
      </c>
      <c r="B379" s="4">
        <v>0</v>
      </c>
      <c r="C379" s="4">
        <v>0</v>
      </c>
      <c r="D379" s="4">
        <v>0</v>
      </c>
      <c r="E379" s="4">
        <v>0</v>
      </c>
      <c r="F379" s="4">
        <v>0</v>
      </c>
      <c r="G379" s="4">
        <v>0</v>
      </c>
    </row>
    <row r="380" spans="1:7" x14ac:dyDescent="0.2">
      <c r="A380" s="5" t="s">
        <v>422</v>
      </c>
      <c r="B380" s="4">
        <v>0</v>
      </c>
      <c r="C380" s="4">
        <v>0</v>
      </c>
      <c r="D380" s="4">
        <v>0</v>
      </c>
      <c r="E380" s="4">
        <v>0</v>
      </c>
      <c r="F380" s="4">
        <v>0</v>
      </c>
      <c r="G380" s="4">
        <v>0</v>
      </c>
    </row>
    <row r="381" spans="1:7" x14ac:dyDescent="0.2">
      <c r="A381" s="5" t="s">
        <v>458</v>
      </c>
      <c r="B381" s="4">
        <v>0</v>
      </c>
      <c r="C381" s="4">
        <v>0</v>
      </c>
      <c r="D381" s="4">
        <v>0</v>
      </c>
      <c r="E381" s="4">
        <v>0</v>
      </c>
      <c r="F381" s="4">
        <v>0</v>
      </c>
      <c r="G381" s="4">
        <v>0</v>
      </c>
    </row>
    <row r="383" spans="1:7" x14ac:dyDescent="0.2">
      <c r="A383" s="5" t="s">
        <v>420</v>
      </c>
      <c r="B383" s="4">
        <v>0</v>
      </c>
      <c r="C383" s="4">
        <v>0</v>
      </c>
      <c r="D383" s="4">
        <v>7267507</v>
      </c>
      <c r="E383" s="4">
        <v>0</v>
      </c>
      <c r="F383" s="4">
        <v>0</v>
      </c>
      <c r="G383" s="4">
        <v>0</v>
      </c>
    </row>
    <row r="384" spans="1:7" x14ac:dyDescent="0.2">
      <c r="A384" s="5" t="s">
        <v>421</v>
      </c>
      <c r="B384" s="4">
        <v>0</v>
      </c>
      <c r="C384" s="4">
        <v>0</v>
      </c>
      <c r="D384" s="4">
        <v>-6795617</v>
      </c>
      <c r="E384" s="4">
        <v>0</v>
      </c>
      <c r="F384" s="4">
        <v>0</v>
      </c>
      <c r="G384" s="4">
        <v>0</v>
      </c>
    </row>
    <row r="385" spans="1:7" x14ac:dyDescent="0.2">
      <c r="A385" s="5" t="s">
        <v>459</v>
      </c>
      <c r="B385" s="4">
        <v>0</v>
      </c>
      <c r="C385" s="4">
        <v>0</v>
      </c>
      <c r="D385" s="4">
        <v>471890</v>
      </c>
      <c r="E385" s="4">
        <v>0</v>
      </c>
      <c r="F385" s="4">
        <v>0</v>
      </c>
      <c r="G385" s="4">
        <v>0</v>
      </c>
    </row>
    <row r="387" spans="1:7" x14ac:dyDescent="0.2">
      <c r="A387" s="5" t="s">
        <v>460</v>
      </c>
      <c r="B387" s="4">
        <v>0</v>
      </c>
      <c r="C387" s="4">
        <v>0</v>
      </c>
      <c r="D387" s="4">
        <v>471890</v>
      </c>
      <c r="E387" s="4">
        <v>0</v>
      </c>
      <c r="F387" s="4">
        <v>0</v>
      </c>
      <c r="G387" s="4">
        <v>0</v>
      </c>
    </row>
    <row r="389" spans="1:7" x14ac:dyDescent="0.2">
      <c r="A389" s="5" t="s">
        <v>403</v>
      </c>
      <c r="B389" s="4">
        <v>1</v>
      </c>
      <c r="C389" s="4">
        <v>1</v>
      </c>
      <c r="D389" s="4">
        <v>1</v>
      </c>
      <c r="E389" s="4">
        <v>1</v>
      </c>
      <c r="F389" s="4">
        <v>1</v>
      </c>
      <c r="G389" s="4">
        <v>1</v>
      </c>
    </row>
    <row r="390" spans="1:7" x14ac:dyDescent="0.2">
      <c r="A390" s="5" t="s">
        <v>461</v>
      </c>
      <c r="B390" s="4">
        <v>0</v>
      </c>
      <c r="C390" s="4">
        <v>0</v>
      </c>
      <c r="D390" s="4">
        <v>0</v>
      </c>
      <c r="E390" s="4">
        <v>0</v>
      </c>
      <c r="F390" s="4">
        <v>0</v>
      </c>
      <c r="G390" s="4">
        <v>0</v>
      </c>
    </row>
    <row r="391" spans="1:7" x14ac:dyDescent="0.2">
      <c r="A391" s="5" t="s">
        <v>423</v>
      </c>
      <c r="B391" s="4">
        <v>0</v>
      </c>
      <c r="C391" s="4">
        <v>0</v>
      </c>
      <c r="D391" s="4">
        <v>0</v>
      </c>
      <c r="E391" s="4">
        <v>0</v>
      </c>
      <c r="F391" s="4">
        <v>0</v>
      </c>
      <c r="G391" s="4">
        <v>0</v>
      </c>
    </row>
    <row r="393" spans="1:7" x14ac:dyDescent="0.2">
      <c r="A393" s="26" t="s">
        <v>462</v>
      </c>
      <c r="B393" s="27"/>
      <c r="C393" s="27"/>
      <c r="D393" s="27"/>
      <c r="E393" s="27"/>
      <c r="F393" s="27"/>
      <c r="G393" s="27"/>
    </row>
    <row r="394" spans="1:7" x14ac:dyDescent="0.2">
      <c r="A394" s="5" t="s">
        <v>425</v>
      </c>
      <c r="B394" s="4">
        <v>0</v>
      </c>
      <c r="C394" s="4">
        <v>0</v>
      </c>
      <c r="D394" s="4">
        <v>7864801.0599999996</v>
      </c>
      <c r="E394" s="4">
        <v>10822926.668500001</v>
      </c>
      <c r="F394" s="4">
        <v>9673011.3743999992</v>
      </c>
      <c r="G394" s="4">
        <v>8462601.6968999896</v>
      </c>
    </row>
    <row r="396" spans="1:7" x14ac:dyDescent="0.2">
      <c r="A396" s="9" t="s">
        <v>291</v>
      </c>
    </row>
    <row r="397" spans="1:7" x14ac:dyDescent="0.2">
      <c r="A397" s="5" t="s">
        <v>426</v>
      </c>
      <c r="B397" s="4">
        <v>0</v>
      </c>
      <c r="C397" s="4">
        <v>0</v>
      </c>
      <c r="D397" s="4">
        <v>0</v>
      </c>
      <c r="E397" s="4">
        <v>-1251646.5671665401</v>
      </c>
      <c r="F397" s="4">
        <v>-1235098.72487474</v>
      </c>
      <c r="G397" s="4">
        <v>-1007175.79423162</v>
      </c>
    </row>
    <row r="398" spans="1:7" x14ac:dyDescent="0.2">
      <c r="A398" s="5" t="s">
        <v>463</v>
      </c>
      <c r="B398" s="4">
        <v>0</v>
      </c>
      <c r="C398" s="4">
        <v>0</v>
      </c>
      <c r="D398" s="4">
        <v>0</v>
      </c>
      <c r="E398" s="4">
        <v>0</v>
      </c>
      <c r="F398" s="4">
        <v>0</v>
      </c>
      <c r="G398" s="4">
        <v>0</v>
      </c>
    </row>
    <row r="399" spans="1:7" x14ac:dyDescent="0.2">
      <c r="A399" s="5" t="s">
        <v>428</v>
      </c>
      <c r="B399" s="28">
        <v>0</v>
      </c>
      <c r="C399" s="28">
        <v>0</v>
      </c>
      <c r="D399" s="28">
        <v>0</v>
      </c>
      <c r="E399" s="28">
        <v>-1251646.5671665401</v>
      </c>
      <c r="F399" s="28">
        <v>-1235098.72487474</v>
      </c>
      <c r="G399" s="28">
        <v>-1007175.79423162</v>
      </c>
    </row>
    <row r="400" spans="1:7" x14ac:dyDescent="0.2">
      <c r="A400" s="9" t="s">
        <v>294</v>
      </c>
    </row>
    <row r="401" spans="1:7" x14ac:dyDescent="0.2">
      <c r="A401" s="5" t="s">
        <v>404</v>
      </c>
      <c r="B401" s="4">
        <v>0</v>
      </c>
      <c r="C401" s="4">
        <v>0</v>
      </c>
      <c r="D401" s="4">
        <v>-2656650</v>
      </c>
      <c r="E401" s="4">
        <v>-3460422.0785834002</v>
      </c>
      <c r="F401" s="4">
        <v>-2401059.7218036698</v>
      </c>
      <c r="G401" s="4">
        <v>-1765380.8621171</v>
      </c>
    </row>
    <row r="402" spans="1:7" x14ac:dyDescent="0.2">
      <c r="A402" s="5" t="s">
        <v>405</v>
      </c>
      <c r="B402" s="4">
        <v>0</v>
      </c>
      <c r="C402" s="4">
        <v>0</v>
      </c>
      <c r="D402" s="4">
        <v>0</v>
      </c>
      <c r="E402" s="4">
        <v>0</v>
      </c>
      <c r="F402" s="4">
        <v>0</v>
      </c>
      <c r="G402" s="4">
        <v>0</v>
      </c>
    </row>
    <row r="403" spans="1:7" x14ac:dyDescent="0.2">
      <c r="A403" s="5" t="s">
        <v>406</v>
      </c>
      <c r="B403" s="4">
        <v>0</v>
      </c>
      <c r="C403" s="4">
        <v>0</v>
      </c>
      <c r="D403" s="4">
        <v>-9471109</v>
      </c>
      <c r="E403" s="4">
        <v>-1082000</v>
      </c>
      <c r="F403" s="4">
        <v>0</v>
      </c>
      <c r="G403" s="4">
        <v>0</v>
      </c>
    </row>
    <row r="404" spans="1:7" x14ac:dyDescent="0.2">
      <c r="A404" s="5" t="s">
        <v>407</v>
      </c>
      <c r="B404" s="4">
        <v>0</v>
      </c>
      <c r="C404" s="4">
        <v>0</v>
      </c>
      <c r="D404" s="4">
        <v>0</v>
      </c>
      <c r="E404" s="4">
        <v>0</v>
      </c>
      <c r="F404" s="4">
        <v>0</v>
      </c>
      <c r="G404" s="4">
        <v>0</v>
      </c>
    </row>
    <row r="405" spans="1:7" x14ac:dyDescent="0.2">
      <c r="A405" s="5" t="s">
        <v>408</v>
      </c>
      <c r="B405" s="4">
        <v>0</v>
      </c>
      <c r="C405" s="4">
        <v>0</v>
      </c>
      <c r="D405" s="4">
        <v>8078540</v>
      </c>
      <c r="E405" s="4">
        <v>21538795.675999999</v>
      </c>
      <c r="F405" s="4">
        <v>13773635.191400001</v>
      </c>
      <c r="G405" s="4">
        <v>10468166.3047</v>
      </c>
    </row>
    <row r="406" spans="1:7" x14ac:dyDescent="0.2">
      <c r="A406" s="5" t="s">
        <v>409</v>
      </c>
      <c r="B406" s="4">
        <v>0</v>
      </c>
      <c r="C406" s="4">
        <v>0</v>
      </c>
      <c r="D406" s="4">
        <v>-108617008</v>
      </c>
      <c r="E406" s="4">
        <v>-6492000.0700000003</v>
      </c>
      <c r="F406" s="4">
        <v>0</v>
      </c>
      <c r="G406" s="4">
        <v>0</v>
      </c>
    </row>
    <row r="407" spans="1:7" x14ac:dyDescent="0.2">
      <c r="A407" s="5" t="s">
        <v>410</v>
      </c>
      <c r="B407" s="4">
        <v>0</v>
      </c>
      <c r="C407" s="4">
        <v>0</v>
      </c>
      <c r="D407" s="4">
        <v>398358</v>
      </c>
      <c r="E407" s="4">
        <v>-25265.519999999899</v>
      </c>
      <c r="F407" s="4">
        <v>-25265.52</v>
      </c>
      <c r="G407" s="4">
        <v>-25265.52</v>
      </c>
    </row>
    <row r="408" spans="1:7" x14ac:dyDescent="0.2">
      <c r="A408" s="5" t="s">
        <v>411</v>
      </c>
      <c r="B408" s="4">
        <v>0</v>
      </c>
      <c r="C408" s="4">
        <v>0</v>
      </c>
      <c r="D408" s="4">
        <v>-380338</v>
      </c>
      <c r="E408" s="4">
        <v>6214.68</v>
      </c>
      <c r="F408" s="4">
        <v>6214.68</v>
      </c>
      <c r="G408" s="4">
        <v>6214.68</v>
      </c>
    </row>
    <row r="409" spans="1:7" x14ac:dyDescent="0.2">
      <c r="A409" s="5" t="s">
        <v>464</v>
      </c>
      <c r="B409" s="4">
        <v>0</v>
      </c>
      <c r="C409" s="4">
        <v>0</v>
      </c>
      <c r="D409" s="4">
        <v>0</v>
      </c>
      <c r="E409" s="4">
        <v>0</v>
      </c>
      <c r="F409" s="4">
        <v>0</v>
      </c>
      <c r="G409" s="4">
        <v>0</v>
      </c>
    </row>
    <row r="410" spans="1:7" x14ac:dyDescent="0.2">
      <c r="A410" s="5" t="s">
        <v>430</v>
      </c>
      <c r="B410" s="28">
        <v>0</v>
      </c>
      <c r="C410" s="28">
        <v>0</v>
      </c>
      <c r="D410" s="28">
        <v>-112648207</v>
      </c>
      <c r="E410" s="28">
        <v>10485322.687416499</v>
      </c>
      <c r="F410" s="28">
        <v>11353524.6295963</v>
      </c>
      <c r="G410" s="28">
        <v>8683734.6025828905</v>
      </c>
    </row>
    <row r="412" spans="1:7" x14ac:dyDescent="0.2">
      <c r="A412" s="5" t="s">
        <v>358</v>
      </c>
      <c r="B412" s="4">
        <v>0</v>
      </c>
      <c r="C412" s="4">
        <v>0</v>
      </c>
      <c r="D412" s="4">
        <v>0</v>
      </c>
      <c r="E412" s="4">
        <v>0</v>
      </c>
      <c r="F412" s="4">
        <v>0</v>
      </c>
      <c r="G412" s="4">
        <v>0</v>
      </c>
    </row>
    <row r="414" spans="1:7" x14ac:dyDescent="0.2">
      <c r="A414" s="5" t="s">
        <v>465</v>
      </c>
      <c r="B414" s="4">
        <v>0</v>
      </c>
      <c r="C414" s="4">
        <v>0</v>
      </c>
      <c r="D414" s="4">
        <v>-104783405.94</v>
      </c>
      <c r="E414" s="4">
        <v>20056602.78875</v>
      </c>
      <c r="F414" s="4">
        <v>19791437.2791215</v>
      </c>
      <c r="G414" s="4">
        <v>16139160.505251201</v>
      </c>
    </row>
    <row r="415" spans="1:7" s="30" customFormat="1" x14ac:dyDescent="0.2">
      <c r="A415" s="29" t="s">
        <v>466</v>
      </c>
      <c r="B415" s="30">
        <v>0.35</v>
      </c>
      <c r="C415" s="30">
        <v>0.35</v>
      </c>
      <c r="D415" s="30">
        <v>0.35</v>
      </c>
      <c r="E415" s="30">
        <v>0.35</v>
      </c>
      <c r="F415" s="30">
        <v>0.35</v>
      </c>
      <c r="G415" s="30">
        <v>0.35</v>
      </c>
    </row>
    <row r="416" spans="1:7" x14ac:dyDescent="0.2">
      <c r="A416" s="3" t="s">
        <v>467</v>
      </c>
      <c r="B416" s="31">
        <v>0</v>
      </c>
      <c r="C416" s="31">
        <v>0</v>
      </c>
      <c r="D416" s="31">
        <v>-36674192</v>
      </c>
      <c r="E416" s="31">
        <v>7019810.9760625102</v>
      </c>
      <c r="F416" s="31">
        <v>6927003.0476925503</v>
      </c>
      <c r="G416" s="31">
        <v>5648706.1768379398</v>
      </c>
    </row>
    <row r="418" spans="1:7" x14ac:dyDescent="0.2">
      <c r="A418" s="9" t="s">
        <v>441</v>
      </c>
    </row>
    <row r="419" spans="1:7" x14ac:dyDescent="0.2">
      <c r="A419" s="5" t="s">
        <v>468</v>
      </c>
      <c r="B419" s="4">
        <v>0</v>
      </c>
      <c r="C419" s="4">
        <v>0</v>
      </c>
      <c r="D419" s="4">
        <v>874037.85</v>
      </c>
      <c r="E419" s="4">
        <v>1138478.86385394</v>
      </c>
      <c r="F419" s="4">
        <v>789948.64847340796</v>
      </c>
      <c r="G419" s="4">
        <v>580810.30363652704</v>
      </c>
    </row>
    <row r="420" spans="1:7" x14ac:dyDescent="0.2">
      <c r="A420" s="5" t="s">
        <v>469</v>
      </c>
      <c r="B420" s="4">
        <v>0</v>
      </c>
      <c r="C420" s="4">
        <v>0</v>
      </c>
      <c r="D420" s="4">
        <v>0</v>
      </c>
      <c r="E420" s="4">
        <v>0</v>
      </c>
      <c r="F420" s="4">
        <v>0</v>
      </c>
      <c r="G420" s="4">
        <v>0</v>
      </c>
    </row>
    <row r="421" spans="1:7" x14ac:dyDescent="0.2">
      <c r="A421" s="5" t="s">
        <v>470</v>
      </c>
      <c r="B421" s="4">
        <v>0</v>
      </c>
      <c r="C421" s="4">
        <v>0</v>
      </c>
      <c r="D421" s="4">
        <v>3115994.861</v>
      </c>
      <c r="E421" s="4">
        <v>355978</v>
      </c>
      <c r="F421" s="4">
        <v>0</v>
      </c>
      <c r="G421" s="4">
        <v>0</v>
      </c>
    </row>
    <row r="422" spans="1:7" x14ac:dyDescent="0.2">
      <c r="A422" s="5" t="s">
        <v>471</v>
      </c>
      <c r="B422" s="4">
        <v>0</v>
      </c>
      <c r="C422" s="4">
        <v>0</v>
      </c>
      <c r="D422" s="4">
        <v>0</v>
      </c>
      <c r="E422" s="4">
        <v>0</v>
      </c>
      <c r="F422" s="4">
        <v>0</v>
      </c>
      <c r="G422" s="4">
        <v>0</v>
      </c>
    </row>
    <row r="423" spans="1:7" x14ac:dyDescent="0.2">
      <c r="A423" s="5" t="s">
        <v>472</v>
      </c>
      <c r="B423" s="4">
        <v>0</v>
      </c>
      <c r="C423" s="4">
        <v>0</v>
      </c>
      <c r="D423" s="4">
        <v>-2657839.66</v>
      </c>
      <c r="E423" s="4">
        <v>-7086263.7774039898</v>
      </c>
      <c r="F423" s="4">
        <v>-4531525.9779706001</v>
      </c>
      <c r="G423" s="4">
        <v>-3444026.7142463</v>
      </c>
    </row>
    <row r="424" spans="1:7" x14ac:dyDescent="0.2">
      <c r="A424" s="5" t="s">
        <v>473</v>
      </c>
      <c r="B424" s="4">
        <v>0</v>
      </c>
      <c r="C424" s="4">
        <v>0</v>
      </c>
      <c r="D424" s="4">
        <v>35734995.631999999</v>
      </c>
      <c r="E424" s="4">
        <v>2135868.0230299998</v>
      </c>
      <c r="F424" s="4">
        <v>0</v>
      </c>
      <c r="G424" s="4">
        <v>0</v>
      </c>
    </row>
    <row r="425" spans="1:7" x14ac:dyDescent="0.2">
      <c r="A425" s="5" t="s">
        <v>474</v>
      </c>
      <c r="B425" s="4">
        <v>0</v>
      </c>
      <c r="C425" s="4">
        <v>0</v>
      </c>
      <c r="D425" s="4">
        <v>-131059.78200000001</v>
      </c>
      <c r="E425" s="4">
        <v>8312.3560799999796</v>
      </c>
      <c r="F425" s="4">
        <v>8312.3560799999996</v>
      </c>
      <c r="G425" s="4">
        <v>8312.3560799999996</v>
      </c>
    </row>
    <row r="426" spans="1:7" x14ac:dyDescent="0.2">
      <c r="A426" s="5" t="s">
        <v>475</v>
      </c>
      <c r="B426" s="4">
        <v>0</v>
      </c>
      <c r="C426" s="4">
        <v>0</v>
      </c>
      <c r="D426" s="4">
        <v>125131.202</v>
      </c>
      <c r="E426" s="4">
        <v>-2044.6297199999999</v>
      </c>
      <c r="F426" s="4">
        <v>-2044.6297199999999</v>
      </c>
      <c r="G426" s="4">
        <v>-2044.6297199999999</v>
      </c>
    </row>
    <row r="427" spans="1:7" x14ac:dyDescent="0.2">
      <c r="A427" s="5" t="s">
        <v>476</v>
      </c>
      <c r="B427" s="4">
        <v>0</v>
      </c>
      <c r="C427" s="4">
        <v>0</v>
      </c>
      <c r="D427" s="4">
        <v>0</v>
      </c>
      <c r="E427" s="4">
        <v>0</v>
      </c>
      <c r="F427" s="4">
        <v>0</v>
      </c>
      <c r="G427" s="4">
        <v>0</v>
      </c>
    </row>
    <row r="428" spans="1:7" x14ac:dyDescent="0.2">
      <c r="A428" s="5" t="s">
        <v>477</v>
      </c>
      <c r="B428" s="4">
        <v>0</v>
      </c>
      <c r="C428" s="4">
        <v>0</v>
      </c>
      <c r="D428" s="4">
        <v>2200451.5247399998</v>
      </c>
      <c r="E428" s="4">
        <v>-421188.65856375103</v>
      </c>
      <c r="F428" s="4">
        <v>-415620.18286155298</v>
      </c>
      <c r="G428" s="4">
        <v>-338922.370610276</v>
      </c>
    </row>
    <row r="429" spans="1:7" x14ac:dyDescent="0.2">
      <c r="A429" s="3" t="s">
        <v>478</v>
      </c>
      <c r="B429" s="31">
        <v>0</v>
      </c>
      <c r="C429" s="31">
        <v>0</v>
      </c>
      <c r="D429" s="31">
        <v>39261711.627740003</v>
      </c>
      <c r="E429" s="31">
        <v>-3870859.8227237999</v>
      </c>
      <c r="F429" s="31">
        <v>-4150929.7859987398</v>
      </c>
      <c r="G429" s="31">
        <v>-3195871.0548600499</v>
      </c>
    </row>
    <row r="431" spans="1:7" x14ac:dyDescent="0.2">
      <c r="A431" s="5" t="s">
        <v>479</v>
      </c>
      <c r="B431" s="4">
        <v>0</v>
      </c>
      <c r="C431" s="4">
        <v>0</v>
      </c>
      <c r="D431" s="4">
        <v>-36674192</v>
      </c>
      <c r="E431" s="4">
        <v>7019810.9760625102</v>
      </c>
      <c r="F431" s="4">
        <v>6927003.0476925503</v>
      </c>
      <c r="G431" s="4">
        <v>5648706.1768379398</v>
      </c>
    </row>
    <row r="432" spans="1:7" x14ac:dyDescent="0.2">
      <c r="A432" s="5" t="s">
        <v>480</v>
      </c>
      <c r="B432" s="4">
        <v>0</v>
      </c>
      <c r="C432" s="4">
        <v>0</v>
      </c>
      <c r="D432" s="4">
        <v>39261711.627740003</v>
      </c>
      <c r="E432" s="4">
        <v>-3870859.8227237999</v>
      </c>
      <c r="F432" s="4">
        <v>-4150929.7859987398</v>
      </c>
      <c r="G432" s="4">
        <v>-3195871.0548600499</v>
      </c>
    </row>
    <row r="433" spans="1:7" ht="10.8" thickBot="1" x14ac:dyDescent="0.25">
      <c r="A433" s="3" t="s">
        <v>481</v>
      </c>
      <c r="B433" s="32">
        <v>0</v>
      </c>
      <c r="C433" s="32">
        <v>0</v>
      </c>
      <c r="D433" s="32">
        <v>2587519.6277399999</v>
      </c>
      <c r="E433" s="32">
        <v>3148951.1533387001</v>
      </c>
      <c r="F433" s="32">
        <v>2776073.2616937999</v>
      </c>
      <c r="G433" s="32">
        <v>2452835.1219778899</v>
      </c>
    </row>
    <row r="434" spans="1:7" ht="10.8" thickTop="1" x14ac:dyDescent="0.2"/>
    <row r="435" spans="1:7" x14ac:dyDescent="0.2">
      <c r="A435" s="33"/>
      <c r="B435" s="34"/>
      <c r="C435" s="34"/>
      <c r="D435" s="34"/>
      <c r="E435" s="34"/>
      <c r="F435" s="34"/>
      <c r="G435" s="34"/>
    </row>
    <row r="437" spans="1:7" ht="10.8" thickBot="1" x14ac:dyDescent="0.25">
      <c r="A437" s="9" t="s">
        <v>482</v>
      </c>
      <c r="B437" s="35">
        <v>0</v>
      </c>
      <c r="C437" s="35">
        <v>0</v>
      </c>
      <c r="D437" s="35">
        <v>3059407.6913399999</v>
      </c>
      <c r="E437" s="35">
        <v>3723227.9594187099</v>
      </c>
      <c r="F437" s="35">
        <v>3282348.0206653201</v>
      </c>
      <c r="G437" s="35">
        <v>2900160.6761379899</v>
      </c>
    </row>
    <row r="438" spans="1:7" ht="10.8" thickTop="1" x14ac:dyDescent="0.2"/>
    <row r="439" spans="1:7" x14ac:dyDescent="0.2">
      <c r="A439" s="33"/>
      <c r="B439" s="34"/>
      <c r="C439" s="34"/>
      <c r="D439" s="34"/>
      <c r="E439" s="34"/>
      <c r="F439" s="34"/>
      <c r="G439" s="34"/>
    </row>
    <row r="441" spans="1:7" x14ac:dyDescent="0.2">
      <c r="A441" s="5" t="s">
        <v>403</v>
      </c>
      <c r="B441" s="4">
        <v>1</v>
      </c>
      <c r="C441" s="4">
        <v>1</v>
      </c>
      <c r="D441" s="4">
        <v>1</v>
      </c>
      <c r="E441" s="4">
        <v>1</v>
      </c>
      <c r="F441" s="4">
        <v>1</v>
      </c>
      <c r="G441" s="4">
        <v>1</v>
      </c>
    </row>
    <row r="442" spans="1:7" x14ac:dyDescent="0.2">
      <c r="A442" s="5" t="s">
        <v>483</v>
      </c>
      <c r="B442" s="4">
        <v>0</v>
      </c>
      <c r="C442" s="4">
        <v>0</v>
      </c>
      <c r="D442" s="4">
        <v>-36674192</v>
      </c>
      <c r="E442" s="4">
        <v>7019810.9760625102</v>
      </c>
      <c r="F442" s="4">
        <v>6927003.0476925503</v>
      </c>
      <c r="G442" s="4">
        <v>5648706.1768379398</v>
      </c>
    </row>
    <row r="443" spans="1:7" x14ac:dyDescent="0.2">
      <c r="A443" s="5" t="s">
        <v>423</v>
      </c>
      <c r="B443" s="4">
        <v>0</v>
      </c>
      <c r="C443" s="4">
        <v>0</v>
      </c>
      <c r="D443" s="4">
        <v>0</v>
      </c>
      <c r="E443" s="4">
        <v>0</v>
      </c>
      <c r="F443" s="4">
        <v>0</v>
      </c>
      <c r="G443" s="4">
        <v>0</v>
      </c>
    </row>
    <row r="446" spans="1:7" x14ac:dyDescent="0.2">
      <c r="A446" s="9" t="s">
        <v>484</v>
      </c>
    </row>
    <row r="447" spans="1:7" x14ac:dyDescent="0.2">
      <c r="A447" s="5" t="s">
        <v>415</v>
      </c>
      <c r="B447" s="4">
        <v>0</v>
      </c>
      <c r="C447" s="4">
        <v>0</v>
      </c>
      <c r="D447" s="4">
        <v>-36674192</v>
      </c>
      <c r="E447" s="4">
        <v>0</v>
      </c>
      <c r="F447" s="4">
        <v>0</v>
      </c>
      <c r="G447" s="4">
        <v>0</v>
      </c>
    </row>
    <row r="448" spans="1:7" x14ac:dyDescent="0.2">
      <c r="A448" s="5" t="s">
        <v>418</v>
      </c>
      <c r="B448" s="4">
        <v>0</v>
      </c>
      <c r="C448" s="4">
        <v>0</v>
      </c>
      <c r="D448" s="4">
        <v>0</v>
      </c>
      <c r="E448" s="4">
        <v>0</v>
      </c>
      <c r="F448" s="4">
        <v>0</v>
      </c>
      <c r="G448" s="4">
        <v>0</v>
      </c>
    </row>
    <row r="449" spans="1:7" x14ac:dyDescent="0.2">
      <c r="A449" s="5" t="s">
        <v>485</v>
      </c>
      <c r="B449" s="4">
        <v>0</v>
      </c>
      <c r="C449" s="4">
        <v>0</v>
      </c>
      <c r="D449" s="4">
        <v>-36674192</v>
      </c>
      <c r="E449" s="4">
        <v>0</v>
      </c>
      <c r="F449" s="4">
        <v>0</v>
      </c>
      <c r="G449" s="4">
        <v>0</v>
      </c>
    </row>
    <row r="451" spans="1:7" x14ac:dyDescent="0.2">
      <c r="A451" s="5" t="s">
        <v>416</v>
      </c>
      <c r="B451" s="4">
        <v>0</v>
      </c>
      <c r="C451" s="4">
        <v>0</v>
      </c>
      <c r="D451" s="4">
        <v>42050612</v>
      </c>
      <c r="E451" s="4">
        <v>0</v>
      </c>
      <c r="F451" s="4">
        <v>0</v>
      </c>
      <c r="G451" s="4">
        <v>0</v>
      </c>
    </row>
    <row r="452" spans="1:7" x14ac:dyDescent="0.2">
      <c r="A452" s="5" t="s">
        <v>417</v>
      </c>
      <c r="B452" s="4">
        <v>0</v>
      </c>
      <c r="C452" s="4">
        <v>0</v>
      </c>
      <c r="D452" s="4">
        <v>-2788899</v>
      </c>
      <c r="E452" s="4">
        <v>0</v>
      </c>
      <c r="F452" s="4">
        <v>0</v>
      </c>
      <c r="G452" s="4">
        <v>0</v>
      </c>
    </row>
    <row r="453" spans="1:7" x14ac:dyDescent="0.2">
      <c r="A453" s="5" t="s">
        <v>486</v>
      </c>
      <c r="B453" s="4">
        <v>0</v>
      </c>
      <c r="C453" s="4">
        <v>0</v>
      </c>
      <c r="D453" s="4">
        <v>39261713</v>
      </c>
      <c r="E453" s="4">
        <v>0</v>
      </c>
      <c r="F453" s="4">
        <v>0</v>
      </c>
      <c r="G453" s="4">
        <v>0</v>
      </c>
    </row>
    <row r="455" spans="1:7" x14ac:dyDescent="0.2">
      <c r="A455" s="5" t="s">
        <v>487</v>
      </c>
      <c r="B455" s="4">
        <v>0</v>
      </c>
      <c r="C455" s="4">
        <v>0</v>
      </c>
      <c r="D455" s="4">
        <v>2587521</v>
      </c>
      <c r="E455" s="4">
        <v>0</v>
      </c>
      <c r="F455" s="4">
        <v>0</v>
      </c>
      <c r="G455" s="4">
        <v>0</v>
      </c>
    </row>
    <row r="457" spans="1:7" x14ac:dyDescent="0.2">
      <c r="A457" s="36" t="s">
        <v>488</v>
      </c>
      <c r="B457" s="37"/>
      <c r="C457" s="37"/>
      <c r="D457" s="37"/>
      <c r="E457" s="37"/>
      <c r="F457" s="37"/>
      <c r="G457" s="37"/>
    </row>
    <row r="458" spans="1:7" x14ac:dyDescent="0.2">
      <c r="A458" s="5" t="s">
        <v>489</v>
      </c>
      <c r="B458" s="4">
        <v>0</v>
      </c>
      <c r="C458" s="4">
        <v>0</v>
      </c>
      <c r="D458" s="4">
        <v>-104783405.94</v>
      </c>
      <c r="E458" s="4">
        <v>21308249.3559165</v>
      </c>
      <c r="F458" s="4">
        <v>21026536.003996301</v>
      </c>
      <c r="G458" s="4">
        <v>17146336.2994828</v>
      </c>
    </row>
    <row r="459" spans="1:7" s="30" customFormat="1" x14ac:dyDescent="0.2">
      <c r="A459" s="29" t="s">
        <v>439</v>
      </c>
      <c r="B459" s="30">
        <v>0</v>
      </c>
      <c r="C459" s="30">
        <v>0</v>
      </c>
      <c r="D459" s="30">
        <v>0.06</v>
      </c>
      <c r="E459" s="30">
        <v>0.06</v>
      </c>
      <c r="F459" s="30">
        <v>0.06</v>
      </c>
      <c r="G459" s="30">
        <v>0.06</v>
      </c>
    </row>
    <row r="460" spans="1:7" x14ac:dyDescent="0.2">
      <c r="A460" s="5" t="s">
        <v>490</v>
      </c>
      <c r="B460" s="4">
        <v>0</v>
      </c>
      <c r="C460" s="4">
        <v>0</v>
      </c>
      <c r="D460" s="4">
        <v>-6287004.3563999999</v>
      </c>
      <c r="E460" s="4">
        <v>1278494.96135499</v>
      </c>
      <c r="F460" s="4">
        <v>1261592.1602397701</v>
      </c>
      <c r="G460" s="4">
        <v>1028780.17796897</v>
      </c>
    </row>
    <row r="461" spans="1:7" x14ac:dyDescent="0.2">
      <c r="A461" s="5" t="s">
        <v>491</v>
      </c>
      <c r="B461" s="4">
        <v>0</v>
      </c>
      <c r="C461" s="4">
        <v>0</v>
      </c>
      <c r="D461" s="4">
        <v>-2200451.5247399998</v>
      </c>
      <c r="E461" s="4">
        <v>447473.236474248</v>
      </c>
      <c r="F461" s="4">
        <v>441557.256083922</v>
      </c>
      <c r="G461" s="4">
        <v>360073.06228914001</v>
      </c>
    </row>
    <row r="462" spans="1:7" x14ac:dyDescent="0.2">
      <c r="A462" s="38"/>
      <c r="B462" s="39"/>
      <c r="C462" s="39"/>
      <c r="D462" s="39"/>
      <c r="E462" s="39"/>
      <c r="F462" s="39"/>
      <c r="G462" s="39"/>
    </row>
    <row r="463" spans="1:7" x14ac:dyDescent="0.2">
      <c r="A463" s="5" t="s">
        <v>492</v>
      </c>
      <c r="B463" s="4">
        <v>0</v>
      </c>
      <c r="C463" s="4">
        <v>0</v>
      </c>
      <c r="D463" s="4">
        <v>-102582954.41526</v>
      </c>
      <c r="E463" s="4">
        <v>20860776.119442299</v>
      </c>
      <c r="F463" s="4">
        <v>20584978.747912399</v>
      </c>
      <c r="G463" s="4">
        <v>16786263.2371937</v>
      </c>
    </row>
    <row r="464" spans="1:7" s="30" customFormat="1" x14ac:dyDescent="0.2">
      <c r="A464" s="29" t="s">
        <v>493</v>
      </c>
      <c r="B464" s="30">
        <v>0.06</v>
      </c>
      <c r="C464" s="30">
        <v>0.06</v>
      </c>
      <c r="D464" s="30">
        <v>0.06</v>
      </c>
      <c r="E464" s="30">
        <v>0.06</v>
      </c>
      <c r="F464" s="30">
        <v>0.06</v>
      </c>
      <c r="G464" s="30">
        <v>0.06</v>
      </c>
    </row>
    <row r="465" spans="1:7" x14ac:dyDescent="0.2">
      <c r="A465" s="5" t="s">
        <v>494</v>
      </c>
      <c r="B465" s="4">
        <v>0</v>
      </c>
      <c r="C465" s="4">
        <v>0</v>
      </c>
      <c r="D465" s="4">
        <v>6154977.2649156004</v>
      </c>
      <c r="E465" s="4">
        <v>-1251646.5671665401</v>
      </c>
      <c r="F465" s="4">
        <v>-1235098.72487474</v>
      </c>
      <c r="G465" s="4">
        <v>-1007175.79423162</v>
      </c>
    </row>
    <row r="466" spans="1:7" x14ac:dyDescent="0.2">
      <c r="A466" s="5" t="s">
        <v>495</v>
      </c>
      <c r="B466" s="4">
        <v>0</v>
      </c>
      <c r="C466" s="4">
        <v>0</v>
      </c>
      <c r="D466" s="4">
        <v>6154977.2649156004</v>
      </c>
      <c r="E466" s="4">
        <v>-1251646.5671665401</v>
      </c>
      <c r="F466" s="4">
        <v>-1235098.72487474</v>
      </c>
      <c r="G466" s="4">
        <v>-1007175.79423162</v>
      </c>
    </row>
    <row r="468" spans="1:7" x14ac:dyDescent="0.2">
      <c r="A468" s="40" t="s">
        <v>496</v>
      </c>
      <c r="B468" s="39"/>
      <c r="C468" s="39"/>
      <c r="D468" s="39"/>
      <c r="E468" s="39"/>
      <c r="F468" s="39"/>
      <c r="G468" s="39"/>
    </row>
    <row r="469" spans="1:7" x14ac:dyDescent="0.2">
      <c r="A469" s="5" t="s">
        <v>497</v>
      </c>
      <c r="B469" s="4">
        <v>0</v>
      </c>
      <c r="C469" s="4">
        <v>0</v>
      </c>
      <c r="D469" s="4">
        <v>94377612.719999999</v>
      </c>
      <c r="E469" s="4">
        <v>129875120.022</v>
      </c>
      <c r="F469" s="4">
        <v>116076136.4928</v>
      </c>
      <c r="G469" s="4">
        <v>101551220.362799</v>
      </c>
    </row>
    <row r="470" spans="1:7" x14ac:dyDescent="0.2">
      <c r="A470" s="5" t="s">
        <v>498</v>
      </c>
      <c r="B470" s="4">
        <v>0</v>
      </c>
      <c r="C470" s="4">
        <v>0</v>
      </c>
      <c r="D470" s="4">
        <v>-1351778484</v>
      </c>
      <c r="E470" s="4">
        <v>125823872.248999</v>
      </c>
      <c r="F470" s="4">
        <v>136242295.55515501</v>
      </c>
      <c r="G470" s="4">
        <v>104204815.230994</v>
      </c>
    </row>
    <row r="471" spans="1:7" x14ac:dyDescent="0.2">
      <c r="A471" s="5" t="s">
        <v>499</v>
      </c>
      <c r="B471" s="4">
        <v>0</v>
      </c>
      <c r="C471" s="4">
        <v>0</v>
      </c>
      <c r="D471" s="4">
        <v>-104783405.94</v>
      </c>
      <c r="E471" s="4">
        <v>21308249.3559165</v>
      </c>
      <c r="F471" s="4">
        <v>21026536.003996301</v>
      </c>
      <c r="G471" s="4">
        <v>17146336.2994828</v>
      </c>
    </row>
    <row r="472" spans="1:7" x14ac:dyDescent="0.2">
      <c r="B472" s="4">
        <v>0</v>
      </c>
      <c r="C472" s="4">
        <v>0</v>
      </c>
      <c r="D472" s="4">
        <v>0</v>
      </c>
      <c r="E472" s="4">
        <v>0</v>
      </c>
      <c r="F472" s="4">
        <v>0</v>
      </c>
      <c r="G472" s="4">
        <v>0</v>
      </c>
    </row>
    <row r="473" spans="1:7" x14ac:dyDescent="0.2">
      <c r="A473" s="9" t="s">
        <v>500</v>
      </c>
    </row>
    <row r="474" spans="1:7" x14ac:dyDescent="0.2">
      <c r="A474" s="5" t="s">
        <v>10</v>
      </c>
      <c r="B474" s="4">
        <v>0</v>
      </c>
      <c r="C474" s="4">
        <v>-36614471</v>
      </c>
      <c r="D474" s="4">
        <v>-85227132</v>
      </c>
      <c r="E474" s="4">
        <v>-15493755.7427023</v>
      </c>
      <c r="F474" s="4">
        <v>-121847767.25608601</v>
      </c>
      <c r="G474" s="4">
        <v>-139314205.63248</v>
      </c>
    </row>
    <row r="475" spans="1:7" x14ac:dyDescent="0.2">
      <c r="A475" s="5" t="s">
        <v>11</v>
      </c>
      <c r="B475" s="4">
        <v>0</v>
      </c>
      <c r="C475" s="4">
        <v>0</v>
      </c>
      <c r="D475" s="4">
        <v>0</v>
      </c>
      <c r="E475" s="4">
        <v>0</v>
      </c>
      <c r="F475" s="4">
        <v>0</v>
      </c>
      <c r="G475" s="4">
        <v>0</v>
      </c>
    </row>
    <row r="476" spans="1:7" x14ac:dyDescent="0.2">
      <c r="A476" s="5" t="s">
        <v>501</v>
      </c>
      <c r="B476" s="4">
        <v>0</v>
      </c>
      <c r="C476" s="4">
        <v>-36614471</v>
      </c>
      <c r="D476" s="4">
        <v>-85227132</v>
      </c>
      <c r="E476" s="4">
        <v>-15493755.7427023</v>
      </c>
      <c r="F476" s="4">
        <v>-121847767.25608601</v>
      </c>
      <c r="G476" s="4">
        <v>-139314205.63248</v>
      </c>
    </row>
    <row r="477" spans="1:7" x14ac:dyDescent="0.2">
      <c r="A477" s="5" t="s">
        <v>502</v>
      </c>
      <c r="B477" s="4">
        <v>0</v>
      </c>
      <c r="C477" s="4">
        <v>-36614471</v>
      </c>
      <c r="D477" s="4">
        <v>-85227132</v>
      </c>
      <c r="E477" s="4">
        <v>-15493755.7427023</v>
      </c>
      <c r="F477" s="4">
        <v>-121847767.25608601</v>
      </c>
      <c r="G477" s="4">
        <v>-139314205.63248</v>
      </c>
    </row>
    <row r="478" spans="1:7" x14ac:dyDescent="0.2">
      <c r="A478" s="5" t="s">
        <v>403</v>
      </c>
      <c r="B478" s="4">
        <v>0</v>
      </c>
      <c r="C478" s="4">
        <v>0</v>
      </c>
      <c r="D478" s="4">
        <v>12</v>
      </c>
      <c r="E478" s="4">
        <v>1</v>
      </c>
      <c r="F478" s="4">
        <v>0</v>
      </c>
      <c r="G478" s="4">
        <v>0</v>
      </c>
    </row>
    <row r="479" spans="1:7" x14ac:dyDescent="0.2">
      <c r="A479" s="5" t="s">
        <v>503</v>
      </c>
      <c r="B479" s="4">
        <v>0</v>
      </c>
      <c r="C479" s="4">
        <v>0</v>
      </c>
      <c r="D479" s="4">
        <v>12</v>
      </c>
      <c r="E479" s="4">
        <v>0</v>
      </c>
      <c r="F479" s="4">
        <v>0</v>
      </c>
      <c r="G479" s="4">
        <v>0</v>
      </c>
    </row>
    <row r="480" spans="1:7" x14ac:dyDescent="0.2">
      <c r="A480" s="5" t="s">
        <v>403</v>
      </c>
      <c r="B480" s="4">
        <v>0</v>
      </c>
      <c r="C480" s="4">
        <v>0</v>
      </c>
      <c r="D480" s="4">
        <v>0</v>
      </c>
      <c r="E480" s="4">
        <v>0</v>
      </c>
      <c r="F480" s="4">
        <v>0</v>
      </c>
      <c r="G480" s="4">
        <v>0</v>
      </c>
    </row>
    <row r="481" spans="1:7" x14ac:dyDescent="0.2">
      <c r="A481" s="5" t="s">
        <v>504</v>
      </c>
      <c r="B481" s="4">
        <v>0</v>
      </c>
      <c r="C481" s="4">
        <v>0</v>
      </c>
      <c r="D481" s="4">
        <v>0</v>
      </c>
      <c r="E481" s="4">
        <v>0</v>
      </c>
      <c r="F481" s="4">
        <v>0</v>
      </c>
      <c r="G481" s="4">
        <v>0</v>
      </c>
    </row>
    <row r="482" spans="1:7" x14ac:dyDescent="0.2">
      <c r="A482" s="5" t="s">
        <v>505</v>
      </c>
      <c r="B482" s="4">
        <v>0</v>
      </c>
      <c r="C482" s="4">
        <v>0</v>
      </c>
      <c r="D482" s="4">
        <v>12</v>
      </c>
      <c r="E482" s="4">
        <v>0</v>
      </c>
      <c r="F482" s="4">
        <v>0</v>
      </c>
      <c r="G482" s="4">
        <v>0</v>
      </c>
    </row>
    <row r="483" spans="1:7" x14ac:dyDescent="0.2">
      <c r="A483" s="5" t="s">
        <v>506</v>
      </c>
      <c r="B483" s="4">
        <v>0</v>
      </c>
      <c r="C483" s="4">
        <v>0</v>
      </c>
      <c r="D483" s="4">
        <v>73859727.178987205</v>
      </c>
      <c r="E483" s="4">
        <v>0</v>
      </c>
      <c r="F483" s="4">
        <v>0</v>
      </c>
      <c r="G483" s="4">
        <v>0</v>
      </c>
    </row>
    <row r="484" spans="1:7" x14ac:dyDescent="0.2">
      <c r="A484" s="5" t="s">
        <v>423</v>
      </c>
      <c r="B484" s="4">
        <v>0</v>
      </c>
      <c r="C484" s="4">
        <v>0</v>
      </c>
      <c r="D484" s="4">
        <v>0</v>
      </c>
      <c r="E484" s="4">
        <v>0</v>
      </c>
      <c r="F484" s="4">
        <v>0</v>
      </c>
      <c r="G484" s="4">
        <v>0</v>
      </c>
    </row>
    <row r="485" spans="1:7" x14ac:dyDescent="0.2">
      <c r="A485" s="5" t="s">
        <v>507</v>
      </c>
      <c r="B485" s="4">
        <v>0</v>
      </c>
      <c r="C485" s="4">
        <v>0</v>
      </c>
      <c r="D485" s="4">
        <v>0</v>
      </c>
      <c r="E485" s="4">
        <v>0</v>
      </c>
      <c r="F485" s="4">
        <v>0</v>
      </c>
      <c r="G485" s="4">
        <v>0</v>
      </c>
    </row>
    <row r="486" spans="1:7" x14ac:dyDescent="0.2">
      <c r="A486" s="5" t="s">
        <v>508</v>
      </c>
      <c r="B486" s="4">
        <v>0</v>
      </c>
      <c r="C486" s="4">
        <v>0</v>
      </c>
      <c r="D486" s="4">
        <v>0</v>
      </c>
      <c r="E486" s="4">
        <v>0</v>
      </c>
      <c r="F486" s="4">
        <v>0</v>
      </c>
      <c r="G486" s="4">
        <v>0</v>
      </c>
    </row>
    <row r="487" spans="1:7" x14ac:dyDescent="0.2">
      <c r="A487" s="5" t="s">
        <v>509</v>
      </c>
      <c r="B487" s="4">
        <v>0</v>
      </c>
      <c r="C487" s="4">
        <v>0</v>
      </c>
      <c r="D487" s="4">
        <v>0</v>
      </c>
      <c r="E487" s="4">
        <v>0</v>
      </c>
      <c r="F487" s="4">
        <v>0</v>
      </c>
      <c r="G487" s="4">
        <v>0</v>
      </c>
    </row>
    <row r="488" spans="1:7" x14ac:dyDescent="0.2">
      <c r="A488" s="5" t="s">
        <v>505</v>
      </c>
      <c r="B488" s="4">
        <v>12</v>
      </c>
      <c r="C488" s="4">
        <v>12</v>
      </c>
      <c r="D488" s="4">
        <v>0</v>
      </c>
      <c r="E488" s="4">
        <v>12</v>
      </c>
      <c r="F488" s="4">
        <v>12</v>
      </c>
      <c r="G488" s="4">
        <v>12</v>
      </c>
    </row>
    <row r="489" spans="1:7" x14ac:dyDescent="0.2">
      <c r="A489" s="5" t="s">
        <v>510</v>
      </c>
      <c r="B489" s="4">
        <v>0</v>
      </c>
      <c r="C489" s="4">
        <v>0</v>
      </c>
      <c r="D489" s="4">
        <v>0</v>
      </c>
      <c r="E489" s="4">
        <v>-15019758.8059984</v>
      </c>
      <c r="F489" s="4">
        <v>-14821184.6984969</v>
      </c>
      <c r="G489" s="4">
        <v>-12086109.5307795</v>
      </c>
    </row>
    <row r="490" spans="1:7" x14ac:dyDescent="0.2">
      <c r="A490" s="5" t="s">
        <v>423</v>
      </c>
      <c r="B490" s="4">
        <v>0</v>
      </c>
      <c r="C490" s="4">
        <v>0</v>
      </c>
      <c r="D490" s="4">
        <v>0</v>
      </c>
      <c r="E490" s="4">
        <v>0</v>
      </c>
      <c r="F490" s="4">
        <v>0</v>
      </c>
      <c r="G490" s="4">
        <v>0</v>
      </c>
    </row>
    <row r="491" spans="1:7" x14ac:dyDescent="0.2">
      <c r="A491" s="5" t="s">
        <v>511</v>
      </c>
      <c r="B491" s="4">
        <v>0</v>
      </c>
      <c r="C491" s="4">
        <v>0</v>
      </c>
      <c r="D491" s="4">
        <v>73859727.178987205</v>
      </c>
      <c r="E491" s="4">
        <v>-15019758.8059984</v>
      </c>
      <c r="F491" s="4">
        <v>-14821184.6984969</v>
      </c>
      <c r="G491" s="4">
        <v>-12086109.5307795</v>
      </c>
    </row>
    <row r="492" spans="1:7" s="30" customFormat="1" x14ac:dyDescent="0.2">
      <c r="A492" s="29" t="s">
        <v>512</v>
      </c>
      <c r="B492" s="30">
        <v>1</v>
      </c>
      <c r="C492" s="30">
        <v>1</v>
      </c>
      <c r="D492" s="30">
        <v>1</v>
      </c>
      <c r="E492" s="30">
        <v>0.999999999999999</v>
      </c>
      <c r="F492" s="30">
        <v>1</v>
      </c>
      <c r="G492" s="30">
        <v>1</v>
      </c>
    </row>
    <row r="493" spans="1:7" x14ac:dyDescent="0.2">
      <c r="A493" s="5" t="s">
        <v>513</v>
      </c>
      <c r="B493" s="4">
        <v>0</v>
      </c>
      <c r="C493" s="4">
        <v>0</v>
      </c>
      <c r="D493" s="4">
        <v>6154977.2649156004</v>
      </c>
      <c r="E493" s="4">
        <v>-1251646.5671665401</v>
      </c>
      <c r="F493" s="4">
        <v>-1235098.72487474</v>
      </c>
      <c r="G493" s="4">
        <v>-1007175.79423162</v>
      </c>
    </row>
    <row r="495" spans="1:7" x14ac:dyDescent="0.2">
      <c r="A495" s="5" t="s">
        <v>403</v>
      </c>
      <c r="B495" s="4">
        <v>1</v>
      </c>
      <c r="C495" s="4">
        <v>1</v>
      </c>
      <c r="D495" s="4">
        <v>1</v>
      </c>
      <c r="E495" s="4">
        <v>1</v>
      </c>
      <c r="F495" s="4">
        <v>1</v>
      </c>
      <c r="G495" s="4">
        <v>1</v>
      </c>
    </row>
    <row r="496" spans="1:7" x14ac:dyDescent="0.2">
      <c r="A496" s="5" t="s">
        <v>514</v>
      </c>
      <c r="B496" s="4">
        <v>0</v>
      </c>
      <c r="C496" s="4">
        <v>0</v>
      </c>
      <c r="D496" s="4">
        <v>0</v>
      </c>
      <c r="E496" s="4">
        <v>0</v>
      </c>
      <c r="F496" s="4">
        <v>0</v>
      </c>
      <c r="G496" s="4">
        <v>0</v>
      </c>
    </row>
    <row r="497" spans="1:7" x14ac:dyDescent="0.2">
      <c r="A497" s="5" t="s">
        <v>515</v>
      </c>
      <c r="B497" s="4">
        <v>0</v>
      </c>
      <c r="C497" s="4">
        <v>0</v>
      </c>
      <c r="D497" s="4">
        <v>0</v>
      </c>
      <c r="E497" s="4">
        <v>0</v>
      </c>
      <c r="F497" s="4">
        <v>0</v>
      </c>
      <c r="G497" s="4">
        <v>0</v>
      </c>
    </row>
    <row r="498" spans="1:7" x14ac:dyDescent="0.2">
      <c r="A498" s="5" t="s">
        <v>505</v>
      </c>
      <c r="B498" s="4">
        <v>11</v>
      </c>
      <c r="C498" s="4">
        <v>11</v>
      </c>
      <c r="D498" s="4">
        <v>11</v>
      </c>
      <c r="E498" s="4">
        <v>11</v>
      </c>
      <c r="F498" s="4">
        <v>11</v>
      </c>
      <c r="G498" s="4">
        <v>11</v>
      </c>
    </row>
    <row r="499" spans="1:7" x14ac:dyDescent="0.2">
      <c r="A499" s="5" t="s">
        <v>516</v>
      </c>
      <c r="B499" s="4">
        <v>66</v>
      </c>
      <c r="C499" s="4">
        <v>66</v>
      </c>
      <c r="D499" s="4">
        <v>66</v>
      </c>
      <c r="E499" s="4">
        <v>66</v>
      </c>
      <c r="F499" s="4">
        <v>66</v>
      </c>
      <c r="G499" s="4">
        <v>66</v>
      </c>
    </row>
    <row r="500" spans="1:7" x14ac:dyDescent="0.2">
      <c r="A500" s="5" t="s">
        <v>517</v>
      </c>
      <c r="B500" s="4">
        <v>0</v>
      </c>
      <c r="C500" s="4">
        <v>0</v>
      </c>
      <c r="D500" s="4">
        <v>0</v>
      </c>
      <c r="E500" s="4">
        <v>-1160882.53707411</v>
      </c>
      <c r="F500" s="4">
        <v>-1144418.16163991</v>
      </c>
      <c r="G500" s="4">
        <v>-932604.43145982898</v>
      </c>
    </row>
    <row r="501" spans="1:7" x14ac:dyDescent="0.2">
      <c r="A501" s="5" t="s">
        <v>423</v>
      </c>
      <c r="B501" s="4">
        <v>0</v>
      </c>
      <c r="C501" s="4">
        <v>0</v>
      </c>
      <c r="D501" s="4">
        <v>0</v>
      </c>
      <c r="E501" s="4">
        <v>0</v>
      </c>
      <c r="F501" s="4">
        <v>0</v>
      </c>
      <c r="G501" s="4">
        <v>0</v>
      </c>
    </row>
    <row r="502" spans="1:7" x14ac:dyDescent="0.2">
      <c r="A502" s="5" t="s">
        <v>518</v>
      </c>
      <c r="B502" s="4">
        <v>66</v>
      </c>
      <c r="C502" s="4">
        <v>66</v>
      </c>
      <c r="D502" s="4">
        <v>66</v>
      </c>
      <c r="E502" s="4">
        <v>66</v>
      </c>
      <c r="F502" s="4">
        <v>66</v>
      </c>
      <c r="G502" s="4">
        <v>66</v>
      </c>
    </row>
    <row r="503" spans="1:7" x14ac:dyDescent="0.2">
      <c r="A503" s="5" t="s">
        <v>519</v>
      </c>
      <c r="B503" s="4">
        <v>0</v>
      </c>
      <c r="C503" s="4">
        <v>0</v>
      </c>
      <c r="D503" s="4">
        <v>0</v>
      </c>
      <c r="E503" s="4">
        <v>-6828667.2354431897</v>
      </c>
      <c r="F503" s="4">
        <v>-6381329.9292647699</v>
      </c>
      <c r="G503" s="4">
        <v>-5180725.8377717799</v>
      </c>
    </row>
    <row r="505" spans="1:7" x14ac:dyDescent="0.2">
      <c r="A505" s="5" t="s">
        <v>403</v>
      </c>
      <c r="B505" s="4">
        <v>3</v>
      </c>
      <c r="C505" s="4">
        <v>3</v>
      </c>
      <c r="D505" s="4">
        <v>3</v>
      </c>
      <c r="E505" s="4">
        <v>3</v>
      </c>
      <c r="F505" s="4">
        <v>3</v>
      </c>
      <c r="G505" s="4">
        <v>3</v>
      </c>
    </row>
    <row r="506" spans="1:7" x14ac:dyDescent="0.2">
      <c r="A506" s="5" t="s">
        <v>520</v>
      </c>
      <c r="B506" s="4">
        <v>9</v>
      </c>
      <c r="C506" s="4">
        <v>9</v>
      </c>
      <c r="D506" s="4">
        <v>9</v>
      </c>
      <c r="E506" s="4">
        <v>9</v>
      </c>
      <c r="F506" s="4">
        <v>9</v>
      </c>
      <c r="G506" s="4">
        <v>9</v>
      </c>
    </row>
    <row r="507" spans="1:7" x14ac:dyDescent="0.2">
      <c r="A507" s="5" t="s">
        <v>521</v>
      </c>
      <c r="B507" s="4">
        <v>3</v>
      </c>
      <c r="C507" s="4">
        <v>3</v>
      </c>
      <c r="D507" s="4">
        <v>3</v>
      </c>
      <c r="E507" s="4">
        <v>3</v>
      </c>
      <c r="F507" s="4">
        <v>3</v>
      </c>
      <c r="G507" s="4">
        <v>3</v>
      </c>
    </row>
    <row r="508" spans="1:7" x14ac:dyDescent="0.2">
      <c r="A508" s="5" t="s">
        <v>522</v>
      </c>
      <c r="B508" s="4">
        <v>18</v>
      </c>
      <c r="C508" s="4">
        <v>18</v>
      </c>
      <c r="D508" s="4">
        <v>18</v>
      </c>
      <c r="E508" s="4">
        <v>18</v>
      </c>
      <c r="F508" s="4">
        <v>18</v>
      </c>
      <c r="G508" s="4">
        <v>18</v>
      </c>
    </row>
    <row r="509" spans="1:7" x14ac:dyDescent="0.2">
      <c r="A509" s="5" t="s">
        <v>521</v>
      </c>
      <c r="B509" s="4">
        <v>3</v>
      </c>
      <c r="C509" s="4">
        <v>3</v>
      </c>
      <c r="D509" s="4">
        <v>3</v>
      </c>
      <c r="E509" s="4">
        <v>3</v>
      </c>
      <c r="F509" s="4">
        <v>3</v>
      </c>
      <c r="G509" s="4">
        <v>3</v>
      </c>
    </row>
    <row r="510" spans="1:7" x14ac:dyDescent="0.2">
      <c r="A510" s="5" t="s">
        <v>523</v>
      </c>
      <c r="B510" s="4">
        <v>27</v>
      </c>
      <c r="C510" s="4">
        <v>27</v>
      </c>
      <c r="D510" s="4">
        <v>27</v>
      </c>
      <c r="E510" s="4">
        <v>27</v>
      </c>
      <c r="F510" s="4">
        <v>27</v>
      </c>
      <c r="G510" s="4">
        <v>27</v>
      </c>
    </row>
    <row r="511" spans="1:7" x14ac:dyDescent="0.2">
      <c r="A511" s="5" t="s">
        <v>505</v>
      </c>
      <c r="B511" s="4">
        <v>3</v>
      </c>
      <c r="C511" s="4">
        <v>3</v>
      </c>
      <c r="D511" s="4">
        <v>3</v>
      </c>
      <c r="E511" s="4">
        <v>3</v>
      </c>
      <c r="F511" s="4">
        <v>3</v>
      </c>
      <c r="G511" s="4">
        <v>3</v>
      </c>
    </row>
    <row r="512" spans="1:7" x14ac:dyDescent="0.2">
      <c r="A512" s="5" t="s">
        <v>524</v>
      </c>
      <c r="B512" s="4">
        <v>36</v>
      </c>
      <c r="C512" s="4">
        <v>36</v>
      </c>
      <c r="D512" s="4">
        <v>36</v>
      </c>
      <c r="E512" s="4">
        <v>36</v>
      </c>
      <c r="F512" s="4">
        <v>36</v>
      </c>
      <c r="G512" s="4">
        <v>36</v>
      </c>
    </row>
    <row r="513" spans="1:7" x14ac:dyDescent="0.2">
      <c r="A513" s="5" t="s">
        <v>423</v>
      </c>
      <c r="B513" s="4">
        <v>0</v>
      </c>
      <c r="C513" s="4">
        <v>0</v>
      </c>
      <c r="D513" s="4">
        <v>0</v>
      </c>
      <c r="E513" s="4">
        <v>0</v>
      </c>
      <c r="F513" s="4">
        <v>0</v>
      </c>
      <c r="G513" s="4">
        <v>0</v>
      </c>
    </row>
    <row r="514" spans="1:7" x14ac:dyDescent="0.2">
      <c r="A514" s="5" t="s">
        <v>525</v>
      </c>
      <c r="B514" s="4">
        <v>90</v>
      </c>
      <c r="C514" s="4">
        <v>90</v>
      </c>
      <c r="D514" s="4">
        <v>90</v>
      </c>
      <c r="E514" s="4">
        <v>90</v>
      </c>
      <c r="F514" s="4">
        <v>90</v>
      </c>
      <c r="G514" s="4">
        <v>90</v>
      </c>
    </row>
    <row r="515" spans="1:7" x14ac:dyDescent="0.2">
      <c r="A515" s="5" t="s">
        <v>526</v>
      </c>
      <c r="B515" s="4">
        <v>0</v>
      </c>
      <c r="C515" s="4">
        <v>0</v>
      </c>
      <c r="D515" s="4">
        <v>45535915.004051298</v>
      </c>
      <c r="E515" s="4">
        <v>-9331960.3697762694</v>
      </c>
      <c r="F515" s="4">
        <v>-8851527.3790142592</v>
      </c>
      <c r="G515" s="4">
        <v>-7195077.4262350304</v>
      </c>
    </row>
    <row r="517" spans="1:7" x14ac:dyDescent="0.2">
      <c r="A517" s="5" t="s">
        <v>527</v>
      </c>
      <c r="B517" s="4">
        <v>0</v>
      </c>
      <c r="C517" s="4">
        <v>0</v>
      </c>
      <c r="D517" s="4">
        <v>0</v>
      </c>
      <c r="E517" s="4">
        <v>-1251646.5671665401</v>
      </c>
      <c r="F517" s="4">
        <v>-1235098.72487474</v>
      </c>
      <c r="G517" s="4">
        <v>-1007175.79423162</v>
      </c>
    </row>
    <row r="518" spans="1:7" x14ac:dyDescent="0.2">
      <c r="A518" s="5" t="s">
        <v>528</v>
      </c>
      <c r="B518" s="4">
        <v>0</v>
      </c>
      <c r="C518" s="4">
        <v>0</v>
      </c>
      <c r="D518" s="4">
        <v>0</v>
      </c>
      <c r="E518" s="4">
        <v>-1251646.5671665401</v>
      </c>
      <c r="F518" s="4">
        <v>-1235098.72487474</v>
      </c>
      <c r="G518" s="4">
        <v>-1007175.79423162</v>
      </c>
    </row>
    <row r="519" spans="1:7" x14ac:dyDescent="0.2">
      <c r="A519" s="5" t="s">
        <v>529</v>
      </c>
      <c r="B519" s="4">
        <v>0</v>
      </c>
      <c r="C519" s="4">
        <v>0</v>
      </c>
      <c r="D519" s="4">
        <v>0</v>
      </c>
      <c r="E519" s="4">
        <v>1251646.5671665401</v>
      </c>
      <c r="F519" s="4">
        <v>1235098.72487474</v>
      </c>
      <c r="G519" s="4">
        <v>1007175.79423162</v>
      </c>
    </row>
    <row r="521" spans="1:7" x14ac:dyDescent="0.2">
      <c r="B521" s="4">
        <v>0</v>
      </c>
      <c r="C521" s="4">
        <v>0</v>
      </c>
      <c r="D521" s="4">
        <v>0</v>
      </c>
      <c r="E521" s="4">
        <v>0</v>
      </c>
      <c r="F521" s="4">
        <v>0</v>
      </c>
      <c r="G521" s="4">
        <v>0</v>
      </c>
    </row>
    <row r="522" spans="1:7" x14ac:dyDescent="0.2">
      <c r="B522" s="4">
        <v>0</v>
      </c>
      <c r="C522" s="4">
        <v>0</v>
      </c>
      <c r="D522" s="4">
        <v>0</v>
      </c>
      <c r="E522" s="4">
        <v>0</v>
      </c>
      <c r="F522" s="4">
        <v>0</v>
      </c>
      <c r="G522" s="4">
        <v>0</v>
      </c>
    </row>
    <row r="523" spans="1:7" x14ac:dyDescent="0.2">
      <c r="A523" s="41" t="s">
        <v>530</v>
      </c>
      <c r="B523" s="4">
        <v>0</v>
      </c>
      <c r="C523" s="4">
        <v>0</v>
      </c>
      <c r="D523" s="4">
        <v>0</v>
      </c>
      <c r="E523" s="4">
        <v>-1251646.5671665401</v>
      </c>
      <c r="F523" s="4">
        <v>-1235098.72487474</v>
      </c>
      <c r="G523" s="4">
        <v>-1007175.79423162</v>
      </c>
    </row>
    <row r="524" spans="1:7" x14ac:dyDescent="0.2">
      <c r="A524" s="5" t="s">
        <v>531</v>
      </c>
      <c r="B524" s="4">
        <v>0</v>
      </c>
      <c r="C524" s="4">
        <v>0</v>
      </c>
      <c r="D524" s="4">
        <v>0</v>
      </c>
      <c r="E524" s="4">
        <v>-1251646.5671665401</v>
      </c>
      <c r="F524" s="4">
        <v>-1235098.72487474</v>
      </c>
      <c r="G524" s="4">
        <v>-1007175.79423162</v>
      </c>
    </row>
    <row r="525" spans="1:7" x14ac:dyDescent="0.2">
      <c r="B525" s="4">
        <v>0</v>
      </c>
      <c r="C525" s="4">
        <v>0</v>
      </c>
      <c r="D525" s="4">
        <v>0</v>
      </c>
      <c r="E525" s="4">
        <v>0</v>
      </c>
      <c r="F525" s="4">
        <v>0</v>
      </c>
      <c r="G525" s="4">
        <v>0</v>
      </c>
    </row>
    <row r="526" spans="1:7" x14ac:dyDescent="0.2">
      <c r="A526" s="9" t="s">
        <v>532</v>
      </c>
    </row>
    <row r="527" spans="1:7" x14ac:dyDescent="0.2">
      <c r="A527" s="5" t="s">
        <v>403</v>
      </c>
      <c r="B527" s="4">
        <v>0</v>
      </c>
      <c r="C527" s="4">
        <v>0</v>
      </c>
      <c r="D527" s="4">
        <v>0</v>
      </c>
      <c r="E527" s="4">
        <v>12</v>
      </c>
      <c r="F527" s="4">
        <v>12</v>
      </c>
      <c r="G527" s="4">
        <v>12</v>
      </c>
    </row>
    <row r="528" spans="1:7" x14ac:dyDescent="0.2">
      <c r="A528" s="41" t="s">
        <v>533</v>
      </c>
      <c r="B528" s="4">
        <v>0</v>
      </c>
      <c r="C528" s="4">
        <v>0</v>
      </c>
      <c r="D528" s="4">
        <v>0</v>
      </c>
      <c r="E528" s="4">
        <v>-1251646.5671665401</v>
      </c>
      <c r="F528" s="4">
        <v>-1235098.72487474</v>
      </c>
      <c r="G528" s="4">
        <v>-1007175.79423162</v>
      </c>
    </row>
    <row r="529" spans="1:7" x14ac:dyDescent="0.2">
      <c r="A529" s="5" t="s">
        <v>534</v>
      </c>
      <c r="B529" s="4">
        <v>0</v>
      </c>
      <c r="C529" s="4">
        <v>0</v>
      </c>
      <c r="D529" s="4">
        <v>0</v>
      </c>
      <c r="E529" s="4">
        <v>-1251646.5671665401</v>
      </c>
      <c r="F529" s="4">
        <v>-1235098.72487474</v>
      </c>
      <c r="G529" s="4">
        <v>-1007175.79423162</v>
      </c>
    </row>
    <row r="530" spans="1:7" x14ac:dyDescent="0.2">
      <c r="B530" s="4">
        <v>0</v>
      </c>
      <c r="C530" s="4">
        <v>0</v>
      </c>
      <c r="D530" s="4">
        <v>0</v>
      </c>
      <c r="E530" s="4">
        <v>0</v>
      </c>
      <c r="F530" s="4">
        <v>0</v>
      </c>
      <c r="G530" s="4">
        <v>0</v>
      </c>
    </row>
    <row r="531" spans="1:7" x14ac:dyDescent="0.2">
      <c r="A531" s="5" t="s">
        <v>423</v>
      </c>
      <c r="B531" s="4">
        <v>0</v>
      </c>
      <c r="C531" s="4">
        <v>0</v>
      </c>
      <c r="D531" s="4">
        <v>0</v>
      </c>
      <c r="E531" s="4">
        <v>0</v>
      </c>
      <c r="F531" s="4">
        <v>0</v>
      </c>
      <c r="G531" s="4">
        <v>0</v>
      </c>
    </row>
    <row r="533" spans="1:7" x14ac:dyDescent="0.2">
      <c r="A533" s="5" t="s">
        <v>535</v>
      </c>
    </row>
    <row r="535" spans="1:7" x14ac:dyDescent="0.2">
      <c r="A535" s="5" t="s">
        <v>536</v>
      </c>
    </row>
    <row r="536" spans="1:7" x14ac:dyDescent="0.2">
      <c r="A536" s="5" t="s">
        <v>537</v>
      </c>
      <c r="B536" s="4">
        <v>0</v>
      </c>
      <c r="C536" s="4">
        <v>0</v>
      </c>
      <c r="D536" s="4">
        <v>0</v>
      </c>
      <c r="E536" s="4">
        <v>-1251646.5671665401</v>
      </c>
      <c r="F536" s="4">
        <v>-1235098.72487474</v>
      </c>
      <c r="G536" s="4">
        <v>-1007175.79423162</v>
      </c>
    </row>
    <row r="537" spans="1:7" x14ac:dyDescent="0.2">
      <c r="A537" s="5" t="s">
        <v>531</v>
      </c>
      <c r="B537" s="4">
        <v>0</v>
      </c>
      <c r="C537" s="4">
        <v>0</v>
      </c>
      <c r="D537" s="4">
        <v>0</v>
      </c>
      <c r="E537" s="4">
        <v>-8080313.8026097296</v>
      </c>
      <c r="F537" s="4">
        <v>-7616428.6541395197</v>
      </c>
      <c r="G537" s="4">
        <v>-6187901.6320033995</v>
      </c>
    </row>
    <row r="539" spans="1:7" x14ac:dyDescent="0.2">
      <c r="A539" s="5" t="s">
        <v>538</v>
      </c>
    </row>
    <row r="540" spans="1:7" x14ac:dyDescent="0.2">
      <c r="A540" s="5" t="s">
        <v>539</v>
      </c>
      <c r="B540" s="4">
        <v>0</v>
      </c>
      <c r="C540" s="4">
        <v>0</v>
      </c>
      <c r="D540" s="4">
        <v>0</v>
      </c>
      <c r="E540" s="4">
        <v>-1251646.5671665401</v>
      </c>
      <c r="F540" s="4">
        <v>-1235098.72487474</v>
      </c>
      <c r="G540" s="4">
        <v>-1007175.79423162</v>
      </c>
    </row>
    <row r="541" spans="1:7" x14ac:dyDescent="0.2">
      <c r="A541" s="5" t="s">
        <v>534</v>
      </c>
      <c r="B541" s="4">
        <v>0</v>
      </c>
      <c r="C541" s="4">
        <v>0</v>
      </c>
      <c r="D541" s="4">
        <v>0</v>
      </c>
      <c r="E541" s="4">
        <v>-8080313.8026097296</v>
      </c>
      <c r="F541" s="4">
        <v>-7616428.6541395197</v>
      </c>
      <c r="G541" s="4">
        <v>-6187901.6320033995</v>
      </c>
    </row>
    <row r="543" spans="1:7" x14ac:dyDescent="0.2">
      <c r="B543" s="4">
        <v>0</v>
      </c>
      <c r="C543" s="4">
        <v>0</v>
      </c>
      <c r="D543" s="4">
        <v>0</v>
      </c>
      <c r="E543" s="4">
        <v>0</v>
      </c>
      <c r="F543" s="4">
        <v>0</v>
      </c>
      <c r="G543" s="4">
        <v>0</v>
      </c>
    </row>
    <row r="544" spans="1:7" x14ac:dyDescent="0.2">
      <c r="B544" s="4">
        <v>0</v>
      </c>
      <c r="C544" s="4">
        <v>0</v>
      </c>
      <c r="D544" s="4">
        <v>0</v>
      </c>
      <c r="E544" s="4">
        <v>0</v>
      </c>
      <c r="F544" s="4">
        <v>0</v>
      </c>
      <c r="G544" s="4">
        <v>0</v>
      </c>
    </row>
    <row r="545" spans="1:7" x14ac:dyDescent="0.2">
      <c r="B545" s="4">
        <v>0</v>
      </c>
      <c r="C545" s="4">
        <v>0</v>
      </c>
      <c r="D545" s="4">
        <v>0</v>
      </c>
      <c r="E545" s="4">
        <v>0</v>
      </c>
      <c r="F545" s="4">
        <v>0</v>
      </c>
      <c r="G545" s="4">
        <v>0</v>
      </c>
    </row>
    <row r="546" spans="1:7" x14ac:dyDescent="0.2">
      <c r="B546" s="4">
        <v>0</v>
      </c>
      <c r="C546" s="4">
        <v>0</v>
      </c>
      <c r="D546" s="4">
        <v>0</v>
      </c>
      <c r="E546" s="4">
        <v>0</v>
      </c>
      <c r="F546" s="4">
        <v>0</v>
      </c>
      <c r="G546" s="4">
        <v>0</v>
      </c>
    </row>
    <row r="547" spans="1:7" x14ac:dyDescent="0.2">
      <c r="B547" s="4">
        <v>0</v>
      </c>
      <c r="C547" s="4">
        <v>0</v>
      </c>
      <c r="D547" s="4">
        <v>0</v>
      </c>
      <c r="E547" s="4">
        <v>0</v>
      </c>
      <c r="F547" s="4">
        <v>0</v>
      </c>
      <c r="G547" s="4">
        <v>0</v>
      </c>
    </row>
    <row r="548" spans="1:7" x14ac:dyDescent="0.2">
      <c r="A548" s="22" t="s">
        <v>541</v>
      </c>
      <c r="B548" s="23"/>
      <c r="C548" s="23"/>
      <c r="D548" s="23"/>
      <c r="E548" s="23"/>
      <c r="F548" s="23"/>
      <c r="G548" s="23"/>
    </row>
    <row r="550" spans="1:7" x14ac:dyDescent="0.2">
      <c r="A550" s="5" t="s">
        <v>381</v>
      </c>
      <c r="B550" s="4">
        <v>156</v>
      </c>
      <c r="C550" s="4">
        <v>156</v>
      </c>
      <c r="D550" s="4">
        <v>156</v>
      </c>
      <c r="E550" s="4">
        <v>156</v>
      </c>
      <c r="F550" s="4">
        <v>156</v>
      </c>
      <c r="G550" s="4">
        <v>156</v>
      </c>
    </row>
    <row r="551" spans="1:7" s="25" customFormat="1" x14ac:dyDescent="0.2">
      <c r="A551" s="24" t="s">
        <v>382</v>
      </c>
      <c r="B551" s="25" t="s">
        <v>542</v>
      </c>
      <c r="C551" s="25" t="s">
        <v>542</v>
      </c>
      <c r="D551" s="25" t="s">
        <v>542</v>
      </c>
      <c r="E551" s="25" t="s">
        <v>542</v>
      </c>
      <c r="F551" s="25" t="s">
        <v>542</v>
      </c>
      <c r="G551" s="25" t="s">
        <v>542</v>
      </c>
    </row>
    <row r="552" spans="1:7" s="25" customFormat="1" x14ac:dyDescent="0.2">
      <c r="A552" s="24" t="s">
        <v>383</v>
      </c>
    </row>
    <row r="553" spans="1:7" s="25" customFormat="1" x14ac:dyDescent="0.2">
      <c r="A553" s="24" t="s">
        <v>384</v>
      </c>
    </row>
    <row r="554" spans="1:7" s="25" customFormat="1" x14ac:dyDescent="0.2">
      <c r="A554" s="24" t="s">
        <v>385</v>
      </c>
    </row>
    <row r="556" spans="1:7" x14ac:dyDescent="0.2">
      <c r="A556" s="5" t="s">
        <v>386</v>
      </c>
      <c r="B556" s="4">
        <v>0</v>
      </c>
      <c r="C556" s="4">
        <v>0</v>
      </c>
      <c r="D556" s="4">
        <v>0</v>
      </c>
      <c r="E556" s="4">
        <v>140859911.43520001</v>
      </c>
      <c r="F556" s="4">
        <v>255941166.76699901</v>
      </c>
      <c r="G556" s="4">
        <v>342348751.02799898</v>
      </c>
    </row>
    <row r="557" spans="1:7" x14ac:dyDescent="0.2">
      <c r="A557" s="9" t="s">
        <v>387</v>
      </c>
    </row>
    <row r="558" spans="1:7" x14ac:dyDescent="0.2">
      <c r="A558" s="5" t="s">
        <v>388</v>
      </c>
      <c r="B558" s="4">
        <v>0</v>
      </c>
      <c r="C558" s="4">
        <v>0</v>
      </c>
      <c r="D558" s="4">
        <v>112484025.23</v>
      </c>
      <c r="E558" s="4">
        <v>495656344.10000002</v>
      </c>
      <c r="F558" s="4">
        <v>871219280.59999895</v>
      </c>
      <c r="G558" s="4">
        <v>1246594991.3</v>
      </c>
    </row>
    <row r="559" spans="1:7" x14ac:dyDescent="0.2">
      <c r="A559" s="5" t="s">
        <v>389</v>
      </c>
      <c r="B559" s="4">
        <v>0</v>
      </c>
      <c r="C559" s="4">
        <v>0</v>
      </c>
      <c r="D559" s="4">
        <v>-17506709.829999998</v>
      </c>
      <c r="E559" s="4">
        <v>-30715006.600000001</v>
      </c>
      <c r="F559" s="4">
        <v>-31307943.199999899</v>
      </c>
      <c r="G559" s="4">
        <v>-31287253</v>
      </c>
    </row>
    <row r="560" spans="1:7" x14ac:dyDescent="0.2">
      <c r="A560" s="5" t="s">
        <v>390</v>
      </c>
      <c r="B560" s="4">
        <v>0</v>
      </c>
      <c r="C560" s="4">
        <v>0</v>
      </c>
      <c r="D560" s="4">
        <v>0</v>
      </c>
      <c r="E560" s="4">
        <v>0</v>
      </c>
      <c r="F560" s="4">
        <v>0</v>
      </c>
      <c r="G560" s="4">
        <v>0</v>
      </c>
    </row>
    <row r="561" spans="1:7" x14ac:dyDescent="0.2">
      <c r="A561" s="5" t="s">
        <v>391</v>
      </c>
      <c r="B561" s="4">
        <v>0</v>
      </c>
      <c r="C561" s="4">
        <v>0</v>
      </c>
      <c r="D561" s="4">
        <v>-112484025.23</v>
      </c>
      <c r="E561" s="4">
        <v>-375748221.87</v>
      </c>
      <c r="F561" s="4">
        <v>-375562936.49999899</v>
      </c>
      <c r="G561" s="4">
        <v>-375375710.69999999</v>
      </c>
    </row>
    <row r="563" spans="1:7" x14ac:dyDescent="0.2">
      <c r="A563" s="9" t="s">
        <v>392</v>
      </c>
    </row>
    <row r="564" spans="1:7" x14ac:dyDescent="0.2">
      <c r="A564" s="5" t="s">
        <v>393</v>
      </c>
      <c r="B564" s="4">
        <v>0</v>
      </c>
      <c r="C564" s="4">
        <v>0</v>
      </c>
      <c r="D564" s="4">
        <v>398358.09</v>
      </c>
      <c r="E564" s="4">
        <v>423623.61</v>
      </c>
      <c r="F564" s="4">
        <v>448889.13</v>
      </c>
      <c r="G564" s="4">
        <v>474154.65</v>
      </c>
    </row>
    <row r="565" spans="1:7" x14ac:dyDescent="0.2">
      <c r="A565" s="5" t="s">
        <v>394</v>
      </c>
      <c r="B565" s="4">
        <v>0</v>
      </c>
      <c r="C565" s="4">
        <v>0</v>
      </c>
      <c r="D565" s="4">
        <v>-50443.32</v>
      </c>
      <c r="E565" s="4">
        <v>-2105.45999999996</v>
      </c>
      <c r="F565" s="4">
        <v>-2105.46000000002</v>
      </c>
      <c r="G565" s="4">
        <v>-2105.46000000002</v>
      </c>
    </row>
    <row r="566" spans="1:7" x14ac:dyDescent="0.2">
      <c r="A566" s="5" t="s">
        <v>395</v>
      </c>
      <c r="B566" s="4">
        <v>0</v>
      </c>
      <c r="C566" s="4">
        <v>0</v>
      </c>
      <c r="D566" s="4">
        <v>-398358.09</v>
      </c>
      <c r="E566" s="4">
        <v>-25265.519999999899</v>
      </c>
      <c r="F566" s="4">
        <v>-25265.52</v>
      </c>
      <c r="G566" s="4">
        <v>-25265.52</v>
      </c>
    </row>
    <row r="568" spans="1:7" x14ac:dyDescent="0.2">
      <c r="A568" s="9" t="s">
        <v>396</v>
      </c>
    </row>
    <row r="569" spans="1:7" x14ac:dyDescent="0.2">
      <c r="A569" s="5" t="s">
        <v>397</v>
      </c>
      <c r="B569" s="4">
        <v>0</v>
      </c>
      <c r="C569" s="4">
        <v>0</v>
      </c>
      <c r="D569" s="4">
        <v>386702.88</v>
      </c>
      <c r="E569" s="4">
        <v>386702.88</v>
      </c>
      <c r="F569" s="4">
        <v>386702.88</v>
      </c>
      <c r="G569" s="4">
        <v>386702.88</v>
      </c>
    </row>
    <row r="570" spans="1:7" x14ac:dyDescent="0.2">
      <c r="A570" s="5" t="s">
        <v>398</v>
      </c>
      <c r="B570" s="4">
        <v>0</v>
      </c>
      <c r="C570" s="4">
        <v>0</v>
      </c>
      <c r="D570" s="4">
        <v>-48337.859999999899</v>
      </c>
      <c r="E570" s="4">
        <v>0</v>
      </c>
      <c r="F570" s="4">
        <v>0</v>
      </c>
      <c r="G570" s="4">
        <v>0</v>
      </c>
    </row>
    <row r="571" spans="1:7" x14ac:dyDescent="0.2">
      <c r="A571" s="5" t="s">
        <v>399</v>
      </c>
      <c r="B571" s="4">
        <v>0</v>
      </c>
      <c r="C571" s="4">
        <v>0</v>
      </c>
      <c r="D571" s="4">
        <v>-6364.48</v>
      </c>
      <c r="E571" s="4">
        <v>-12579.16</v>
      </c>
      <c r="F571" s="4">
        <v>-18793.84</v>
      </c>
      <c r="G571" s="4">
        <v>-25008.52</v>
      </c>
    </row>
    <row r="572" spans="1:7" x14ac:dyDescent="0.2">
      <c r="A572" s="5" t="s">
        <v>400</v>
      </c>
      <c r="B572" s="4">
        <v>0</v>
      </c>
      <c r="C572" s="4">
        <v>0</v>
      </c>
      <c r="D572" s="4">
        <v>517.88999999999896</v>
      </c>
      <c r="E572" s="4">
        <v>517.88999999999896</v>
      </c>
      <c r="F572" s="4">
        <v>517.88999999999896</v>
      </c>
      <c r="G572" s="4">
        <v>517.89000000000306</v>
      </c>
    </row>
    <row r="573" spans="1:7" x14ac:dyDescent="0.2">
      <c r="A573" s="5" t="s">
        <v>401</v>
      </c>
      <c r="B573" s="4">
        <v>0</v>
      </c>
      <c r="C573" s="4">
        <v>0</v>
      </c>
      <c r="D573" s="4">
        <v>-47819.969999999899</v>
      </c>
      <c r="E573" s="4">
        <v>517.88999999999896</v>
      </c>
      <c r="F573" s="4">
        <v>517.88999999999896</v>
      </c>
      <c r="G573" s="4">
        <v>517.89000000000306</v>
      </c>
    </row>
    <row r="575" spans="1:7" x14ac:dyDescent="0.2">
      <c r="A575" s="9" t="s">
        <v>402</v>
      </c>
    </row>
    <row r="576" spans="1:7" x14ac:dyDescent="0.2">
      <c r="A576" s="5" t="s">
        <v>403</v>
      </c>
      <c r="B576" s="4">
        <v>12</v>
      </c>
      <c r="C576" s="4">
        <v>12</v>
      </c>
      <c r="D576" s="4">
        <v>12</v>
      </c>
      <c r="E576" s="4">
        <v>12</v>
      </c>
      <c r="F576" s="4">
        <v>12</v>
      </c>
      <c r="G576" s="4">
        <v>12</v>
      </c>
    </row>
    <row r="577" spans="1:7" x14ac:dyDescent="0.2">
      <c r="A577" s="5" t="s">
        <v>404</v>
      </c>
      <c r="B577" s="4">
        <v>0</v>
      </c>
      <c r="C577" s="4">
        <v>0</v>
      </c>
      <c r="D577" s="4">
        <v>-2656650</v>
      </c>
      <c r="E577" s="4">
        <v>0</v>
      </c>
      <c r="F577" s="4">
        <v>0</v>
      </c>
      <c r="G577" s="4">
        <v>0</v>
      </c>
    </row>
    <row r="578" spans="1:7" x14ac:dyDescent="0.2">
      <c r="A578" s="5" t="s">
        <v>405</v>
      </c>
      <c r="B578" s="4">
        <v>0</v>
      </c>
      <c r="C578" s="4">
        <v>0</v>
      </c>
      <c r="D578" s="4">
        <v>0</v>
      </c>
      <c r="E578" s="4">
        <v>0</v>
      </c>
      <c r="F578" s="4">
        <v>0</v>
      </c>
      <c r="G578" s="4">
        <v>0</v>
      </c>
    </row>
    <row r="579" spans="1:7" x14ac:dyDescent="0.2">
      <c r="A579" s="5" t="s">
        <v>406</v>
      </c>
      <c r="B579" s="4">
        <v>0</v>
      </c>
      <c r="C579" s="4">
        <v>0</v>
      </c>
      <c r="D579" s="4">
        <v>-9471109</v>
      </c>
      <c r="E579" s="4">
        <v>0</v>
      </c>
      <c r="F579" s="4">
        <v>0</v>
      </c>
      <c r="G579" s="4">
        <v>0</v>
      </c>
    </row>
    <row r="580" spans="1:7" x14ac:dyDescent="0.2">
      <c r="A580" s="5" t="s">
        <v>407</v>
      </c>
      <c r="B580" s="4">
        <v>0</v>
      </c>
      <c r="C580" s="4">
        <v>0</v>
      </c>
      <c r="D580" s="4">
        <v>0</v>
      </c>
      <c r="E580" s="4">
        <v>0</v>
      </c>
      <c r="F580" s="4">
        <v>0</v>
      </c>
      <c r="G580" s="4">
        <v>0</v>
      </c>
    </row>
    <row r="581" spans="1:7" x14ac:dyDescent="0.2">
      <c r="A581" s="5" t="s">
        <v>408</v>
      </c>
      <c r="B581" s="4">
        <v>0</v>
      </c>
      <c r="C581" s="4">
        <v>0</v>
      </c>
      <c r="D581" s="4">
        <v>8078540</v>
      </c>
      <c r="E581" s="4">
        <v>0</v>
      </c>
      <c r="F581" s="4">
        <v>0</v>
      </c>
      <c r="G581" s="4">
        <v>0</v>
      </c>
    </row>
    <row r="582" spans="1:7" x14ac:dyDescent="0.2">
      <c r="A582" s="5" t="s">
        <v>409</v>
      </c>
      <c r="B582" s="4">
        <v>0</v>
      </c>
      <c r="C582" s="4">
        <v>0</v>
      </c>
      <c r="D582" s="4">
        <v>-108617008</v>
      </c>
      <c r="E582" s="4">
        <v>0</v>
      </c>
      <c r="F582" s="4">
        <v>0</v>
      </c>
      <c r="G582" s="4">
        <v>0</v>
      </c>
    </row>
    <row r="583" spans="1:7" x14ac:dyDescent="0.2">
      <c r="A583" s="5" t="s">
        <v>410</v>
      </c>
      <c r="B583" s="4">
        <v>0</v>
      </c>
      <c r="C583" s="4">
        <v>0</v>
      </c>
      <c r="D583" s="4">
        <v>398358</v>
      </c>
      <c r="E583" s="4">
        <v>0</v>
      </c>
      <c r="F583" s="4">
        <v>0</v>
      </c>
      <c r="G583" s="4">
        <v>0</v>
      </c>
    </row>
    <row r="584" spans="1:7" x14ac:dyDescent="0.2">
      <c r="A584" s="5" t="s">
        <v>411</v>
      </c>
      <c r="B584" s="4">
        <v>0</v>
      </c>
      <c r="C584" s="4">
        <v>0</v>
      </c>
      <c r="D584" s="4">
        <v>-380338</v>
      </c>
      <c r="E584" s="4">
        <v>0</v>
      </c>
      <c r="F584" s="4">
        <v>0</v>
      </c>
      <c r="G584" s="4">
        <v>0</v>
      </c>
    </row>
    <row r="585" spans="1:7" x14ac:dyDescent="0.2">
      <c r="A585" s="5" t="s">
        <v>412</v>
      </c>
      <c r="B585" s="4">
        <v>0</v>
      </c>
      <c r="C585" s="4">
        <v>0</v>
      </c>
      <c r="D585" s="4">
        <v>0</v>
      </c>
      <c r="E585" s="4">
        <v>0</v>
      </c>
      <c r="F585" s="4">
        <v>0</v>
      </c>
      <c r="G585" s="4">
        <v>0</v>
      </c>
    </row>
    <row r="586" spans="1:7" x14ac:dyDescent="0.2">
      <c r="A586" s="5" t="s">
        <v>413</v>
      </c>
      <c r="B586" s="4">
        <v>0</v>
      </c>
      <c r="C586" s="4">
        <v>0</v>
      </c>
      <c r="D586" s="4">
        <v>104783407</v>
      </c>
      <c r="E586" s="4">
        <v>0</v>
      </c>
      <c r="F586" s="4">
        <v>0</v>
      </c>
      <c r="G586" s="4">
        <v>0</v>
      </c>
    </row>
    <row r="587" spans="1:7" x14ac:dyDescent="0.2">
      <c r="A587" s="5" t="s">
        <v>414</v>
      </c>
      <c r="B587" s="4">
        <v>0</v>
      </c>
      <c r="C587" s="4">
        <v>0</v>
      </c>
      <c r="D587" s="4">
        <v>0</v>
      </c>
      <c r="E587" s="4">
        <v>0</v>
      </c>
      <c r="F587" s="4">
        <v>0</v>
      </c>
      <c r="G587" s="4">
        <v>0</v>
      </c>
    </row>
    <row r="588" spans="1:7" x14ac:dyDescent="0.2">
      <c r="A588" s="5" t="s">
        <v>415</v>
      </c>
      <c r="B588" s="4">
        <v>0</v>
      </c>
      <c r="C588" s="4">
        <v>0</v>
      </c>
      <c r="D588" s="4">
        <v>-36674192</v>
      </c>
      <c r="E588" s="4">
        <v>0</v>
      </c>
      <c r="F588" s="4">
        <v>0</v>
      </c>
      <c r="G588" s="4">
        <v>0</v>
      </c>
    </row>
    <row r="589" spans="1:7" x14ac:dyDescent="0.2">
      <c r="A589" s="5" t="s">
        <v>416</v>
      </c>
      <c r="B589" s="4">
        <v>0</v>
      </c>
      <c r="C589" s="4">
        <v>0</v>
      </c>
      <c r="D589" s="4">
        <v>42050612</v>
      </c>
      <c r="E589" s="4">
        <v>0</v>
      </c>
      <c r="F589" s="4">
        <v>0</v>
      </c>
      <c r="G589" s="4">
        <v>0</v>
      </c>
    </row>
    <row r="590" spans="1:7" x14ac:dyDescent="0.2">
      <c r="A590" s="5" t="s">
        <v>417</v>
      </c>
      <c r="B590" s="4">
        <v>0</v>
      </c>
      <c r="C590" s="4">
        <v>0</v>
      </c>
      <c r="D590" s="4">
        <v>-2788899</v>
      </c>
      <c r="E590" s="4">
        <v>0</v>
      </c>
      <c r="F590" s="4">
        <v>0</v>
      </c>
      <c r="G590" s="4">
        <v>0</v>
      </c>
    </row>
    <row r="591" spans="1:7" x14ac:dyDescent="0.2">
      <c r="A591" s="5" t="s">
        <v>418</v>
      </c>
      <c r="B591" s="4">
        <v>0</v>
      </c>
      <c r="C591" s="4">
        <v>0</v>
      </c>
      <c r="D591" s="4">
        <v>0</v>
      </c>
      <c r="E591" s="4">
        <v>0</v>
      </c>
      <c r="F591" s="4">
        <v>0</v>
      </c>
      <c r="G591" s="4">
        <v>0</v>
      </c>
    </row>
    <row r="592" spans="1:7" x14ac:dyDescent="0.2">
      <c r="A592" s="5" t="s">
        <v>419</v>
      </c>
      <c r="B592" s="4">
        <v>0</v>
      </c>
      <c r="C592" s="4">
        <v>0</v>
      </c>
      <c r="D592" s="4">
        <v>0</v>
      </c>
      <c r="E592" s="4">
        <v>0</v>
      </c>
      <c r="F592" s="4">
        <v>0</v>
      </c>
      <c r="G592" s="4">
        <v>0</v>
      </c>
    </row>
    <row r="593" spans="1:7" x14ac:dyDescent="0.2">
      <c r="A593" s="5" t="s">
        <v>420</v>
      </c>
      <c r="B593" s="4">
        <v>0</v>
      </c>
      <c r="C593" s="4">
        <v>0</v>
      </c>
      <c r="D593" s="4">
        <v>7267507</v>
      </c>
      <c r="E593" s="4">
        <v>0</v>
      </c>
      <c r="F593" s="4">
        <v>0</v>
      </c>
      <c r="G593" s="4">
        <v>0</v>
      </c>
    </row>
    <row r="594" spans="1:7" x14ac:dyDescent="0.2">
      <c r="A594" s="5" t="s">
        <v>421</v>
      </c>
      <c r="B594" s="4">
        <v>0</v>
      </c>
      <c r="C594" s="4">
        <v>0</v>
      </c>
      <c r="D594" s="4">
        <v>-6795617</v>
      </c>
      <c r="E594" s="4">
        <v>0</v>
      </c>
      <c r="F594" s="4">
        <v>0</v>
      </c>
      <c r="G594" s="4">
        <v>0</v>
      </c>
    </row>
    <row r="595" spans="1:7" x14ac:dyDescent="0.2">
      <c r="A595" s="5" t="s">
        <v>422</v>
      </c>
      <c r="B595" s="4">
        <v>0</v>
      </c>
      <c r="C595" s="4">
        <v>0</v>
      </c>
      <c r="D595" s="4">
        <v>0</v>
      </c>
      <c r="E595" s="4">
        <v>0</v>
      </c>
      <c r="F595" s="4">
        <v>0</v>
      </c>
      <c r="G595" s="4">
        <v>0</v>
      </c>
    </row>
    <row r="596" spans="1:7" x14ac:dyDescent="0.2">
      <c r="A596" s="5" t="s">
        <v>423</v>
      </c>
      <c r="B596" s="4">
        <v>0</v>
      </c>
      <c r="C596" s="4">
        <v>0</v>
      </c>
      <c r="D596" s="4">
        <v>0</v>
      </c>
      <c r="E596" s="4">
        <v>0</v>
      </c>
      <c r="F596" s="4">
        <v>0</v>
      </c>
      <c r="G596" s="4">
        <v>0</v>
      </c>
    </row>
    <row r="598" spans="1:7" x14ac:dyDescent="0.2">
      <c r="A598" s="26" t="s">
        <v>424</v>
      </c>
      <c r="B598" s="27"/>
      <c r="C598" s="27"/>
      <c r="D598" s="27"/>
      <c r="E598" s="27"/>
      <c r="F598" s="27"/>
      <c r="G598" s="27"/>
    </row>
    <row r="599" spans="1:7" x14ac:dyDescent="0.2">
      <c r="A599" s="5" t="s">
        <v>425</v>
      </c>
      <c r="B599" s="4">
        <v>0</v>
      </c>
      <c r="C599" s="4">
        <v>0</v>
      </c>
      <c r="D599" s="4">
        <v>7864801.0599999996</v>
      </c>
      <c r="E599" s="4">
        <v>30553069.538499899</v>
      </c>
      <c r="F599" s="4">
        <v>63671768.424400002</v>
      </c>
      <c r="G599" s="4">
        <v>89995322.906900004</v>
      </c>
    </row>
    <row r="601" spans="1:7" x14ac:dyDescent="0.2">
      <c r="A601" s="9" t="s">
        <v>291</v>
      </c>
    </row>
    <row r="602" spans="1:7" x14ac:dyDescent="0.2">
      <c r="A602" s="5" t="s">
        <v>426</v>
      </c>
      <c r="B602" s="4">
        <v>0</v>
      </c>
      <c r="C602" s="4">
        <v>0</v>
      </c>
      <c r="D602" s="4">
        <v>0</v>
      </c>
      <c r="E602" s="4">
        <v>-1251646.5671665401</v>
      </c>
      <c r="F602" s="4">
        <v>-1235098.72487474</v>
      </c>
      <c r="G602" s="4">
        <v>-1007175.79423162</v>
      </c>
    </row>
    <row r="603" spans="1:7" x14ac:dyDescent="0.2">
      <c r="A603" s="5" t="s">
        <v>427</v>
      </c>
      <c r="B603" s="4">
        <v>0</v>
      </c>
      <c r="C603" s="4">
        <v>0</v>
      </c>
      <c r="D603" s="4">
        <v>0</v>
      </c>
      <c r="E603" s="4">
        <v>0</v>
      </c>
      <c r="F603" s="4">
        <v>0</v>
      </c>
      <c r="G603" s="4">
        <v>0</v>
      </c>
    </row>
    <row r="604" spans="1:7" x14ac:dyDescent="0.2">
      <c r="A604" s="5" t="s">
        <v>428</v>
      </c>
      <c r="B604" s="28">
        <v>0</v>
      </c>
      <c r="C604" s="28">
        <v>0</v>
      </c>
      <c r="D604" s="28">
        <v>0</v>
      </c>
      <c r="E604" s="28">
        <v>-1251646.5671665401</v>
      </c>
      <c r="F604" s="28">
        <v>-1235098.72487474</v>
      </c>
      <c r="G604" s="28">
        <v>-1007175.79423162</v>
      </c>
    </row>
    <row r="605" spans="1:7" x14ac:dyDescent="0.2">
      <c r="A605" s="9" t="s">
        <v>294</v>
      </c>
    </row>
    <row r="606" spans="1:7" x14ac:dyDescent="0.2">
      <c r="A606" s="5" t="s">
        <v>404</v>
      </c>
      <c r="B606" s="4">
        <v>0</v>
      </c>
      <c r="C606" s="4">
        <v>0</v>
      </c>
      <c r="D606" s="4">
        <v>-2656650</v>
      </c>
      <c r="E606" s="4">
        <v>-12252412.7184509</v>
      </c>
      <c r="F606" s="4">
        <v>-26415021.357631098</v>
      </c>
      <c r="G606" s="4">
        <v>-38584892.586369097</v>
      </c>
    </row>
    <row r="607" spans="1:7" x14ac:dyDescent="0.2">
      <c r="A607" s="5" t="s">
        <v>405</v>
      </c>
      <c r="B607" s="4">
        <v>0</v>
      </c>
      <c r="C607" s="4">
        <v>0</v>
      </c>
      <c r="D607" s="4">
        <v>0</v>
      </c>
      <c r="E607" s="4">
        <v>0</v>
      </c>
      <c r="F607" s="4">
        <v>0</v>
      </c>
      <c r="G607" s="4">
        <v>0</v>
      </c>
    </row>
    <row r="608" spans="1:7" x14ac:dyDescent="0.2">
      <c r="A608" s="5" t="s">
        <v>406</v>
      </c>
      <c r="B608" s="4">
        <v>0</v>
      </c>
      <c r="C608" s="4">
        <v>0</v>
      </c>
      <c r="D608" s="4">
        <v>-9471109</v>
      </c>
      <c r="E608" s="4">
        <v>-62624703.625</v>
      </c>
      <c r="F608" s="4">
        <v>-62593822.749999903</v>
      </c>
      <c r="G608" s="4">
        <v>-50050094.7999999</v>
      </c>
    </row>
    <row r="609" spans="1:7" x14ac:dyDescent="0.2">
      <c r="A609" s="5" t="s">
        <v>407</v>
      </c>
      <c r="B609" s="4">
        <v>0</v>
      </c>
      <c r="C609" s="4">
        <v>0</v>
      </c>
      <c r="D609" s="4">
        <v>0</v>
      </c>
      <c r="E609" s="4">
        <v>0</v>
      </c>
      <c r="F609" s="4">
        <v>0</v>
      </c>
      <c r="G609" s="4">
        <v>0</v>
      </c>
    </row>
    <row r="610" spans="1:7" x14ac:dyDescent="0.2">
      <c r="A610" s="5" t="s">
        <v>408</v>
      </c>
      <c r="B610" s="4">
        <v>0</v>
      </c>
      <c r="C610" s="4">
        <v>0</v>
      </c>
      <c r="D610" s="4">
        <v>8078540</v>
      </c>
      <c r="E610" s="4">
        <v>59437671.93</v>
      </c>
      <c r="F610" s="4">
        <v>114715232.47239999</v>
      </c>
      <c r="G610" s="4">
        <v>153032295.0147</v>
      </c>
    </row>
    <row r="611" spans="1:7" x14ac:dyDescent="0.2">
      <c r="A611" s="5" t="s">
        <v>409</v>
      </c>
      <c r="B611" s="4">
        <v>0</v>
      </c>
      <c r="C611" s="4">
        <v>0</v>
      </c>
      <c r="D611" s="4">
        <v>-108617008</v>
      </c>
      <c r="E611" s="4">
        <v>-375748221.87</v>
      </c>
      <c r="F611" s="4">
        <v>-375562936.49999899</v>
      </c>
      <c r="G611" s="4">
        <v>-375375710.69999999</v>
      </c>
    </row>
    <row r="612" spans="1:7" x14ac:dyDescent="0.2">
      <c r="A612" s="5" t="s">
        <v>410</v>
      </c>
      <c r="B612" s="4">
        <v>0</v>
      </c>
      <c r="C612" s="4">
        <v>0</v>
      </c>
      <c r="D612" s="4">
        <v>398358</v>
      </c>
      <c r="E612" s="4">
        <v>-25265.519999999899</v>
      </c>
      <c r="F612" s="4">
        <v>-25265.52</v>
      </c>
      <c r="G612" s="4">
        <v>-25265.52</v>
      </c>
    </row>
    <row r="613" spans="1:7" x14ac:dyDescent="0.2">
      <c r="A613" s="5" t="s">
        <v>411</v>
      </c>
      <c r="B613" s="4">
        <v>0</v>
      </c>
      <c r="C613" s="4">
        <v>0</v>
      </c>
      <c r="D613" s="4">
        <v>-380338</v>
      </c>
      <c r="E613" s="4">
        <v>6214.68</v>
      </c>
      <c r="F613" s="4">
        <v>6214.68</v>
      </c>
      <c r="G613" s="4">
        <v>6214.68</v>
      </c>
    </row>
    <row r="614" spans="1:7" x14ac:dyDescent="0.2">
      <c r="A614" s="5" t="s">
        <v>429</v>
      </c>
      <c r="B614" s="4">
        <v>0</v>
      </c>
      <c r="C614" s="4">
        <v>0</v>
      </c>
      <c r="D614" s="4">
        <v>0</v>
      </c>
      <c r="E614" s="4">
        <v>0</v>
      </c>
      <c r="F614" s="4">
        <v>0</v>
      </c>
      <c r="G614" s="4">
        <v>0</v>
      </c>
    </row>
    <row r="615" spans="1:7" x14ac:dyDescent="0.2">
      <c r="A615" s="5" t="s">
        <v>430</v>
      </c>
      <c r="B615" s="28">
        <v>0</v>
      </c>
      <c r="C615" s="28">
        <v>0</v>
      </c>
      <c r="D615" s="28">
        <v>-112648207</v>
      </c>
      <c r="E615" s="28">
        <v>-391206717.12345099</v>
      </c>
      <c r="F615" s="28">
        <v>-349875598.97523099</v>
      </c>
      <c r="G615" s="28">
        <v>-310997453.91166902</v>
      </c>
    </row>
    <row r="617" spans="1:7" x14ac:dyDescent="0.2">
      <c r="A617" s="5" t="s">
        <v>431</v>
      </c>
      <c r="B617" s="4">
        <v>0</v>
      </c>
      <c r="C617" s="4">
        <v>0</v>
      </c>
      <c r="D617" s="4">
        <v>-104783405.94</v>
      </c>
      <c r="E617" s="4">
        <v>-361905294.15211701</v>
      </c>
      <c r="F617" s="4">
        <v>-287438929.27570498</v>
      </c>
      <c r="G617" s="4">
        <v>-222009306.79899999</v>
      </c>
    </row>
    <row r="619" spans="1:7" x14ac:dyDescent="0.2">
      <c r="A619" s="5" t="s">
        <v>432</v>
      </c>
      <c r="B619" s="4">
        <v>0</v>
      </c>
      <c r="C619" s="4">
        <v>0</v>
      </c>
      <c r="D619" s="4">
        <v>0</v>
      </c>
      <c r="E619" s="4">
        <v>104783405.94</v>
      </c>
      <c r="F619" s="4">
        <v>466688700.09211701</v>
      </c>
      <c r="G619" s="4">
        <v>754127629.367823</v>
      </c>
    </row>
    <row r="620" spans="1:7" x14ac:dyDescent="0.2">
      <c r="A620" s="5" t="s">
        <v>433</v>
      </c>
      <c r="B620" s="4">
        <v>0</v>
      </c>
      <c r="C620" s="4">
        <v>0</v>
      </c>
      <c r="D620" s="4">
        <v>104783405.94</v>
      </c>
      <c r="E620" s="4">
        <v>382914408.12861001</v>
      </c>
      <c r="F620" s="4">
        <v>307230366.55482697</v>
      </c>
      <c r="G620" s="4">
        <v>238148467.304252</v>
      </c>
    </row>
    <row r="621" spans="1:7" x14ac:dyDescent="0.2">
      <c r="A621" s="5" t="s">
        <v>434</v>
      </c>
      <c r="B621" s="4">
        <v>0</v>
      </c>
      <c r="C621" s="4">
        <v>0</v>
      </c>
      <c r="D621" s="4">
        <v>0</v>
      </c>
      <c r="E621" s="4">
        <v>0</v>
      </c>
      <c r="F621" s="4">
        <v>0</v>
      </c>
      <c r="G621" s="4">
        <v>0</v>
      </c>
    </row>
    <row r="622" spans="1:7" x14ac:dyDescent="0.2">
      <c r="A622" s="5" t="s">
        <v>435</v>
      </c>
      <c r="B622" s="4">
        <v>0</v>
      </c>
      <c r="C622" s="4">
        <v>0</v>
      </c>
      <c r="D622" s="4">
        <v>0</v>
      </c>
      <c r="E622" s="4">
        <v>-21009113.976492502</v>
      </c>
      <c r="F622" s="4">
        <v>-19791437.2791215</v>
      </c>
      <c r="G622" s="4">
        <v>-16139160.505251201</v>
      </c>
    </row>
    <row r="623" spans="1:7" x14ac:dyDescent="0.2">
      <c r="A623" s="5" t="s">
        <v>436</v>
      </c>
      <c r="B623" s="4">
        <v>0</v>
      </c>
      <c r="C623" s="4">
        <v>0</v>
      </c>
      <c r="D623" s="4">
        <v>0</v>
      </c>
      <c r="E623" s="4">
        <v>-21009113.976492502</v>
      </c>
      <c r="F623" s="4">
        <v>-19791437.2791215</v>
      </c>
      <c r="G623" s="4">
        <v>-16139160.505251201</v>
      </c>
    </row>
    <row r="624" spans="1:7" x14ac:dyDescent="0.2">
      <c r="A624" s="5" t="s">
        <v>437</v>
      </c>
      <c r="B624" s="4">
        <v>0</v>
      </c>
      <c r="C624" s="4">
        <v>0</v>
      </c>
      <c r="D624" s="4">
        <v>104783405.94</v>
      </c>
      <c r="E624" s="4">
        <v>466688700.09211701</v>
      </c>
      <c r="F624" s="4">
        <v>754127629.367823</v>
      </c>
      <c r="G624" s="4">
        <v>976136936.16682398</v>
      </c>
    </row>
    <row r="626" spans="1:7" x14ac:dyDescent="0.2">
      <c r="A626" s="5" t="s">
        <v>438</v>
      </c>
      <c r="B626" s="4">
        <v>0</v>
      </c>
      <c r="C626" s="4">
        <v>0</v>
      </c>
      <c r="D626" s="4">
        <v>0</v>
      </c>
      <c r="E626" s="4">
        <v>0</v>
      </c>
      <c r="F626" s="4">
        <v>0</v>
      </c>
      <c r="G626" s="4">
        <v>0</v>
      </c>
    </row>
    <row r="627" spans="1:7" s="30" customFormat="1" x14ac:dyDescent="0.2">
      <c r="A627" s="29" t="s">
        <v>439</v>
      </c>
      <c r="B627" s="30">
        <v>0</v>
      </c>
      <c r="C627" s="30">
        <v>0</v>
      </c>
      <c r="D627" s="30">
        <v>0.12</v>
      </c>
      <c r="E627" s="30">
        <v>0.12</v>
      </c>
      <c r="F627" s="30">
        <v>0.12</v>
      </c>
      <c r="G627" s="30">
        <v>0.12</v>
      </c>
    </row>
    <row r="628" spans="1:7" x14ac:dyDescent="0.2">
      <c r="A628" s="3" t="s">
        <v>440</v>
      </c>
      <c r="B628" s="31">
        <v>0</v>
      </c>
      <c r="C628" s="31">
        <v>0</v>
      </c>
      <c r="D628" s="31">
        <v>0</v>
      </c>
      <c r="E628" s="31">
        <v>0</v>
      </c>
      <c r="F628" s="31">
        <v>0</v>
      </c>
      <c r="G628" s="31">
        <v>0</v>
      </c>
    </row>
    <row r="630" spans="1:7" x14ac:dyDescent="0.2">
      <c r="A630" s="9" t="s">
        <v>441</v>
      </c>
    </row>
    <row r="631" spans="1:7" x14ac:dyDescent="0.2">
      <c r="A631" s="5" t="s">
        <v>442</v>
      </c>
      <c r="B631" s="4">
        <v>0</v>
      </c>
      <c r="C631" s="4">
        <v>0</v>
      </c>
      <c r="D631" s="4">
        <v>159398.99999999901</v>
      </c>
      <c r="E631" s="4">
        <v>735144.76310705405</v>
      </c>
      <c r="F631" s="4">
        <v>1584901.28145786</v>
      </c>
      <c r="G631" s="4">
        <v>2315093.5551821399</v>
      </c>
    </row>
    <row r="632" spans="1:7" x14ac:dyDescent="0.2">
      <c r="A632" s="5" t="s">
        <v>443</v>
      </c>
      <c r="B632" s="4">
        <v>0</v>
      </c>
      <c r="C632" s="4">
        <v>0</v>
      </c>
      <c r="D632" s="4">
        <v>0</v>
      </c>
      <c r="E632" s="4">
        <v>0</v>
      </c>
      <c r="F632" s="4">
        <v>0</v>
      </c>
      <c r="G632" s="4">
        <v>0</v>
      </c>
    </row>
    <row r="633" spans="1:7" x14ac:dyDescent="0.2">
      <c r="A633" s="5" t="s">
        <v>444</v>
      </c>
      <c r="B633" s="4">
        <v>0</v>
      </c>
      <c r="C633" s="4">
        <v>0</v>
      </c>
      <c r="D633" s="4">
        <v>568266.53999999899</v>
      </c>
      <c r="E633" s="4">
        <v>3757482.2174999998</v>
      </c>
      <c r="F633" s="4">
        <v>3755629.36499999</v>
      </c>
      <c r="G633" s="4">
        <v>3003005.6879999898</v>
      </c>
    </row>
    <row r="634" spans="1:7" x14ac:dyDescent="0.2">
      <c r="A634" s="5" t="s">
        <v>445</v>
      </c>
      <c r="B634" s="4">
        <v>0</v>
      </c>
      <c r="C634" s="4">
        <v>0</v>
      </c>
      <c r="D634" s="4">
        <v>0</v>
      </c>
      <c r="E634" s="4">
        <v>0</v>
      </c>
      <c r="F634" s="4">
        <v>0</v>
      </c>
      <c r="G634" s="4">
        <v>0</v>
      </c>
    </row>
    <row r="635" spans="1:7" x14ac:dyDescent="0.2">
      <c r="A635" s="5" t="s">
        <v>446</v>
      </c>
      <c r="B635" s="4">
        <v>0</v>
      </c>
      <c r="C635" s="4">
        <v>0</v>
      </c>
      <c r="D635" s="4">
        <v>-484712.39999999898</v>
      </c>
      <c r="E635" s="4">
        <v>-3566260.3157999902</v>
      </c>
      <c r="F635" s="4">
        <v>-6882913.9483439997</v>
      </c>
      <c r="G635" s="4">
        <v>-9181937.7008819897</v>
      </c>
    </row>
    <row r="636" spans="1:7" x14ac:dyDescent="0.2">
      <c r="A636" s="5" t="s">
        <v>447</v>
      </c>
      <c r="B636" s="4">
        <v>0</v>
      </c>
      <c r="C636" s="4">
        <v>0</v>
      </c>
      <c r="D636" s="4">
        <v>6517020.4800000004</v>
      </c>
      <c r="E636" s="4">
        <v>22544893.312199999</v>
      </c>
      <c r="F636" s="4">
        <v>22533776.189999901</v>
      </c>
      <c r="G636" s="4">
        <v>22522542.642000001</v>
      </c>
    </row>
    <row r="637" spans="1:7" x14ac:dyDescent="0.2">
      <c r="A637" s="5" t="s">
        <v>448</v>
      </c>
      <c r="B637" s="4">
        <v>0</v>
      </c>
      <c r="C637" s="4">
        <v>0</v>
      </c>
      <c r="D637" s="4">
        <v>-23901.479999999901</v>
      </c>
      <c r="E637" s="4">
        <v>1515.93119999999</v>
      </c>
      <c r="F637" s="4">
        <v>1515.9312</v>
      </c>
      <c r="G637" s="4">
        <v>1515.9312</v>
      </c>
    </row>
    <row r="638" spans="1:7" x14ac:dyDescent="0.2">
      <c r="A638" s="5" t="s">
        <v>449</v>
      </c>
      <c r="B638" s="4">
        <v>0</v>
      </c>
      <c r="C638" s="4">
        <v>0</v>
      </c>
      <c r="D638" s="4">
        <v>22820.28</v>
      </c>
      <c r="E638" s="4">
        <v>-372.88080000000002</v>
      </c>
      <c r="F638" s="4">
        <v>-372.88080000000002</v>
      </c>
      <c r="G638" s="4">
        <v>-372.88080000000002</v>
      </c>
    </row>
    <row r="639" spans="1:7" x14ac:dyDescent="0.2">
      <c r="A639" s="5" t="s">
        <v>450</v>
      </c>
      <c r="B639" s="4">
        <v>0</v>
      </c>
      <c r="C639" s="4">
        <v>0</v>
      </c>
      <c r="D639" s="4">
        <v>0</v>
      </c>
      <c r="E639" s="4">
        <v>0</v>
      </c>
      <c r="F639" s="4">
        <v>0</v>
      </c>
      <c r="G639" s="4">
        <v>0</v>
      </c>
    </row>
    <row r="640" spans="1:7" x14ac:dyDescent="0.2">
      <c r="A640" s="5" t="s">
        <v>451</v>
      </c>
      <c r="B640" s="4">
        <v>0</v>
      </c>
      <c r="C640" s="4">
        <v>0</v>
      </c>
      <c r="D640" s="4">
        <v>6758892.4199999999</v>
      </c>
      <c r="E640" s="4">
        <v>23472403.027407002</v>
      </c>
      <c r="F640" s="4">
        <v>20992535.938513801</v>
      </c>
      <c r="G640" s="4">
        <v>18659847.234700099</v>
      </c>
    </row>
    <row r="641" spans="1:7" x14ac:dyDescent="0.2">
      <c r="A641" s="5" t="s">
        <v>452</v>
      </c>
      <c r="B641" s="4">
        <v>0</v>
      </c>
      <c r="C641" s="4">
        <v>0</v>
      </c>
      <c r="D641" s="4">
        <v>-6287004.3563999999</v>
      </c>
      <c r="E641" s="4">
        <v>-21714317.649126999</v>
      </c>
      <c r="F641" s="4">
        <v>-17246335.756542299</v>
      </c>
      <c r="G641" s="4">
        <v>-13320558.40794</v>
      </c>
    </row>
    <row r="642" spans="1:7" x14ac:dyDescent="0.2">
      <c r="A642" s="3" t="s">
        <v>453</v>
      </c>
      <c r="B642" s="31">
        <v>0</v>
      </c>
      <c r="C642" s="31">
        <v>0</v>
      </c>
      <c r="D642" s="31">
        <v>471888.063599999</v>
      </c>
      <c r="E642" s="31">
        <v>1758085.3782800001</v>
      </c>
      <c r="F642" s="31">
        <v>3746200.1819715099</v>
      </c>
      <c r="G642" s="31">
        <v>5339288.8267601002</v>
      </c>
    </row>
    <row r="644" spans="1:7" x14ac:dyDescent="0.2">
      <c r="A644" s="5" t="s">
        <v>454</v>
      </c>
      <c r="B644" s="4">
        <v>0</v>
      </c>
      <c r="C644" s="4">
        <v>0</v>
      </c>
      <c r="D644" s="4">
        <v>0</v>
      </c>
      <c r="E644" s="4">
        <v>0</v>
      </c>
      <c r="F644" s="4">
        <v>0</v>
      </c>
      <c r="G644" s="4">
        <v>0</v>
      </c>
    </row>
    <row r="645" spans="1:7" x14ac:dyDescent="0.2">
      <c r="A645" s="5" t="s">
        <v>455</v>
      </c>
      <c r="B645" s="4">
        <v>0</v>
      </c>
      <c r="C645" s="4">
        <v>0</v>
      </c>
      <c r="D645" s="4">
        <v>471888.063599999</v>
      </c>
      <c r="E645" s="4">
        <v>1758085.3782800001</v>
      </c>
      <c r="F645" s="4">
        <v>3746200.1819715099</v>
      </c>
      <c r="G645" s="4">
        <v>5339288.8267601002</v>
      </c>
    </row>
    <row r="646" spans="1:7" ht="10.8" thickBot="1" x14ac:dyDescent="0.25">
      <c r="A646" s="3" t="s">
        <v>456</v>
      </c>
      <c r="B646" s="32">
        <v>0</v>
      </c>
      <c r="C646" s="32">
        <v>0</v>
      </c>
      <c r="D646" s="32">
        <v>471888.063599999</v>
      </c>
      <c r="E646" s="32">
        <v>1758085.3782800001</v>
      </c>
      <c r="F646" s="32">
        <v>3746200.1819715099</v>
      </c>
      <c r="G646" s="32">
        <v>5339288.8267601002</v>
      </c>
    </row>
    <row r="647" spans="1:7" ht="10.8" thickTop="1" x14ac:dyDescent="0.2"/>
    <row r="648" spans="1:7" x14ac:dyDescent="0.2">
      <c r="A648" s="33"/>
      <c r="B648" s="34"/>
      <c r="C648" s="34"/>
      <c r="D648" s="34"/>
      <c r="E648" s="34"/>
      <c r="F648" s="34"/>
      <c r="G648" s="34"/>
    </row>
    <row r="649" spans="1:7" x14ac:dyDescent="0.2">
      <c r="A649" s="9" t="s">
        <v>457</v>
      </c>
    </row>
    <row r="650" spans="1:7" x14ac:dyDescent="0.2">
      <c r="A650" s="5" t="s">
        <v>419</v>
      </c>
      <c r="B650" s="4">
        <v>0</v>
      </c>
      <c r="C650" s="4">
        <v>0</v>
      </c>
      <c r="D650" s="4">
        <v>0</v>
      </c>
      <c r="E650" s="4">
        <v>0</v>
      </c>
      <c r="F650" s="4">
        <v>0</v>
      </c>
      <c r="G650" s="4">
        <v>0</v>
      </c>
    </row>
    <row r="651" spans="1:7" x14ac:dyDescent="0.2">
      <c r="A651" s="5" t="s">
        <v>422</v>
      </c>
      <c r="B651" s="4">
        <v>0</v>
      </c>
      <c r="C651" s="4">
        <v>0</v>
      </c>
      <c r="D651" s="4">
        <v>0</v>
      </c>
      <c r="E651" s="4">
        <v>0</v>
      </c>
      <c r="F651" s="4">
        <v>0</v>
      </c>
      <c r="G651" s="4">
        <v>0</v>
      </c>
    </row>
    <row r="652" spans="1:7" x14ac:dyDescent="0.2">
      <c r="A652" s="5" t="s">
        <v>458</v>
      </c>
      <c r="B652" s="4">
        <v>0</v>
      </c>
      <c r="C652" s="4">
        <v>0</v>
      </c>
      <c r="D652" s="4">
        <v>0</v>
      </c>
      <c r="E652" s="4">
        <v>0</v>
      </c>
      <c r="F652" s="4">
        <v>0</v>
      </c>
      <c r="G652" s="4">
        <v>0</v>
      </c>
    </row>
    <row r="654" spans="1:7" x14ac:dyDescent="0.2">
      <c r="A654" s="5" t="s">
        <v>420</v>
      </c>
      <c r="B654" s="4">
        <v>0</v>
      </c>
      <c r="C654" s="4">
        <v>0</v>
      </c>
      <c r="D654" s="4">
        <v>7267507</v>
      </c>
      <c r="E654" s="4">
        <v>0</v>
      </c>
      <c r="F654" s="4">
        <v>0</v>
      </c>
      <c r="G654" s="4">
        <v>0</v>
      </c>
    </row>
    <row r="655" spans="1:7" x14ac:dyDescent="0.2">
      <c r="A655" s="5" t="s">
        <v>421</v>
      </c>
      <c r="B655" s="4">
        <v>0</v>
      </c>
      <c r="C655" s="4">
        <v>0</v>
      </c>
      <c r="D655" s="4">
        <v>-6795617</v>
      </c>
      <c r="E655" s="4">
        <v>0</v>
      </c>
      <c r="F655" s="4">
        <v>0</v>
      </c>
      <c r="G655" s="4">
        <v>0</v>
      </c>
    </row>
    <row r="656" spans="1:7" x14ac:dyDescent="0.2">
      <c r="A656" s="5" t="s">
        <v>459</v>
      </c>
      <c r="B656" s="4">
        <v>0</v>
      </c>
      <c r="C656" s="4">
        <v>0</v>
      </c>
      <c r="D656" s="4">
        <v>471890</v>
      </c>
      <c r="E656" s="4">
        <v>0</v>
      </c>
      <c r="F656" s="4">
        <v>0</v>
      </c>
      <c r="G656" s="4">
        <v>0</v>
      </c>
    </row>
    <row r="658" spans="1:7" x14ac:dyDescent="0.2">
      <c r="A658" s="5" t="s">
        <v>460</v>
      </c>
      <c r="B658" s="4">
        <v>0</v>
      </c>
      <c r="C658" s="4">
        <v>0</v>
      </c>
      <c r="D658" s="4">
        <v>471890</v>
      </c>
      <c r="E658" s="4">
        <v>0</v>
      </c>
      <c r="F658" s="4">
        <v>0</v>
      </c>
      <c r="G658" s="4">
        <v>0</v>
      </c>
    </row>
    <row r="660" spans="1:7" x14ac:dyDescent="0.2">
      <c r="A660" s="5" t="s">
        <v>403</v>
      </c>
      <c r="B660" s="4">
        <v>2</v>
      </c>
      <c r="C660" s="4">
        <v>2</v>
      </c>
      <c r="D660" s="4">
        <v>2</v>
      </c>
      <c r="E660" s="4">
        <v>2</v>
      </c>
      <c r="F660" s="4">
        <v>2</v>
      </c>
      <c r="G660" s="4">
        <v>2</v>
      </c>
    </row>
    <row r="661" spans="1:7" x14ac:dyDescent="0.2">
      <c r="A661" s="5" t="s">
        <v>461</v>
      </c>
      <c r="B661" s="4">
        <v>0</v>
      </c>
      <c r="C661" s="4">
        <v>0</v>
      </c>
      <c r="D661" s="4">
        <v>0</v>
      </c>
      <c r="E661" s="4">
        <v>0</v>
      </c>
      <c r="F661" s="4">
        <v>0</v>
      </c>
      <c r="G661" s="4">
        <v>0</v>
      </c>
    </row>
    <row r="662" spans="1:7" x14ac:dyDescent="0.2">
      <c r="A662" s="5" t="s">
        <v>423</v>
      </c>
      <c r="B662" s="4">
        <v>0</v>
      </c>
      <c r="C662" s="4">
        <v>0</v>
      </c>
      <c r="D662" s="4">
        <v>0</v>
      </c>
      <c r="E662" s="4">
        <v>0</v>
      </c>
      <c r="F662" s="4">
        <v>0</v>
      </c>
      <c r="G662" s="4">
        <v>0</v>
      </c>
    </row>
    <row r="664" spans="1:7" x14ac:dyDescent="0.2">
      <c r="A664" s="26" t="s">
        <v>462</v>
      </c>
      <c r="B664" s="27"/>
      <c r="C664" s="27"/>
      <c r="D664" s="27"/>
      <c r="E664" s="27"/>
      <c r="F664" s="27"/>
      <c r="G664" s="27"/>
    </row>
    <row r="665" spans="1:7" x14ac:dyDescent="0.2">
      <c r="A665" s="5" t="s">
        <v>425</v>
      </c>
      <c r="B665" s="4">
        <v>0</v>
      </c>
      <c r="C665" s="4">
        <v>0</v>
      </c>
      <c r="D665" s="4">
        <v>7864801.0599999996</v>
      </c>
      <c r="E665" s="4">
        <v>30553069.538499899</v>
      </c>
      <c r="F665" s="4">
        <v>63671768.424400002</v>
      </c>
      <c r="G665" s="4">
        <v>89995322.906900004</v>
      </c>
    </row>
    <row r="667" spans="1:7" x14ac:dyDescent="0.2">
      <c r="A667" s="9" t="s">
        <v>291</v>
      </c>
    </row>
    <row r="668" spans="1:7" x14ac:dyDescent="0.2">
      <c r="A668" s="5" t="s">
        <v>426</v>
      </c>
      <c r="B668" s="4">
        <v>0</v>
      </c>
      <c r="C668" s="4">
        <v>0</v>
      </c>
      <c r="D668" s="4">
        <v>0</v>
      </c>
      <c r="E668" s="4">
        <v>14242109.175535699</v>
      </c>
      <c r="F668" s="4">
        <v>16811613.006555799</v>
      </c>
      <c r="G668" s="4">
        <v>12981665.1752201</v>
      </c>
    </row>
    <row r="669" spans="1:7" x14ac:dyDescent="0.2">
      <c r="A669" s="5" t="s">
        <v>463</v>
      </c>
      <c r="B669" s="4">
        <v>0</v>
      </c>
      <c r="C669" s="4">
        <v>0</v>
      </c>
      <c r="D669" s="4">
        <v>0</v>
      </c>
      <c r="E669" s="4">
        <v>0</v>
      </c>
      <c r="F669" s="4">
        <v>0</v>
      </c>
      <c r="G669" s="4">
        <v>0</v>
      </c>
    </row>
    <row r="670" spans="1:7" x14ac:dyDescent="0.2">
      <c r="A670" s="5" t="s">
        <v>428</v>
      </c>
      <c r="B670" s="28">
        <v>0</v>
      </c>
      <c r="C670" s="28">
        <v>0</v>
      </c>
      <c r="D670" s="28">
        <v>0</v>
      </c>
      <c r="E670" s="28">
        <v>14242109.175535699</v>
      </c>
      <c r="F670" s="28">
        <v>16811613.006555799</v>
      </c>
      <c r="G670" s="28">
        <v>12981665.1752201</v>
      </c>
    </row>
    <row r="671" spans="1:7" x14ac:dyDescent="0.2">
      <c r="A671" s="9" t="s">
        <v>294</v>
      </c>
    </row>
    <row r="672" spans="1:7" x14ac:dyDescent="0.2">
      <c r="A672" s="5" t="s">
        <v>404</v>
      </c>
      <c r="B672" s="4">
        <v>0</v>
      </c>
      <c r="C672" s="4">
        <v>0</v>
      </c>
      <c r="D672" s="4">
        <v>-2656650</v>
      </c>
      <c r="E672" s="4">
        <v>-12252412.7184509</v>
      </c>
      <c r="F672" s="4">
        <v>-26415021.357631098</v>
      </c>
      <c r="G672" s="4">
        <v>-38584892.586369097</v>
      </c>
    </row>
    <row r="673" spans="1:7" x14ac:dyDescent="0.2">
      <c r="A673" s="5" t="s">
        <v>405</v>
      </c>
      <c r="B673" s="4">
        <v>0</v>
      </c>
      <c r="C673" s="4">
        <v>0</v>
      </c>
      <c r="D673" s="4">
        <v>0</v>
      </c>
      <c r="E673" s="4">
        <v>0</v>
      </c>
      <c r="F673" s="4">
        <v>0</v>
      </c>
      <c r="G673" s="4">
        <v>0</v>
      </c>
    </row>
    <row r="674" spans="1:7" x14ac:dyDescent="0.2">
      <c r="A674" s="5" t="s">
        <v>406</v>
      </c>
      <c r="B674" s="4">
        <v>0</v>
      </c>
      <c r="C674" s="4">
        <v>0</v>
      </c>
      <c r="D674" s="4">
        <v>-9471109</v>
      </c>
      <c r="E674" s="4">
        <v>-62624703.625</v>
      </c>
      <c r="F674" s="4">
        <v>-62593822.749999903</v>
      </c>
      <c r="G674" s="4">
        <v>-50050094.7999999</v>
      </c>
    </row>
    <row r="675" spans="1:7" x14ac:dyDescent="0.2">
      <c r="A675" s="5" t="s">
        <v>407</v>
      </c>
      <c r="B675" s="4">
        <v>0</v>
      </c>
      <c r="C675" s="4">
        <v>0</v>
      </c>
      <c r="D675" s="4">
        <v>0</v>
      </c>
      <c r="E675" s="4">
        <v>0</v>
      </c>
      <c r="F675" s="4">
        <v>0</v>
      </c>
      <c r="G675" s="4">
        <v>0</v>
      </c>
    </row>
    <row r="676" spans="1:7" x14ac:dyDescent="0.2">
      <c r="A676" s="5" t="s">
        <v>408</v>
      </c>
      <c r="B676" s="4">
        <v>0</v>
      </c>
      <c r="C676" s="4">
        <v>0</v>
      </c>
      <c r="D676" s="4">
        <v>8078540</v>
      </c>
      <c r="E676" s="4">
        <v>59437671.93</v>
      </c>
      <c r="F676" s="4">
        <v>114715232.47239999</v>
      </c>
      <c r="G676" s="4">
        <v>153032295.0147</v>
      </c>
    </row>
    <row r="677" spans="1:7" x14ac:dyDescent="0.2">
      <c r="A677" s="5" t="s">
        <v>409</v>
      </c>
      <c r="B677" s="4">
        <v>0</v>
      </c>
      <c r="C677" s="4">
        <v>0</v>
      </c>
      <c r="D677" s="4">
        <v>-108617008</v>
      </c>
      <c r="E677" s="4">
        <v>-375748221.87</v>
      </c>
      <c r="F677" s="4">
        <v>-375562936.49999899</v>
      </c>
      <c r="G677" s="4">
        <v>-375375710.69999999</v>
      </c>
    </row>
    <row r="678" spans="1:7" x14ac:dyDescent="0.2">
      <c r="A678" s="5" t="s">
        <v>410</v>
      </c>
      <c r="B678" s="4">
        <v>0</v>
      </c>
      <c r="C678" s="4">
        <v>0</v>
      </c>
      <c r="D678" s="4">
        <v>398358</v>
      </c>
      <c r="E678" s="4">
        <v>-25265.519999999899</v>
      </c>
      <c r="F678" s="4">
        <v>-25265.52</v>
      </c>
      <c r="G678" s="4">
        <v>-25265.52</v>
      </c>
    </row>
    <row r="679" spans="1:7" x14ac:dyDescent="0.2">
      <c r="A679" s="5" t="s">
        <v>411</v>
      </c>
      <c r="B679" s="4">
        <v>0</v>
      </c>
      <c r="C679" s="4">
        <v>0</v>
      </c>
      <c r="D679" s="4">
        <v>-380338</v>
      </c>
      <c r="E679" s="4">
        <v>6214.68</v>
      </c>
      <c r="F679" s="4">
        <v>6214.68</v>
      </c>
      <c r="G679" s="4">
        <v>6214.68</v>
      </c>
    </row>
    <row r="680" spans="1:7" x14ac:dyDescent="0.2">
      <c r="A680" s="5" t="s">
        <v>464</v>
      </c>
      <c r="B680" s="4">
        <v>0</v>
      </c>
      <c r="C680" s="4">
        <v>0</v>
      </c>
      <c r="D680" s="4">
        <v>0</v>
      </c>
      <c r="E680" s="4">
        <v>0</v>
      </c>
      <c r="F680" s="4">
        <v>0</v>
      </c>
      <c r="G680" s="4">
        <v>0</v>
      </c>
    </row>
    <row r="681" spans="1:7" x14ac:dyDescent="0.2">
      <c r="A681" s="5" t="s">
        <v>430</v>
      </c>
      <c r="B681" s="28">
        <v>0</v>
      </c>
      <c r="C681" s="28">
        <v>0</v>
      </c>
      <c r="D681" s="28">
        <v>-112648207</v>
      </c>
      <c r="E681" s="28">
        <v>-391206717.12345099</v>
      </c>
      <c r="F681" s="28">
        <v>-349875598.97523099</v>
      </c>
      <c r="G681" s="28">
        <v>-310997453.91166902</v>
      </c>
    </row>
    <row r="683" spans="1:7" x14ac:dyDescent="0.2">
      <c r="A683" s="5" t="s">
        <v>358</v>
      </c>
      <c r="B683" s="4">
        <v>0</v>
      </c>
      <c r="C683" s="4">
        <v>0</v>
      </c>
      <c r="D683" s="4">
        <v>0</v>
      </c>
      <c r="E683" s="4">
        <v>0</v>
      </c>
      <c r="F683" s="4">
        <v>0</v>
      </c>
      <c r="G683" s="4">
        <v>0</v>
      </c>
    </row>
    <row r="685" spans="1:7" x14ac:dyDescent="0.2">
      <c r="A685" s="5" t="s">
        <v>465</v>
      </c>
      <c r="B685" s="4">
        <v>0</v>
      </c>
      <c r="C685" s="4">
        <v>0</v>
      </c>
      <c r="D685" s="4">
        <v>-104783405.94</v>
      </c>
      <c r="E685" s="4">
        <v>-346411538.40941501</v>
      </c>
      <c r="F685" s="4">
        <v>-269392217.54427499</v>
      </c>
      <c r="G685" s="4">
        <v>-208020465.829548</v>
      </c>
    </row>
    <row r="686" spans="1:7" s="30" customFormat="1" x14ac:dyDescent="0.2">
      <c r="A686" s="29" t="s">
        <v>466</v>
      </c>
      <c r="B686" s="30">
        <v>0.7</v>
      </c>
      <c r="C686" s="30">
        <v>0.7</v>
      </c>
      <c r="D686" s="30">
        <v>0.7</v>
      </c>
      <c r="E686" s="30">
        <v>0.7</v>
      </c>
      <c r="F686" s="30">
        <v>0.7</v>
      </c>
      <c r="G686" s="30">
        <v>0.7</v>
      </c>
    </row>
    <row r="687" spans="1:7" x14ac:dyDescent="0.2">
      <c r="A687" s="3" t="s">
        <v>467</v>
      </c>
      <c r="B687" s="31">
        <v>0</v>
      </c>
      <c r="C687" s="31">
        <v>0</v>
      </c>
      <c r="D687" s="31">
        <v>-36674192</v>
      </c>
      <c r="E687" s="31">
        <v>-121244038.443295</v>
      </c>
      <c r="F687" s="31">
        <v>-94287276.140496299</v>
      </c>
      <c r="G687" s="31">
        <v>-72807163.040342107</v>
      </c>
    </row>
    <row r="689" spans="1:7" x14ac:dyDescent="0.2">
      <c r="A689" s="9" t="s">
        <v>441</v>
      </c>
    </row>
    <row r="690" spans="1:7" x14ac:dyDescent="0.2">
      <c r="A690" s="5" t="s">
        <v>468</v>
      </c>
      <c r="B690" s="4">
        <v>0</v>
      </c>
      <c r="C690" s="4">
        <v>0</v>
      </c>
      <c r="D690" s="4">
        <v>874037.85</v>
      </c>
      <c r="E690" s="4">
        <v>4031043.7843703399</v>
      </c>
      <c r="F690" s="4">
        <v>8690542.0266606491</v>
      </c>
      <c r="G690" s="4">
        <v>12694429.660915401</v>
      </c>
    </row>
    <row r="691" spans="1:7" x14ac:dyDescent="0.2">
      <c r="A691" s="5" t="s">
        <v>469</v>
      </c>
      <c r="B691" s="4">
        <v>0</v>
      </c>
      <c r="C691" s="4">
        <v>0</v>
      </c>
      <c r="D691" s="4">
        <v>0</v>
      </c>
      <c r="E691" s="4">
        <v>0</v>
      </c>
      <c r="F691" s="4">
        <v>0</v>
      </c>
      <c r="G691" s="4">
        <v>0</v>
      </c>
    </row>
    <row r="692" spans="1:7" x14ac:dyDescent="0.2">
      <c r="A692" s="5" t="s">
        <v>470</v>
      </c>
      <c r="B692" s="4">
        <v>0</v>
      </c>
      <c r="C692" s="4">
        <v>0</v>
      </c>
      <c r="D692" s="4">
        <v>3115994.861</v>
      </c>
      <c r="E692" s="4">
        <v>20603527.492625002</v>
      </c>
      <c r="F692" s="4">
        <v>20593367.684749901</v>
      </c>
      <c r="G692" s="4">
        <v>16466481.1891999</v>
      </c>
    </row>
    <row r="693" spans="1:7" x14ac:dyDescent="0.2">
      <c r="A693" s="5" t="s">
        <v>471</v>
      </c>
      <c r="B693" s="4">
        <v>0</v>
      </c>
      <c r="C693" s="4">
        <v>0</v>
      </c>
      <c r="D693" s="4">
        <v>0</v>
      </c>
      <c r="E693" s="4">
        <v>0</v>
      </c>
      <c r="F693" s="4">
        <v>0</v>
      </c>
      <c r="G693" s="4">
        <v>0</v>
      </c>
    </row>
    <row r="694" spans="1:7" x14ac:dyDescent="0.2">
      <c r="A694" s="5" t="s">
        <v>472</v>
      </c>
      <c r="B694" s="4">
        <v>0</v>
      </c>
      <c r="C694" s="4">
        <v>0</v>
      </c>
      <c r="D694" s="4">
        <v>-2657839.66</v>
      </c>
      <c r="E694" s="4">
        <v>-19554994.064970002</v>
      </c>
      <c r="F694" s="4">
        <v>-37741311.483419597</v>
      </c>
      <c r="G694" s="4">
        <v>-50347625.059836298</v>
      </c>
    </row>
    <row r="695" spans="1:7" x14ac:dyDescent="0.2">
      <c r="A695" s="5" t="s">
        <v>473</v>
      </c>
      <c r="B695" s="4">
        <v>0</v>
      </c>
      <c r="C695" s="4">
        <v>0</v>
      </c>
      <c r="D695" s="4">
        <v>35734995.631999999</v>
      </c>
      <c r="E695" s="4">
        <v>123621164.99523</v>
      </c>
      <c r="F695" s="4">
        <v>123560206.1085</v>
      </c>
      <c r="G695" s="4">
        <v>123498608.8203</v>
      </c>
    </row>
    <row r="696" spans="1:7" x14ac:dyDescent="0.2">
      <c r="A696" s="5" t="s">
        <v>474</v>
      </c>
      <c r="B696" s="4">
        <v>0</v>
      </c>
      <c r="C696" s="4">
        <v>0</v>
      </c>
      <c r="D696" s="4">
        <v>-131059.78200000001</v>
      </c>
      <c r="E696" s="4">
        <v>8312.3560799999796</v>
      </c>
      <c r="F696" s="4">
        <v>8312.3560799999996</v>
      </c>
      <c r="G696" s="4">
        <v>8312.3560799999996</v>
      </c>
    </row>
    <row r="697" spans="1:7" x14ac:dyDescent="0.2">
      <c r="A697" s="5" t="s">
        <v>475</v>
      </c>
      <c r="B697" s="4">
        <v>0</v>
      </c>
      <c r="C697" s="4">
        <v>0</v>
      </c>
      <c r="D697" s="4">
        <v>125131.202</v>
      </c>
      <c r="E697" s="4">
        <v>-2044.6297199999999</v>
      </c>
      <c r="F697" s="4">
        <v>-2044.6297199999999</v>
      </c>
      <c r="G697" s="4">
        <v>-2044.6297199999999</v>
      </c>
    </row>
    <row r="698" spans="1:7" x14ac:dyDescent="0.2">
      <c r="A698" s="5" t="s">
        <v>476</v>
      </c>
      <c r="B698" s="4">
        <v>0</v>
      </c>
      <c r="C698" s="4">
        <v>0</v>
      </c>
      <c r="D698" s="4">
        <v>0</v>
      </c>
      <c r="E698" s="4">
        <v>0</v>
      </c>
      <c r="F698" s="4">
        <v>0</v>
      </c>
      <c r="G698" s="4">
        <v>0</v>
      </c>
    </row>
    <row r="699" spans="1:7" x14ac:dyDescent="0.2">
      <c r="A699" s="5" t="s">
        <v>477</v>
      </c>
      <c r="B699" s="4">
        <v>0</v>
      </c>
      <c r="C699" s="4">
        <v>0</v>
      </c>
      <c r="D699" s="4">
        <v>2200451.5247399998</v>
      </c>
      <c r="E699" s="4">
        <v>7600011.1771944603</v>
      </c>
      <c r="F699" s="4">
        <v>6036217.5147898197</v>
      </c>
      <c r="G699" s="4">
        <v>4662195.4427790102</v>
      </c>
    </row>
    <row r="700" spans="1:7" x14ac:dyDescent="0.2">
      <c r="A700" s="3" t="s">
        <v>478</v>
      </c>
      <c r="B700" s="31">
        <v>0</v>
      </c>
      <c r="C700" s="31">
        <v>0</v>
      </c>
      <c r="D700" s="31">
        <v>39261711.627740003</v>
      </c>
      <c r="E700" s="31">
        <v>136307021.110809</v>
      </c>
      <c r="F700" s="31">
        <v>121145289.57764</v>
      </c>
      <c r="G700" s="31">
        <v>106980357.779718</v>
      </c>
    </row>
    <row r="702" spans="1:7" x14ac:dyDescent="0.2">
      <c r="A702" s="5" t="s">
        <v>479</v>
      </c>
      <c r="B702" s="4">
        <v>0</v>
      </c>
      <c r="C702" s="4">
        <v>0</v>
      </c>
      <c r="D702" s="4">
        <v>-36674192</v>
      </c>
      <c r="E702" s="4">
        <v>-121244038.443295</v>
      </c>
      <c r="F702" s="4">
        <v>-94287276.140496299</v>
      </c>
      <c r="G702" s="4">
        <v>-72807163.040342107</v>
      </c>
    </row>
    <row r="703" spans="1:7" x14ac:dyDescent="0.2">
      <c r="A703" s="5" t="s">
        <v>480</v>
      </c>
      <c r="B703" s="4">
        <v>0</v>
      </c>
      <c r="C703" s="4">
        <v>0</v>
      </c>
      <c r="D703" s="4">
        <v>39261711.627740003</v>
      </c>
      <c r="E703" s="4">
        <v>136307021.110809</v>
      </c>
      <c r="F703" s="4">
        <v>121145289.57764</v>
      </c>
      <c r="G703" s="4">
        <v>106980357.779718</v>
      </c>
    </row>
    <row r="704" spans="1:7" ht="10.8" thickBot="1" x14ac:dyDescent="0.25">
      <c r="A704" s="3" t="s">
        <v>481</v>
      </c>
      <c r="B704" s="32">
        <v>0</v>
      </c>
      <c r="C704" s="32">
        <v>0</v>
      </c>
      <c r="D704" s="32">
        <v>2587519.6277399999</v>
      </c>
      <c r="E704" s="32">
        <v>15062982.667514499</v>
      </c>
      <c r="F704" s="32">
        <v>26858013.437144499</v>
      </c>
      <c r="G704" s="32">
        <v>34173194.739376001</v>
      </c>
    </row>
    <row r="705" spans="1:7" ht="10.8" thickTop="1" x14ac:dyDescent="0.2"/>
    <row r="706" spans="1:7" x14ac:dyDescent="0.2">
      <c r="A706" s="33"/>
      <c r="B706" s="34"/>
      <c r="C706" s="34"/>
      <c r="D706" s="34"/>
      <c r="E706" s="34"/>
      <c r="F706" s="34"/>
      <c r="G706" s="34"/>
    </row>
    <row r="708" spans="1:7" ht="10.8" thickBot="1" x14ac:dyDescent="0.25">
      <c r="A708" s="9" t="s">
        <v>482</v>
      </c>
      <c r="B708" s="35">
        <v>0</v>
      </c>
      <c r="C708" s="35">
        <v>0</v>
      </c>
      <c r="D708" s="35">
        <v>3059407.6913399999</v>
      </c>
      <c r="E708" s="35">
        <v>16821068.045794498</v>
      </c>
      <c r="F708" s="35">
        <v>30604213.619116001</v>
      </c>
      <c r="G708" s="35">
        <v>39512483.566136099</v>
      </c>
    </row>
    <row r="709" spans="1:7" ht="10.8" thickTop="1" x14ac:dyDescent="0.2"/>
    <row r="710" spans="1:7" x14ac:dyDescent="0.2">
      <c r="A710" s="33"/>
      <c r="B710" s="34"/>
      <c r="C710" s="34"/>
      <c r="D710" s="34"/>
      <c r="E710" s="34"/>
      <c r="F710" s="34"/>
      <c r="G710" s="34"/>
    </row>
    <row r="712" spans="1:7" x14ac:dyDescent="0.2">
      <c r="A712" s="5" t="s">
        <v>403</v>
      </c>
      <c r="B712" s="4">
        <v>2</v>
      </c>
      <c r="C712" s="4">
        <v>2</v>
      </c>
      <c r="D712" s="4">
        <v>2</v>
      </c>
      <c r="E712" s="4">
        <v>2</v>
      </c>
      <c r="F712" s="4">
        <v>2</v>
      </c>
      <c r="G712" s="4">
        <v>2</v>
      </c>
    </row>
    <row r="713" spans="1:7" x14ac:dyDescent="0.2">
      <c r="A713" s="5" t="s">
        <v>483</v>
      </c>
      <c r="B713" s="4">
        <v>0</v>
      </c>
      <c r="C713" s="4">
        <v>0</v>
      </c>
      <c r="D713" s="4">
        <v>-36674192</v>
      </c>
      <c r="E713" s="4">
        <v>-121244038.443295</v>
      </c>
      <c r="F713" s="4">
        <v>-94287276.140496299</v>
      </c>
      <c r="G713" s="4">
        <v>-72807163.040342107</v>
      </c>
    </row>
    <row r="714" spans="1:7" x14ac:dyDescent="0.2">
      <c r="A714" s="5" t="s">
        <v>423</v>
      </c>
      <c r="B714" s="4">
        <v>0</v>
      </c>
      <c r="C714" s="4">
        <v>0</v>
      </c>
      <c r="D714" s="4">
        <v>0</v>
      </c>
      <c r="E714" s="4">
        <v>0</v>
      </c>
      <c r="F714" s="4">
        <v>0</v>
      </c>
      <c r="G714" s="4">
        <v>0</v>
      </c>
    </row>
    <row r="717" spans="1:7" x14ac:dyDescent="0.2">
      <c r="A717" s="9" t="s">
        <v>484</v>
      </c>
    </row>
    <row r="718" spans="1:7" x14ac:dyDescent="0.2">
      <c r="A718" s="5" t="s">
        <v>415</v>
      </c>
      <c r="B718" s="4">
        <v>0</v>
      </c>
      <c r="C718" s="4">
        <v>0</v>
      </c>
      <c r="D718" s="4">
        <v>-36674192</v>
      </c>
      <c r="E718" s="4">
        <v>0</v>
      </c>
      <c r="F718" s="4">
        <v>0</v>
      </c>
      <c r="G718" s="4">
        <v>0</v>
      </c>
    </row>
    <row r="719" spans="1:7" x14ac:dyDescent="0.2">
      <c r="A719" s="5" t="s">
        <v>418</v>
      </c>
      <c r="B719" s="4">
        <v>0</v>
      </c>
      <c r="C719" s="4">
        <v>0</v>
      </c>
      <c r="D719" s="4">
        <v>0</v>
      </c>
      <c r="E719" s="4">
        <v>0</v>
      </c>
      <c r="F719" s="4">
        <v>0</v>
      </c>
      <c r="G719" s="4">
        <v>0</v>
      </c>
    </row>
    <row r="720" spans="1:7" x14ac:dyDescent="0.2">
      <c r="A720" s="5" t="s">
        <v>485</v>
      </c>
      <c r="B720" s="4">
        <v>0</v>
      </c>
      <c r="C720" s="4">
        <v>0</v>
      </c>
      <c r="D720" s="4">
        <v>-36674192</v>
      </c>
      <c r="E720" s="4">
        <v>0</v>
      </c>
      <c r="F720" s="4">
        <v>0</v>
      </c>
      <c r="G720" s="4">
        <v>0</v>
      </c>
    </row>
    <row r="722" spans="1:7" x14ac:dyDescent="0.2">
      <c r="A722" s="5" t="s">
        <v>416</v>
      </c>
      <c r="B722" s="4">
        <v>0</v>
      </c>
      <c r="C722" s="4">
        <v>0</v>
      </c>
      <c r="D722" s="4">
        <v>42050612</v>
      </c>
      <c r="E722" s="4">
        <v>0</v>
      </c>
      <c r="F722" s="4">
        <v>0</v>
      </c>
      <c r="G722" s="4">
        <v>0</v>
      </c>
    </row>
    <row r="723" spans="1:7" x14ac:dyDescent="0.2">
      <c r="A723" s="5" t="s">
        <v>417</v>
      </c>
      <c r="B723" s="4">
        <v>0</v>
      </c>
      <c r="C723" s="4">
        <v>0</v>
      </c>
      <c r="D723" s="4">
        <v>-2788899</v>
      </c>
      <c r="E723" s="4">
        <v>0</v>
      </c>
      <c r="F723" s="4">
        <v>0</v>
      </c>
      <c r="G723" s="4">
        <v>0</v>
      </c>
    </row>
    <row r="724" spans="1:7" x14ac:dyDescent="0.2">
      <c r="A724" s="5" t="s">
        <v>486</v>
      </c>
      <c r="B724" s="4">
        <v>0</v>
      </c>
      <c r="C724" s="4">
        <v>0</v>
      </c>
      <c r="D724" s="4">
        <v>39261713</v>
      </c>
      <c r="E724" s="4">
        <v>0</v>
      </c>
      <c r="F724" s="4">
        <v>0</v>
      </c>
      <c r="G724" s="4">
        <v>0</v>
      </c>
    </row>
    <row r="726" spans="1:7" x14ac:dyDescent="0.2">
      <c r="A726" s="5" t="s">
        <v>487</v>
      </c>
      <c r="B726" s="4">
        <v>0</v>
      </c>
      <c r="C726" s="4">
        <v>0</v>
      </c>
      <c r="D726" s="4">
        <v>2587521</v>
      </c>
      <c r="E726" s="4">
        <v>0</v>
      </c>
      <c r="F726" s="4">
        <v>0</v>
      </c>
      <c r="G726" s="4">
        <v>0</v>
      </c>
    </row>
    <row r="728" spans="1:7" x14ac:dyDescent="0.2">
      <c r="A728" s="36" t="s">
        <v>488</v>
      </c>
      <c r="B728" s="37"/>
      <c r="C728" s="37"/>
      <c r="D728" s="37"/>
      <c r="E728" s="37"/>
      <c r="F728" s="37"/>
      <c r="G728" s="37"/>
    </row>
    <row r="729" spans="1:7" x14ac:dyDescent="0.2">
      <c r="A729" s="5" t="s">
        <v>489</v>
      </c>
      <c r="B729" s="4">
        <v>0</v>
      </c>
      <c r="C729" s="4">
        <v>0</v>
      </c>
      <c r="D729" s="4">
        <v>-104783405.94</v>
      </c>
      <c r="E729" s="4">
        <v>-360653647.58495098</v>
      </c>
      <c r="F729" s="4">
        <v>-286203830.55083102</v>
      </c>
      <c r="G729" s="4">
        <v>-221002131.004769</v>
      </c>
    </row>
    <row r="730" spans="1:7" s="30" customFormat="1" x14ac:dyDescent="0.2">
      <c r="A730" s="29" t="s">
        <v>439</v>
      </c>
      <c r="B730" s="30">
        <v>0</v>
      </c>
      <c r="C730" s="30">
        <v>0</v>
      </c>
      <c r="D730" s="30">
        <v>0.12</v>
      </c>
      <c r="E730" s="30">
        <v>0.12</v>
      </c>
      <c r="F730" s="30">
        <v>0.12</v>
      </c>
      <c r="G730" s="30">
        <v>0.12</v>
      </c>
    </row>
    <row r="731" spans="1:7" x14ac:dyDescent="0.2">
      <c r="A731" s="5" t="s">
        <v>490</v>
      </c>
      <c r="B731" s="4">
        <v>0</v>
      </c>
      <c r="C731" s="4">
        <v>0</v>
      </c>
      <c r="D731" s="4">
        <v>-6287004.3563999999</v>
      </c>
      <c r="E731" s="4">
        <v>-21639218.855097</v>
      </c>
      <c r="F731" s="4">
        <v>-17172229.8330498</v>
      </c>
      <c r="G731" s="4">
        <v>-13260127.8602861</v>
      </c>
    </row>
    <row r="732" spans="1:7" x14ac:dyDescent="0.2">
      <c r="A732" s="5" t="s">
        <v>491</v>
      </c>
      <c r="B732" s="4">
        <v>0</v>
      </c>
      <c r="C732" s="4">
        <v>0</v>
      </c>
      <c r="D732" s="4">
        <v>-2200451.5247399998</v>
      </c>
      <c r="E732" s="4">
        <v>-7573726.59928397</v>
      </c>
      <c r="F732" s="4">
        <v>-6010280.4415674498</v>
      </c>
      <c r="G732" s="4">
        <v>-4641044.7511001499</v>
      </c>
    </row>
    <row r="733" spans="1:7" x14ac:dyDescent="0.2">
      <c r="A733" s="38"/>
      <c r="B733" s="39"/>
      <c r="C733" s="39"/>
      <c r="D733" s="39"/>
      <c r="E733" s="39"/>
      <c r="F733" s="39"/>
      <c r="G733" s="39"/>
    </row>
    <row r="734" spans="1:7" x14ac:dyDescent="0.2">
      <c r="A734" s="5" t="s">
        <v>492</v>
      </c>
      <c r="B734" s="4">
        <v>0</v>
      </c>
      <c r="C734" s="4">
        <v>0</v>
      </c>
      <c r="D734" s="4">
        <v>-102582954.41526</v>
      </c>
      <c r="E734" s="4">
        <v>-353079920.98566699</v>
      </c>
      <c r="F734" s="4">
        <v>-280193550.109263</v>
      </c>
      <c r="G734" s="4">
        <v>-216361086.25366899</v>
      </c>
    </row>
    <row r="735" spans="1:7" s="30" customFormat="1" x14ac:dyDescent="0.2">
      <c r="A735" s="29" t="s">
        <v>493</v>
      </c>
      <c r="B735" s="30">
        <v>0.12</v>
      </c>
      <c r="C735" s="30">
        <v>0.12</v>
      </c>
      <c r="D735" s="30">
        <v>0.12</v>
      </c>
      <c r="E735" s="30">
        <v>0.12</v>
      </c>
      <c r="F735" s="30">
        <v>0.12</v>
      </c>
      <c r="G735" s="30">
        <v>0.12</v>
      </c>
    </row>
    <row r="736" spans="1:7" x14ac:dyDescent="0.2">
      <c r="A736" s="5" t="s">
        <v>494</v>
      </c>
      <c r="B736" s="4">
        <v>0</v>
      </c>
      <c r="C736" s="4">
        <v>0</v>
      </c>
      <c r="D736" s="4">
        <v>6154977.2649156004</v>
      </c>
      <c r="E736" s="4">
        <v>21184795.25914</v>
      </c>
      <c r="F736" s="4">
        <v>16811613.006555799</v>
      </c>
      <c r="G736" s="4">
        <v>12981665.1752201</v>
      </c>
    </row>
    <row r="737" spans="1:7" x14ac:dyDescent="0.2">
      <c r="A737" s="5" t="s">
        <v>495</v>
      </c>
      <c r="B737" s="4">
        <v>0</v>
      </c>
      <c r="C737" s="4">
        <v>0</v>
      </c>
      <c r="D737" s="4">
        <v>6154977.2649156004</v>
      </c>
      <c r="E737" s="4">
        <v>21184795.25914</v>
      </c>
      <c r="F737" s="4">
        <v>16811613.006555799</v>
      </c>
      <c r="G737" s="4">
        <v>12981665.1752201</v>
      </c>
    </row>
    <row r="739" spans="1:7" x14ac:dyDescent="0.2">
      <c r="A739" s="40" t="s">
        <v>496</v>
      </c>
      <c r="B739" s="39"/>
      <c r="C739" s="39"/>
      <c r="D739" s="39"/>
      <c r="E739" s="39"/>
      <c r="F739" s="39"/>
      <c r="G739" s="39"/>
    </row>
    <row r="740" spans="1:7" x14ac:dyDescent="0.2">
      <c r="A740" s="5" t="s">
        <v>497</v>
      </c>
      <c r="B740" s="4">
        <v>0</v>
      </c>
      <c r="C740" s="4">
        <v>0</v>
      </c>
      <c r="D740" s="4">
        <v>94377612.719999999</v>
      </c>
      <c r="E740" s="4">
        <v>366636834.46200001</v>
      </c>
      <c r="F740" s="4">
        <v>764061221.09279895</v>
      </c>
      <c r="G740" s="4">
        <v>1079943874.8827901</v>
      </c>
    </row>
    <row r="741" spans="1:7" x14ac:dyDescent="0.2">
      <c r="A741" s="5" t="s">
        <v>498</v>
      </c>
      <c r="B741" s="4">
        <v>0</v>
      </c>
      <c r="C741" s="4">
        <v>0</v>
      </c>
      <c r="D741" s="4">
        <v>-1351778484</v>
      </c>
      <c r="E741" s="4">
        <v>-4694480605.48141</v>
      </c>
      <c r="F741" s="4">
        <v>-4198507187.7027702</v>
      </c>
      <c r="G741" s="4">
        <v>-3731969446.9400301</v>
      </c>
    </row>
    <row r="742" spans="1:7" x14ac:dyDescent="0.2">
      <c r="A742" s="5" t="s">
        <v>499</v>
      </c>
      <c r="B742" s="4">
        <v>0</v>
      </c>
      <c r="C742" s="4">
        <v>0</v>
      </c>
      <c r="D742" s="4">
        <v>-104783405.94</v>
      </c>
      <c r="E742" s="4">
        <v>-360653647.58494997</v>
      </c>
      <c r="F742" s="4">
        <v>-286203830.55083102</v>
      </c>
      <c r="G742" s="4">
        <v>-221002131.004769</v>
      </c>
    </row>
    <row r="743" spans="1:7" x14ac:dyDescent="0.2">
      <c r="B743" s="4">
        <v>0</v>
      </c>
      <c r="C743" s="4">
        <v>0</v>
      </c>
      <c r="D743" s="4">
        <v>0</v>
      </c>
      <c r="E743" s="4">
        <v>0</v>
      </c>
      <c r="F743" s="4">
        <v>0</v>
      </c>
      <c r="G743" s="4">
        <v>0</v>
      </c>
    </row>
    <row r="744" spans="1:7" x14ac:dyDescent="0.2">
      <c r="A744" s="9" t="s">
        <v>500</v>
      </c>
    </row>
    <row r="745" spans="1:7" x14ac:dyDescent="0.2">
      <c r="A745" s="5" t="s">
        <v>10</v>
      </c>
      <c r="B745" s="4">
        <v>0</v>
      </c>
      <c r="C745" s="4">
        <v>-73228942</v>
      </c>
      <c r="D745" s="4">
        <v>-170454264</v>
      </c>
      <c r="E745" s="4">
        <v>-30987511.485404599</v>
      </c>
      <c r="F745" s="4">
        <v>-243695534.512173</v>
      </c>
      <c r="G745" s="4">
        <v>-278628411.26495999</v>
      </c>
    </row>
    <row r="746" spans="1:7" x14ac:dyDescent="0.2">
      <c r="A746" s="5" t="s">
        <v>11</v>
      </c>
      <c r="B746" s="4">
        <v>0</v>
      </c>
      <c r="C746" s="4">
        <v>0</v>
      </c>
      <c r="D746" s="4">
        <v>0</v>
      </c>
      <c r="E746" s="4">
        <v>0</v>
      </c>
      <c r="F746" s="4">
        <v>0</v>
      </c>
      <c r="G746" s="4">
        <v>0</v>
      </c>
    </row>
    <row r="747" spans="1:7" x14ac:dyDescent="0.2">
      <c r="A747" s="5" t="s">
        <v>501</v>
      </c>
      <c r="B747" s="4">
        <v>0</v>
      </c>
      <c r="C747" s="4">
        <v>-73228942</v>
      </c>
      <c r="D747" s="4">
        <v>-170454264</v>
      </c>
      <c r="E747" s="4">
        <v>-30987511.485404599</v>
      </c>
      <c r="F747" s="4">
        <v>-243695534.512173</v>
      </c>
      <c r="G747" s="4">
        <v>-278628411.26495999</v>
      </c>
    </row>
    <row r="748" spans="1:7" x14ac:dyDescent="0.2">
      <c r="A748" s="5" t="s">
        <v>502</v>
      </c>
      <c r="B748" s="4">
        <v>0</v>
      </c>
      <c r="C748" s="4">
        <v>-73228942</v>
      </c>
      <c r="D748" s="4">
        <v>-170454264</v>
      </c>
      <c r="E748" s="4">
        <v>-30987511.485404599</v>
      </c>
      <c r="F748" s="4">
        <v>-243695534.512173</v>
      </c>
      <c r="G748" s="4">
        <v>-278628411.26495999</v>
      </c>
    </row>
    <row r="749" spans="1:7" x14ac:dyDescent="0.2">
      <c r="A749" s="5" t="s">
        <v>403</v>
      </c>
      <c r="B749" s="4">
        <v>0</v>
      </c>
      <c r="C749" s="4">
        <v>0</v>
      </c>
      <c r="D749" s="4">
        <v>12</v>
      </c>
      <c r="E749" s="4">
        <v>13</v>
      </c>
      <c r="F749" s="4">
        <v>12</v>
      </c>
      <c r="G749" s="4">
        <v>12</v>
      </c>
    </row>
    <row r="750" spans="1:7" x14ac:dyDescent="0.2">
      <c r="A750" s="5" t="s">
        <v>503</v>
      </c>
      <c r="B750" s="4">
        <v>0</v>
      </c>
      <c r="C750" s="4">
        <v>0</v>
      </c>
      <c r="D750" s="4">
        <v>12</v>
      </c>
      <c r="E750" s="4">
        <v>12</v>
      </c>
      <c r="F750" s="4">
        <v>12</v>
      </c>
      <c r="G750" s="4">
        <v>12</v>
      </c>
    </row>
    <row r="751" spans="1:7" x14ac:dyDescent="0.2">
      <c r="A751" s="5" t="s">
        <v>403</v>
      </c>
      <c r="B751" s="4">
        <v>0</v>
      </c>
      <c r="C751" s="4">
        <v>0</v>
      </c>
      <c r="D751" s="4">
        <v>0</v>
      </c>
      <c r="E751" s="4">
        <v>12</v>
      </c>
      <c r="F751" s="4">
        <v>0</v>
      </c>
      <c r="G751" s="4">
        <v>0</v>
      </c>
    </row>
    <row r="752" spans="1:7" x14ac:dyDescent="0.2">
      <c r="A752" s="5" t="s">
        <v>504</v>
      </c>
      <c r="B752" s="4">
        <v>0</v>
      </c>
      <c r="C752" s="4">
        <v>0</v>
      </c>
      <c r="D752" s="4">
        <v>0</v>
      </c>
      <c r="E752" s="4">
        <v>185925068.91242701</v>
      </c>
      <c r="F752" s="4">
        <v>0</v>
      </c>
      <c r="G752" s="4">
        <v>0</v>
      </c>
    </row>
    <row r="753" spans="1:7" x14ac:dyDescent="0.2">
      <c r="A753" s="5" t="s">
        <v>505</v>
      </c>
      <c r="B753" s="4">
        <v>0</v>
      </c>
      <c r="C753" s="4">
        <v>0</v>
      </c>
      <c r="D753" s="4">
        <v>12</v>
      </c>
      <c r="E753" s="4">
        <v>0</v>
      </c>
      <c r="F753" s="4">
        <v>12</v>
      </c>
      <c r="G753" s="4">
        <v>12</v>
      </c>
    </row>
    <row r="754" spans="1:7" x14ac:dyDescent="0.2">
      <c r="A754" s="5" t="s">
        <v>506</v>
      </c>
      <c r="B754" s="4">
        <v>0</v>
      </c>
      <c r="C754" s="4">
        <v>0</v>
      </c>
      <c r="D754" s="4">
        <v>73859727.178987205</v>
      </c>
      <c r="E754" s="4">
        <v>0</v>
      </c>
      <c r="F754" s="4">
        <v>216560540.77716601</v>
      </c>
      <c r="G754" s="4">
        <v>167866091.633421</v>
      </c>
    </row>
    <row r="755" spans="1:7" x14ac:dyDescent="0.2">
      <c r="A755" s="5" t="s">
        <v>423</v>
      </c>
      <c r="B755" s="4">
        <v>0</v>
      </c>
      <c r="C755" s="4">
        <v>0</v>
      </c>
      <c r="D755" s="4">
        <v>0</v>
      </c>
      <c r="E755" s="4">
        <v>0</v>
      </c>
      <c r="F755" s="4">
        <v>0</v>
      </c>
      <c r="G755" s="4">
        <v>0</v>
      </c>
    </row>
    <row r="756" spans="1:7" x14ac:dyDescent="0.2">
      <c r="A756" s="5" t="s">
        <v>507</v>
      </c>
      <c r="B756" s="4">
        <v>0</v>
      </c>
      <c r="C756" s="4">
        <v>0</v>
      </c>
      <c r="D756" s="4">
        <v>0</v>
      </c>
      <c r="E756" s="4">
        <v>0</v>
      </c>
      <c r="F756" s="4">
        <v>0</v>
      </c>
      <c r="G756" s="4">
        <v>0</v>
      </c>
    </row>
    <row r="757" spans="1:7" x14ac:dyDescent="0.2">
      <c r="A757" s="5" t="s">
        <v>508</v>
      </c>
      <c r="B757" s="4">
        <v>0</v>
      </c>
      <c r="C757" s="4">
        <v>0</v>
      </c>
      <c r="D757" s="4">
        <v>0</v>
      </c>
      <c r="E757" s="4">
        <v>0</v>
      </c>
      <c r="F757" s="4">
        <v>0</v>
      </c>
      <c r="G757" s="4">
        <v>0</v>
      </c>
    </row>
    <row r="758" spans="1:7" x14ac:dyDescent="0.2">
      <c r="A758" s="5" t="s">
        <v>509</v>
      </c>
      <c r="B758" s="4">
        <v>0</v>
      </c>
      <c r="C758" s="4">
        <v>0</v>
      </c>
      <c r="D758" s="4">
        <v>0</v>
      </c>
      <c r="E758" s="4">
        <v>0</v>
      </c>
      <c r="F758" s="4">
        <v>0</v>
      </c>
      <c r="G758" s="4">
        <v>0</v>
      </c>
    </row>
    <row r="759" spans="1:7" x14ac:dyDescent="0.2">
      <c r="A759" s="5" t="s">
        <v>505</v>
      </c>
      <c r="B759" s="4">
        <v>24</v>
      </c>
      <c r="C759" s="4">
        <v>24</v>
      </c>
      <c r="D759" s="4">
        <v>12</v>
      </c>
      <c r="E759" s="4">
        <v>12</v>
      </c>
      <c r="F759" s="4">
        <v>12</v>
      </c>
      <c r="G759" s="4">
        <v>12</v>
      </c>
    </row>
    <row r="760" spans="1:7" x14ac:dyDescent="0.2">
      <c r="A760" s="5" t="s">
        <v>510</v>
      </c>
      <c r="B760" s="4">
        <v>0</v>
      </c>
      <c r="C760" s="4">
        <v>0</v>
      </c>
      <c r="D760" s="4">
        <v>0</v>
      </c>
      <c r="E760" s="4">
        <v>-15019758.8059984</v>
      </c>
      <c r="F760" s="4">
        <v>-14821184.6984969</v>
      </c>
      <c r="G760" s="4">
        <v>-12086109.5307795</v>
      </c>
    </row>
    <row r="761" spans="1:7" x14ac:dyDescent="0.2">
      <c r="A761" s="5" t="s">
        <v>423</v>
      </c>
      <c r="B761" s="4">
        <v>0</v>
      </c>
      <c r="C761" s="4">
        <v>0</v>
      </c>
      <c r="D761" s="4">
        <v>0</v>
      </c>
      <c r="E761" s="4">
        <v>0</v>
      </c>
      <c r="F761" s="4">
        <v>0</v>
      </c>
      <c r="G761" s="4">
        <v>0</v>
      </c>
    </row>
    <row r="762" spans="1:7" x14ac:dyDescent="0.2">
      <c r="A762" s="5" t="s">
        <v>511</v>
      </c>
      <c r="B762" s="4">
        <v>0</v>
      </c>
      <c r="C762" s="4">
        <v>0</v>
      </c>
      <c r="D762" s="4">
        <v>73859727.178987205</v>
      </c>
      <c r="E762" s="4">
        <v>170905310.10642901</v>
      </c>
      <c r="F762" s="4">
        <v>201739356.07866901</v>
      </c>
      <c r="G762" s="4">
        <v>155779982.10264099</v>
      </c>
    </row>
    <row r="763" spans="1:7" s="30" customFormat="1" x14ac:dyDescent="0.2">
      <c r="A763" s="29" t="s">
        <v>512</v>
      </c>
      <c r="B763" s="30">
        <v>2</v>
      </c>
      <c r="C763" s="30">
        <v>2</v>
      </c>
      <c r="D763" s="30">
        <v>2</v>
      </c>
      <c r="E763" s="30">
        <v>1.99999999999999</v>
      </c>
      <c r="F763" s="30">
        <v>2</v>
      </c>
      <c r="G763" s="30">
        <v>2</v>
      </c>
    </row>
    <row r="764" spans="1:7" x14ac:dyDescent="0.2">
      <c r="A764" s="5" t="s">
        <v>513</v>
      </c>
      <c r="B764" s="4">
        <v>0</v>
      </c>
      <c r="C764" s="4">
        <v>0</v>
      </c>
      <c r="D764" s="4">
        <v>6154977.2649156004</v>
      </c>
      <c r="E764" s="4">
        <v>14242109.175535699</v>
      </c>
      <c r="F764" s="4">
        <v>16811613.006555799</v>
      </c>
      <c r="G764" s="4">
        <v>12981665.1752201</v>
      </c>
    </row>
    <row r="766" spans="1:7" x14ac:dyDescent="0.2">
      <c r="A766" s="5" t="s">
        <v>403</v>
      </c>
      <c r="B766" s="4">
        <v>2</v>
      </c>
      <c r="C766" s="4">
        <v>2</v>
      </c>
      <c r="D766" s="4">
        <v>2</v>
      </c>
      <c r="E766" s="4">
        <v>2</v>
      </c>
      <c r="F766" s="4">
        <v>2</v>
      </c>
      <c r="G766" s="4">
        <v>2</v>
      </c>
    </row>
    <row r="767" spans="1:7" x14ac:dyDescent="0.2">
      <c r="A767" s="5" t="s">
        <v>514</v>
      </c>
      <c r="B767" s="4">
        <v>0</v>
      </c>
      <c r="C767" s="4">
        <v>0</v>
      </c>
      <c r="D767" s="4">
        <v>0</v>
      </c>
      <c r="E767" s="4">
        <v>0</v>
      </c>
      <c r="F767" s="4">
        <v>0</v>
      </c>
      <c r="G767" s="4">
        <v>0</v>
      </c>
    </row>
    <row r="768" spans="1:7" x14ac:dyDescent="0.2">
      <c r="A768" s="5" t="s">
        <v>515</v>
      </c>
      <c r="B768" s="4">
        <v>0</v>
      </c>
      <c r="C768" s="4">
        <v>0</v>
      </c>
      <c r="D768" s="4">
        <v>0</v>
      </c>
      <c r="E768" s="4">
        <v>0</v>
      </c>
      <c r="F768" s="4">
        <v>0</v>
      </c>
      <c r="G768" s="4">
        <v>0</v>
      </c>
    </row>
    <row r="769" spans="1:7" x14ac:dyDescent="0.2">
      <c r="A769" s="5" t="s">
        <v>505</v>
      </c>
      <c r="B769" s="4">
        <v>22</v>
      </c>
      <c r="C769" s="4">
        <v>22</v>
      </c>
      <c r="D769" s="4">
        <v>22</v>
      </c>
      <c r="E769" s="4">
        <v>22</v>
      </c>
      <c r="F769" s="4">
        <v>22</v>
      </c>
      <c r="G769" s="4">
        <v>22</v>
      </c>
    </row>
    <row r="770" spans="1:7" x14ac:dyDescent="0.2">
      <c r="A770" s="5" t="s">
        <v>516</v>
      </c>
      <c r="B770" s="4">
        <v>132</v>
      </c>
      <c r="C770" s="4">
        <v>132</v>
      </c>
      <c r="D770" s="4">
        <v>132</v>
      </c>
      <c r="E770" s="4">
        <v>132</v>
      </c>
      <c r="F770" s="4">
        <v>132</v>
      </c>
      <c r="G770" s="4">
        <v>132</v>
      </c>
    </row>
    <row r="771" spans="1:7" x14ac:dyDescent="0.2">
      <c r="A771" s="5" t="s">
        <v>517</v>
      </c>
      <c r="B771" s="4">
        <v>0</v>
      </c>
      <c r="C771" s="4">
        <v>0</v>
      </c>
      <c r="D771" s="4">
        <v>0</v>
      </c>
      <c r="E771" s="4">
        <v>13209332.623673899</v>
      </c>
      <c r="F771" s="4">
        <v>15577309.6220429</v>
      </c>
      <c r="G771" s="4">
        <v>12020501.822498901</v>
      </c>
    </row>
    <row r="772" spans="1:7" x14ac:dyDescent="0.2">
      <c r="A772" s="5" t="s">
        <v>423</v>
      </c>
      <c r="B772" s="4">
        <v>0</v>
      </c>
      <c r="C772" s="4">
        <v>0</v>
      </c>
      <c r="D772" s="4">
        <v>0</v>
      </c>
      <c r="E772" s="4">
        <v>0</v>
      </c>
      <c r="F772" s="4">
        <v>0</v>
      </c>
      <c r="G772" s="4">
        <v>0</v>
      </c>
    </row>
    <row r="773" spans="1:7" x14ac:dyDescent="0.2">
      <c r="A773" s="5" t="s">
        <v>518</v>
      </c>
      <c r="B773" s="4">
        <v>132</v>
      </c>
      <c r="C773" s="4">
        <v>132</v>
      </c>
      <c r="D773" s="4">
        <v>132</v>
      </c>
      <c r="E773" s="4">
        <v>132</v>
      </c>
      <c r="F773" s="4">
        <v>132</v>
      </c>
      <c r="G773" s="4">
        <v>132</v>
      </c>
    </row>
    <row r="774" spans="1:7" x14ac:dyDescent="0.2">
      <c r="A774" s="5" t="s">
        <v>519</v>
      </c>
      <c r="B774" s="4">
        <v>0</v>
      </c>
      <c r="C774" s="4">
        <v>0</v>
      </c>
      <c r="D774" s="4">
        <v>0</v>
      </c>
      <c r="E774" s="4">
        <v>77701347.042999193</v>
      </c>
      <c r="F774" s="4">
        <v>86859817.014895901</v>
      </c>
      <c r="G774" s="4">
        <v>66775282.503560901</v>
      </c>
    </row>
    <row r="776" spans="1:7" x14ac:dyDescent="0.2">
      <c r="A776" s="5" t="s">
        <v>403</v>
      </c>
      <c r="B776" s="4">
        <v>6</v>
      </c>
      <c r="C776" s="4">
        <v>6</v>
      </c>
      <c r="D776" s="4">
        <v>6</v>
      </c>
      <c r="E776" s="4">
        <v>6</v>
      </c>
      <c r="F776" s="4">
        <v>6</v>
      </c>
      <c r="G776" s="4">
        <v>6</v>
      </c>
    </row>
    <row r="777" spans="1:7" x14ac:dyDescent="0.2">
      <c r="A777" s="5" t="s">
        <v>520</v>
      </c>
      <c r="B777" s="4">
        <v>18</v>
      </c>
      <c r="C777" s="4">
        <v>18</v>
      </c>
      <c r="D777" s="4">
        <v>18</v>
      </c>
      <c r="E777" s="4">
        <v>18</v>
      </c>
      <c r="F777" s="4">
        <v>18</v>
      </c>
      <c r="G777" s="4">
        <v>18</v>
      </c>
    </row>
    <row r="778" spans="1:7" x14ac:dyDescent="0.2">
      <c r="A778" s="5" t="s">
        <v>521</v>
      </c>
      <c r="B778" s="4">
        <v>6</v>
      </c>
      <c r="C778" s="4">
        <v>6</v>
      </c>
      <c r="D778" s="4">
        <v>6</v>
      </c>
      <c r="E778" s="4">
        <v>6</v>
      </c>
      <c r="F778" s="4">
        <v>6</v>
      </c>
      <c r="G778" s="4">
        <v>6</v>
      </c>
    </row>
    <row r="779" spans="1:7" x14ac:dyDescent="0.2">
      <c r="A779" s="5" t="s">
        <v>522</v>
      </c>
      <c r="B779" s="4">
        <v>36</v>
      </c>
      <c r="C779" s="4">
        <v>36</v>
      </c>
      <c r="D779" s="4">
        <v>36</v>
      </c>
      <c r="E779" s="4">
        <v>36</v>
      </c>
      <c r="F779" s="4">
        <v>36</v>
      </c>
      <c r="G779" s="4">
        <v>36</v>
      </c>
    </row>
    <row r="780" spans="1:7" x14ac:dyDescent="0.2">
      <c r="A780" s="5" t="s">
        <v>521</v>
      </c>
      <c r="B780" s="4">
        <v>6</v>
      </c>
      <c r="C780" s="4">
        <v>6</v>
      </c>
      <c r="D780" s="4">
        <v>6</v>
      </c>
      <c r="E780" s="4">
        <v>6</v>
      </c>
      <c r="F780" s="4">
        <v>6</v>
      </c>
      <c r="G780" s="4">
        <v>6</v>
      </c>
    </row>
    <row r="781" spans="1:7" x14ac:dyDescent="0.2">
      <c r="A781" s="5" t="s">
        <v>523</v>
      </c>
      <c r="B781" s="4">
        <v>54</v>
      </c>
      <c r="C781" s="4">
        <v>54</v>
      </c>
      <c r="D781" s="4">
        <v>54</v>
      </c>
      <c r="E781" s="4">
        <v>54</v>
      </c>
      <c r="F781" s="4">
        <v>54</v>
      </c>
      <c r="G781" s="4">
        <v>54</v>
      </c>
    </row>
    <row r="782" spans="1:7" x14ac:dyDescent="0.2">
      <c r="A782" s="5" t="s">
        <v>505</v>
      </c>
      <c r="B782" s="4">
        <v>6</v>
      </c>
      <c r="C782" s="4">
        <v>6</v>
      </c>
      <c r="D782" s="4">
        <v>6</v>
      </c>
      <c r="E782" s="4">
        <v>6</v>
      </c>
      <c r="F782" s="4">
        <v>6</v>
      </c>
      <c r="G782" s="4">
        <v>6</v>
      </c>
    </row>
    <row r="783" spans="1:7" x14ac:dyDescent="0.2">
      <c r="A783" s="5" t="s">
        <v>524</v>
      </c>
      <c r="B783" s="4">
        <v>72</v>
      </c>
      <c r="C783" s="4">
        <v>72</v>
      </c>
      <c r="D783" s="4">
        <v>72</v>
      </c>
      <c r="E783" s="4">
        <v>72</v>
      </c>
      <c r="F783" s="4">
        <v>72</v>
      </c>
      <c r="G783" s="4">
        <v>72</v>
      </c>
    </row>
    <row r="784" spans="1:7" x14ac:dyDescent="0.2">
      <c r="A784" s="5" t="s">
        <v>423</v>
      </c>
      <c r="B784" s="4">
        <v>0</v>
      </c>
      <c r="C784" s="4">
        <v>0</v>
      </c>
      <c r="D784" s="4">
        <v>0</v>
      </c>
      <c r="E784" s="4">
        <v>0</v>
      </c>
      <c r="F784" s="4">
        <v>0</v>
      </c>
      <c r="G784" s="4">
        <v>0</v>
      </c>
    </row>
    <row r="785" spans="1:7" x14ac:dyDescent="0.2">
      <c r="A785" s="5" t="s">
        <v>525</v>
      </c>
      <c r="B785" s="4">
        <v>180</v>
      </c>
      <c r="C785" s="4">
        <v>180</v>
      </c>
      <c r="D785" s="4">
        <v>180</v>
      </c>
      <c r="E785" s="4">
        <v>180</v>
      </c>
      <c r="F785" s="4">
        <v>180</v>
      </c>
      <c r="G785" s="4">
        <v>180</v>
      </c>
    </row>
    <row r="786" spans="1:7" x14ac:dyDescent="0.2">
      <c r="A786" s="5" t="s">
        <v>526</v>
      </c>
      <c r="B786" s="4">
        <v>0</v>
      </c>
      <c r="C786" s="4">
        <v>0</v>
      </c>
      <c r="D786" s="4">
        <v>45535915.004051298</v>
      </c>
      <c r="E786" s="4">
        <v>106185565.39407</v>
      </c>
      <c r="F786" s="4">
        <v>120483043.028007</v>
      </c>
      <c r="G786" s="4">
        <v>92738612.854001194</v>
      </c>
    </row>
    <row r="788" spans="1:7" x14ac:dyDescent="0.2">
      <c r="A788" s="5" t="s">
        <v>527</v>
      </c>
      <c r="B788" s="4">
        <v>0</v>
      </c>
      <c r="C788" s="4">
        <v>0</v>
      </c>
      <c r="D788" s="4">
        <v>0</v>
      </c>
      <c r="E788" s="4">
        <v>14242109.175535699</v>
      </c>
      <c r="F788" s="4">
        <v>16811613.006555799</v>
      </c>
      <c r="G788" s="4">
        <v>12981665.1752201</v>
      </c>
    </row>
    <row r="789" spans="1:7" x14ac:dyDescent="0.2">
      <c r="A789" s="5" t="s">
        <v>528</v>
      </c>
      <c r="B789" s="4">
        <v>0</v>
      </c>
      <c r="C789" s="4">
        <v>0</v>
      </c>
      <c r="D789" s="4">
        <v>0</v>
      </c>
      <c r="E789" s="4">
        <v>14242109.175535699</v>
      </c>
      <c r="F789" s="4">
        <v>16811613.006555799</v>
      </c>
      <c r="G789" s="4">
        <v>12981665.1752201</v>
      </c>
    </row>
    <row r="790" spans="1:7" x14ac:dyDescent="0.2">
      <c r="A790" s="5" t="s">
        <v>529</v>
      </c>
      <c r="B790" s="4">
        <v>0</v>
      </c>
      <c r="C790" s="4">
        <v>0</v>
      </c>
      <c r="D790" s="4">
        <v>0</v>
      </c>
      <c r="E790" s="4">
        <v>-14242109.175535699</v>
      </c>
      <c r="F790" s="4">
        <v>-16811613.006555799</v>
      </c>
      <c r="G790" s="4">
        <v>-12981665.1752201</v>
      </c>
    </row>
    <row r="792" spans="1:7" x14ac:dyDescent="0.2">
      <c r="B792" s="4">
        <v>0</v>
      </c>
      <c r="C792" s="4">
        <v>0</v>
      </c>
      <c r="D792" s="4">
        <v>0</v>
      </c>
      <c r="E792" s="4">
        <v>0</v>
      </c>
      <c r="F792" s="4">
        <v>0</v>
      </c>
      <c r="G792" s="4">
        <v>0</v>
      </c>
    </row>
    <row r="793" spans="1:7" x14ac:dyDescent="0.2">
      <c r="B793" s="4">
        <v>0</v>
      </c>
      <c r="C793" s="4">
        <v>0</v>
      </c>
      <c r="D793" s="4">
        <v>0</v>
      </c>
      <c r="E793" s="4">
        <v>0</v>
      </c>
      <c r="F793" s="4">
        <v>0</v>
      </c>
      <c r="G793" s="4">
        <v>0</v>
      </c>
    </row>
    <row r="794" spans="1:7" x14ac:dyDescent="0.2">
      <c r="A794" s="41" t="s">
        <v>530</v>
      </c>
      <c r="B794" s="4">
        <v>0</v>
      </c>
      <c r="C794" s="4">
        <v>0</v>
      </c>
      <c r="D794" s="4">
        <v>0</v>
      </c>
      <c r="E794" s="4">
        <v>14242109.175535699</v>
      </c>
      <c r="F794" s="4">
        <v>16811613.006555799</v>
      </c>
      <c r="G794" s="4">
        <v>12981665.1752201</v>
      </c>
    </row>
    <row r="795" spans="1:7" x14ac:dyDescent="0.2">
      <c r="A795" s="5" t="s">
        <v>531</v>
      </c>
      <c r="B795" s="4">
        <v>0</v>
      </c>
      <c r="C795" s="4">
        <v>0</v>
      </c>
      <c r="D795" s="4">
        <v>0</v>
      </c>
      <c r="E795" s="4">
        <v>14242109.175535699</v>
      </c>
      <c r="F795" s="4">
        <v>16811613.006555799</v>
      </c>
      <c r="G795" s="4">
        <v>12981665.1752201</v>
      </c>
    </row>
    <row r="796" spans="1:7" x14ac:dyDescent="0.2">
      <c r="B796" s="4">
        <v>0</v>
      </c>
      <c r="C796" s="4">
        <v>0</v>
      </c>
      <c r="D796" s="4">
        <v>0</v>
      </c>
      <c r="E796" s="4">
        <v>0</v>
      </c>
      <c r="F796" s="4">
        <v>0</v>
      </c>
      <c r="G796" s="4">
        <v>0</v>
      </c>
    </row>
    <row r="797" spans="1:7" x14ac:dyDescent="0.2">
      <c r="A797" s="9" t="s">
        <v>532</v>
      </c>
    </row>
    <row r="798" spans="1:7" x14ac:dyDescent="0.2">
      <c r="A798" s="5" t="s">
        <v>403</v>
      </c>
      <c r="B798" s="4">
        <v>0</v>
      </c>
      <c r="C798" s="4">
        <v>0</v>
      </c>
      <c r="D798" s="4">
        <v>0</v>
      </c>
      <c r="E798" s="4">
        <v>12</v>
      </c>
      <c r="F798" s="4">
        <v>12</v>
      </c>
      <c r="G798" s="4">
        <v>12</v>
      </c>
    </row>
    <row r="799" spans="1:7" x14ac:dyDescent="0.2">
      <c r="A799" s="41" t="s">
        <v>533</v>
      </c>
      <c r="B799" s="4">
        <v>0</v>
      </c>
      <c r="C799" s="4">
        <v>0</v>
      </c>
      <c r="D799" s="4">
        <v>0</v>
      </c>
      <c r="E799" s="4">
        <v>-1251646.5671665401</v>
      </c>
      <c r="F799" s="4">
        <v>-1235098.72487474</v>
      </c>
      <c r="G799" s="4">
        <v>-1007175.79423162</v>
      </c>
    </row>
    <row r="800" spans="1:7" x14ac:dyDescent="0.2">
      <c r="A800" s="5" t="s">
        <v>534</v>
      </c>
      <c r="B800" s="4">
        <v>0</v>
      </c>
      <c r="C800" s="4">
        <v>0</v>
      </c>
      <c r="D800" s="4">
        <v>0</v>
      </c>
      <c r="E800" s="4">
        <v>-1251646.5671665401</v>
      </c>
      <c r="F800" s="4">
        <v>-1235098.72487474</v>
      </c>
      <c r="G800" s="4">
        <v>-1007175.79423162</v>
      </c>
    </row>
    <row r="801" spans="1:7" x14ac:dyDescent="0.2">
      <c r="B801" s="4">
        <v>0</v>
      </c>
      <c r="C801" s="4">
        <v>0</v>
      </c>
      <c r="D801" s="4">
        <v>0</v>
      </c>
      <c r="E801" s="4">
        <v>0</v>
      </c>
      <c r="F801" s="4">
        <v>0</v>
      </c>
      <c r="G801" s="4">
        <v>0</v>
      </c>
    </row>
    <row r="802" spans="1:7" x14ac:dyDescent="0.2">
      <c r="A802" s="5" t="s">
        <v>423</v>
      </c>
      <c r="B802" s="4">
        <v>0</v>
      </c>
      <c r="C802" s="4">
        <v>0</v>
      </c>
      <c r="D802" s="4">
        <v>0</v>
      </c>
      <c r="E802" s="4">
        <v>0</v>
      </c>
      <c r="F802" s="4">
        <v>0</v>
      </c>
      <c r="G802" s="4">
        <v>0</v>
      </c>
    </row>
    <row r="804" spans="1:7" x14ac:dyDescent="0.2">
      <c r="A804" s="5" t="s">
        <v>535</v>
      </c>
    </row>
    <row r="806" spans="1:7" x14ac:dyDescent="0.2">
      <c r="A806" s="5" t="s">
        <v>536</v>
      </c>
    </row>
    <row r="807" spans="1:7" x14ac:dyDescent="0.2">
      <c r="A807" s="5" t="s">
        <v>537</v>
      </c>
      <c r="B807" s="4">
        <v>0</v>
      </c>
      <c r="C807" s="4">
        <v>0</v>
      </c>
      <c r="D807" s="4">
        <v>0</v>
      </c>
      <c r="E807" s="4">
        <v>14242109.175535699</v>
      </c>
      <c r="F807" s="4">
        <v>16811613.006555799</v>
      </c>
      <c r="G807" s="4">
        <v>12981665.1752201</v>
      </c>
    </row>
    <row r="808" spans="1:7" x14ac:dyDescent="0.2">
      <c r="A808" s="5" t="s">
        <v>531</v>
      </c>
      <c r="B808" s="4">
        <v>0</v>
      </c>
      <c r="C808" s="4">
        <v>0</v>
      </c>
      <c r="D808" s="4">
        <v>0</v>
      </c>
      <c r="E808" s="4">
        <v>91943456.218534902</v>
      </c>
      <c r="F808" s="4">
        <v>103671430.021451</v>
      </c>
      <c r="G808" s="4">
        <v>79756947.678781003</v>
      </c>
    </row>
    <row r="810" spans="1:7" x14ac:dyDescent="0.2">
      <c r="A810" s="5" t="s">
        <v>538</v>
      </c>
    </row>
    <row r="811" spans="1:7" x14ac:dyDescent="0.2">
      <c r="A811" s="5" t="s">
        <v>539</v>
      </c>
      <c r="B811" s="4">
        <v>0</v>
      </c>
      <c r="C811" s="4">
        <v>0</v>
      </c>
      <c r="D811" s="4">
        <v>0</v>
      </c>
      <c r="E811" s="4">
        <v>-1251646.5671665401</v>
      </c>
      <c r="F811" s="4">
        <v>-1235098.72487474</v>
      </c>
      <c r="G811" s="4">
        <v>-1007175.79423162</v>
      </c>
    </row>
    <row r="812" spans="1:7" x14ac:dyDescent="0.2">
      <c r="A812" s="5" t="s">
        <v>534</v>
      </c>
      <c r="B812" s="4">
        <v>0</v>
      </c>
      <c r="C812" s="4">
        <v>0</v>
      </c>
      <c r="D812" s="4">
        <v>0</v>
      </c>
      <c r="E812" s="4">
        <v>-8080313.8026097296</v>
      </c>
      <c r="F812" s="4">
        <v>-7616428.6541395197</v>
      </c>
      <c r="G812" s="4">
        <v>-6187901.6320033995</v>
      </c>
    </row>
    <row r="814" spans="1:7" x14ac:dyDescent="0.2">
      <c r="B814" s="4">
        <v>0</v>
      </c>
      <c r="C814" s="4">
        <v>0</v>
      </c>
      <c r="D814" s="4">
        <v>0</v>
      </c>
      <c r="E814" s="4">
        <v>0</v>
      </c>
      <c r="F814" s="4">
        <v>0</v>
      </c>
      <c r="G814" s="4">
        <v>0</v>
      </c>
    </row>
    <row r="815" spans="1:7" x14ac:dyDescent="0.2">
      <c r="B815" s="4">
        <v>0</v>
      </c>
      <c r="C815" s="4">
        <v>0</v>
      </c>
      <c r="D815" s="4">
        <v>0</v>
      </c>
      <c r="E815" s="4">
        <v>0</v>
      </c>
      <c r="F815" s="4">
        <v>0</v>
      </c>
      <c r="G815" s="4">
        <v>0</v>
      </c>
    </row>
    <row r="816" spans="1:7" x14ac:dyDescent="0.2">
      <c r="B816" s="4">
        <v>0</v>
      </c>
      <c r="C816" s="4">
        <v>0</v>
      </c>
      <c r="D816" s="4">
        <v>0</v>
      </c>
      <c r="E816" s="4">
        <v>0</v>
      </c>
      <c r="F816" s="4">
        <v>0</v>
      </c>
      <c r="G816" s="4">
        <v>0</v>
      </c>
    </row>
    <row r="817" spans="2:7" x14ac:dyDescent="0.2">
      <c r="B817" s="4">
        <v>0</v>
      </c>
      <c r="C817" s="4">
        <v>0</v>
      </c>
      <c r="D817" s="4">
        <v>0</v>
      </c>
      <c r="E817" s="4">
        <v>0</v>
      </c>
      <c r="F817" s="4">
        <v>0</v>
      </c>
      <c r="G817" s="4">
        <v>0</v>
      </c>
    </row>
    <row r="818" spans="2:7" x14ac:dyDescent="0.2">
      <c r="B818" s="4">
        <v>0</v>
      </c>
      <c r="C818" s="4">
        <v>0</v>
      </c>
      <c r="D818" s="4">
        <v>0</v>
      </c>
      <c r="E818" s="4">
        <v>0</v>
      </c>
      <c r="F818" s="4">
        <v>0</v>
      </c>
      <c r="G818" s="4">
        <v>0</v>
      </c>
    </row>
  </sheetData>
  <printOptions gridLines="1"/>
  <pageMargins left="0.75" right="0.5" top="0.5" bottom="0.25" header="0.5" footer="0"/>
  <pageSetup scale="80" orientation="landscape" horizontalDpi="4294967293" verticalDpi="4294967293" r:id="rId1"/>
  <rowBreaks count="1" manualBreakCount="1">
    <brk id="326" max="16383" man="1"/>
  </rowBreaks>
  <colBreaks count="1" manualBreakCount="1">
    <brk id="7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B6E8151-0470-40F9-A2D4-02B4338BA020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CB322049-1179-40D5-B932-341BAE0300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7841AFF-7CB3-42C4-B7DE-F21A5ED7FA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Hi Level Tax Calc</vt:lpstr>
      <vt:lpstr>TAX  Pretax Book Income</vt:lpstr>
      <vt:lpstr>Perms &amp; Temps Detail</vt:lpstr>
      <vt:lpstr>TAX  Schedule M</vt:lpstr>
      <vt:lpstr>TAX  Gas Reserves</vt:lpstr>
      <vt:lpstr>'Hi Level Tax Calc'!Print_Area</vt:lpstr>
      <vt:lpstr>'Perms &amp; Temps Detail'!Print_Area</vt:lpstr>
      <vt:lpstr>'TAX  Gas Reserves'!Print_Area</vt:lpstr>
      <vt:lpstr>'TAX  Pretax Book Income'!Print_Area</vt:lpstr>
      <vt:lpstr>'TAX  Schedule M'!Print_Area</vt:lpstr>
      <vt:lpstr>'Perms &amp; Temps Detail'!Print_Titles</vt:lpstr>
      <vt:lpstr>'TAX  Gas Reserves'!Print_Titles</vt:lpstr>
      <vt:lpstr>'TAX  Pretax Book Income'!Print_Titles</vt:lpstr>
      <vt:lpstr>'TAX  Schedule M'!Print_Titles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2016-04-11T16:23:55Z</dcterms:created>
  <dcterms:modified xsi:type="dcterms:W3CDTF">2016-04-15T11:03:14Z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