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9416" windowHeight="7488"/>
  </bookViews>
  <sheets>
    <sheet name="2018" sheetId="3" r:id="rId1"/>
    <sheet name="data" sheetId="5" r:id="rId2"/>
  </sheets>
  <calcPr calcId="145621"/>
</workbook>
</file>

<file path=xl/calcChain.xml><?xml version="1.0" encoding="utf-8"?>
<calcChain xmlns="http://schemas.openxmlformats.org/spreadsheetml/2006/main">
  <c r="C15" i="3" l="1"/>
  <c r="O14" i="3"/>
  <c r="N14" i="3"/>
  <c r="M14" i="3"/>
  <c r="K14" i="3"/>
  <c r="K15" i="3" s="1"/>
  <c r="J14" i="3"/>
  <c r="I14" i="3"/>
  <c r="G14" i="3"/>
  <c r="F14" i="3"/>
  <c r="F15" i="3" s="1"/>
  <c r="E14" i="3"/>
  <c r="P14" i="3"/>
  <c r="J15" i="3"/>
  <c r="C11" i="3"/>
  <c r="O10" i="3"/>
  <c r="M10" i="3"/>
  <c r="M11" i="3" s="1"/>
  <c r="K10" i="3"/>
  <c r="I10" i="3"/>
  <c r="G10" i="3"/>
  <c r="E10" i="3"/>
  <c r="P10" i="3"/>
  <c r="I11" i="3"/>
  <c r="E11" i="3"/>
  <c r="D8" i="5"/>
  <c r="D9" i="5"/>
  <c r="D10" i="5"/>
  <c r="D11" i="5"/>
  <c r="B12" i="5"/>
  <c r="D12" i="5" s="1"/>
  <c r="C12" i="5"/>
  <c r="D14" i="5"/>
  <c r="D15" i="5"/>
  <c r="B16" i="5"/>
  <c r="C16" i="5"/>
  <c r="C18" i="5" s="1"/>
  <c r="D18" i="5" s="1"/>
  <c r="B18" i="5"/>
  <c r="C17" i="3" l="1"/>
  <c r="M15" i="3"/>
  <c r="M17" i="3" s="1"/>
  <c r="K11" i="3"/>
  <c r="K17" i="3" s="1"/>
  <c r="P11" i="3"/>
  <c r="N15" i="3"/>
  <c r="G15" i="3"/>
  <c r="O15" i="3"/>
  <c r="P15" i="3"/>
  <c r="P17" i="3" s="1"/>
  <c r="I15" i="3"/>
  <c r="I17" i="3" s="1"/>
  <c r="E15" i="3"/>
  <c r="E17" i="3" s="1"/>
  <c r="G11" i="3"/>
  <c r="O11" i="3"/>
  <c r="F10" i="3"/>
  <c r="F11" i="3" s="1"/>
  <c r="F17" i="3" s="1"/>
  <c r="J10" i="3"/>
  <c r="J11" i="3" s="1"/>
  <c r="J17" i="3" s="1"/>
  <c r="N10" i="3"/>
  <c r="N11" i="3" s="1"/>
  <c r="H14" i="3"/>
  <c r="H15" i="3" s="1"/>
  <c r="L14" i="3"/>
  <c r="L15" i="3" s="1"/>
  <c r="H10" i="3"/>
  <c r="H11" i="3" s="1"/>
  <c r="L10" i="3"/>
  <c r="L11" i="3" s="1"/>
  <c r="D16" i="5"/>
  <c r="L17" i="3" l="1"/>
  <c r="G17" i="3"/>
  <c r="N17" i="3"/>
  <c r="O17" i="3"/>
  <c r="H17" i="3"/>
</calcChain>
</file>

<file path=xl/sharedStrings.xml><?xml version="1.0" encoding="utf-8"?>
<sst xmlns="http://schemas.openxmlformats.org/spreadsheetml/2006/main" count="45" uniqueCount="43">
  <si>
    <t>Windlogics</t>
  </si>
  <si>
    <t>Traditional</t>
  </si>
  <si>
    <t>Total RCS</t>
  </si>
  <si>
    <t>Average CDIC per Billed Case</t>
  </si>
  <si>
    <t xml:space="preserve">Total CDIC </t>
  </si>
  <si>
    <t>Cases</t>
  </si>
  <si>
    <t>CDIC</t>
  </si>
  <si>
    <t>RPAN</t>
  </si>
  <si>
    <t>DataRaker</t>
  </si>
  <si>
    <t>Total Non-RCS</t>
  </si>
  <si>
    <t>RCS-UKU</t>
  </si>
  <si>
    <t>RCS-CONP</t>
  </si>
  <si>
    <t xml:space="preserve">Total </t>
  </si>
  <si>
    <t>CDIC_Avg</t>
  </si>
  <si>
    <t>Year to Date CDIC figures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</si>
  <si>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</si>
  <si>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</si>
  <si>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</si>
  <si>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</si>
  <si>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</si>
  <si>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</si>
  <si>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</si>
  <si>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</si>
  <si>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</si>
  <si>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</si>
  <si>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</si>
  <si>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</si>
  <si>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Non-RCS CDIC Misc Revenue</t>
  </si>
  <si>
    <t>Total RCS CDIC Misc Revenue</t>
  </si>
  <si>
    <t>a</t>
  </si>
  <si>
    <t>b</t>
  </si>
  <si>
    <t>c=a*b</t>
  </si>
  <si>
    <t>d</t>
  </si>
  <si>
    <t>e</t>
  </si>
  <si>
    <t>f=d*e</t>
  </si>
  <si>
    <t>c+f</t>
  </si>
  <si>
    <t xml:space="preserve"> RCS Billed Case Volumes [2] </t>
  </si>
  <si>
    <t>Non-RCS Billed Case Volume [1]</t>
  </si>
  <si>
    <t>Revenue Protection 2018 CDIC Estimates</t>
  </si>
  <si>
    <t>Jan-Dec 2018</t>
  </si>
  <si>
    <t>OPC 015127</t>
  </si>
  <si>
    <t>FPL RC-16</t>
  </si>
  <si>
    <t>OPC 015128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</si>
</sst>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/>
    </xf>
    <xf numFmtId="1" fontId="3" fillId="0" borderId="0" xfId="0" applyNumberFormat="1" applyFont="1"/>
    <xf numFmtId="44" fontId="3" fillId="0" borderId="2" xfId="1" applyFont="1" applyFill="1" applyBorder="1" applyAlignment="1">
      <alignment horizontal="right" vertical="top"/>
    </xf>
    <xf numFmtId="44" fontId="3" fillId="2" borderId="0" xfId="0" applyNumberFormat="1" applyFont="1" applyFill="1"/>
    <xf numFmtId="44" fontId="3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0" fontId="6" fillId="0" borderId="0" xfId="0" applyFont="1" applyAlignment="1">
      <alignment horizontal="center"/>
    </xf>
    <xf numFmtId="164" fontId="2" fillId="0" borderId="1" xfId="0" applyNumberFormat="1" applyFont="1" applyBorder="1"/>
    <xf numFmtId="0" fontId="2" fillId="2" borderId="0" xfId="0" applyFont="1" applyFill="1"/>
    <xf numFmtId="44" fontId="3" fillId="0" borderId="0" xfId="1" applyFont="1"/>
    <xf numFmtId="0" fontId="3" fillId="3" borderId="0" xfId="0" applyFont="1" applyFill="1"/>
    <xf numFmtId="164" fontId="3" fillId="3" borderId="0" xfId="1" applyNumberFormat="1" applyFont="1" applyFill="1"/>
    <xf numFmtId="44" fontId="3" fillId="3" borderId="0" xfId="1" applyFont="1" applyFill="1"/>
    <xf numFmtId="44" fontId="3" fillId="3" borderId="0" xfId="1" applyNumberFormat="1" applyFont="1" applyFill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80" zoomScaleNormal="80" workbookViewId="0">
      <selection activeCell="A3" sqref="A3"/>
    </sheetView>
  </sheetViews>
  <sheetFormatPr defaultColWidth="8.88671875" defaultRowHeight="13.2" x14ac:dyDescent="0.25"/>
  <cols>
    <col min="1" max="1" width="37.44140625" style="2" bestFit="1" customWidth="1"/>
    <col min="2" max="2" width="6" style="2" bestFit="1" customWidth="1"/>
    <col min="3" max="3" width="12.33203125" style="2" bestFit="1" customWidth="1"/>
    <col min="4" max="4" width="8.88671875" style="2"/>
    <col min="5" max="14" width="10.6640625" style="2" bestFit="1" customWidth="1"/>
    <col min="15" max="16" width="9.5546875" style="2" bestFit="1" customWidth="1"/>
    <col min="17" max="16384" width="8.88671875" style="2"/>
  </cols>
  <sheetData>
    <row r="1" spans="1:16" s="22" customFormat="1" x14ac:dyDescent="0.25">
      <c r="A1" s="22" t="s">
        <v>40</v>
      </c>
    </row>
    <row r="2" spans="1:16" s="22" customFormat="1" x14ac:dyDescent="0.25">
      <c r="A2" s="22" t="s">
        <v>41</v>
      </c>
    </row>
    <row r="3" spans="1:16" s="22" customFormat="1" x14ac:dyDescent="0.25"/>
    <row r="4" spans="1:16" x14ac:dyDescent="0.25">
      <c r="A4" s="1" t="s">
        <v>38</v>
      </c>
    </row>
    <row r="5" spans="1:16" x14ac:dyDescent="0.25">
      <c r="A5" s="3">
        <v>42244</v>
      </c>
    </row>
    <row r="7" spans="1:16" x14ac:dyDescent="0.25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5"/>
      <c r="B8" s="5"/>
      <c r="C8" s="6" t="s">
        <v>39</v>
      </c>
      <c r="D8" s="5"/>
      <c r="E8" s="6" t="s">
        <v>16</v>
      </c>
      <c r="F8" s="6" t="s">
        <v>15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6" t="s">
        <v>25</v>
      </c>
      <c r="P8" s="6" t="s">
        <v>26</v>
      </c>
    </row>
    <row r="9" spans="1:16" x14ac:dyDescent="0.25">
      <c r="A9" s="2" t="s">
        <v>37</v>
      </c>
      <c r="B9" s="7" t="s">
        <v>29</v>
      </c>
      <c r="C9" s="2">
        <v>2682</v>
      </c>
      <c r="D9" s="5"/>
      <c r="E9" s="8">
        <v>214.56</v>
      </c>
      <c r="F9" s="8">
        <v>241.38</v>
      </c>
      <c r="G9" s="8">
        <v>241.38</v>
      </c>
      <c r="H9" s="8">
        <v>241.38</v>
      </c>
      <c r="I9" s="8">
        <v>241.38</v>
      </c>
      <c r="J9" s="8">
        <v>241.38</v>
      </c>
      <c r="K9" s="8">
        <v>241.38</v>
      </c>
      <c r="L9" s="8">
        <v>241.38</v>
      </c>
      <c r="M9" s="8">
        <v>241.38</v>
      </c>
      <c r="N9" s="8">
        <v>241.38</v>
      </c>
      <c r="O9" s="8">
        <v>160.91999999999999</v>
      </c>
      <c r="P9" s="8">
        <v>134.1</v>
      </c>
    </row>
    <row r="10" spans="1:16" x14ac:dyDescent="0.25">
      <c r="A10" s="2" t="s">
        <v>3</v>
      </c>
      <c r="B10" s="7" t="s">
        <v>30</v>
      </c>
      <c r="C10" s="9">
        <v>359.67432156862742</v>
      </c>
      <c r="D10" s="10"/>
      <c r="E10" s="11">
        <f>$C$10</f>
        <v>359.67432156862742</v>
      </c>
      <c r="F10" s="11">
        <f t="shared" ref="F10:P10" si="0">$C$10</f>
        <v>359.67432156862742</v>
      </c>
      <c r="G10" s="11">
        <f t="shared" si="0"/>
        <v>359.67432156862742</v>
      </c>
      <c r="H10" s="11">
        <f t="shared" si="0"/>
        <v>359.67432156862742</v>
      </c>
      <c r="I10" s="11">
        <f t="shared" si="0"/>
        <v>359.67432156862742</v>
      </c>
      <c r="J10" s="11">
        <f t="shared" si="0"/>
        <v>359.67432156862742</v>
      </c>
      <c r="K10" s="11">
        <f t="shared" si="0"/>
        <v>359.67432156862742</v>
      </c>
      <c r="L10" s="11">
        <f t="shared" si="0"/>
        <v>359.67432156862742</v>
      </c>
      <c r="M10" s="11">
        <f t="shared" si="0"/>
        <v>359.67432156862742</v>
      </c>
      <c r="N10" s="11">
        <f t="shared" si="0"/>
        <v>359.67432156862742</v>
      </c>
      <c r="O10" s="11">
        <f t="shared" si="0"/>
        <v>359.67432156862742</v>
      </c>
      <c r="P10" s="11">
        <f t="shared" si="0"/>
        <v>359.67432156862742</v>
      </c>
    </row>
    <row r="11" spans="1:16" x14ac:dyDescent="0.25">
      <c r="A11" s="2" t="s">
        <v>27</v>
      </c>
      <c r="B11" s="7" t="s">
        <v>31</v>
      </c>
      <c r="C11" s="12">
        <f>C9*C10</f>
        <v>964646.53044705873</v>
      </c>
      <c r="D11" s="5"/>
      <c r="E11" s="12">
        <f>E9*E10</f>
        <v>77171.722435764706</v>
      </c>
      <c r="F11" s="12">
        <f t="shared" ref="F11:P11" si="1">F9*F10</f>
        <v>86818.187740235284</v>
      </c>
      <c r="G11" s="12">
        <f t="shared" si="1"/>
        <v>86818.187740235284</v>
      </c>
      <c r="H11" s="12">
        <f t="shared" si="1"/>
        <v>86818.187740235284</v>
      </c>
      <c r="I11" s="12">
        <f t="shared" si="1"/>
        <v>86818.187740235284</v>
      </c>
      <c r="J11" s="12">
        <f t="shared" si="1"/>
        <v>86818.187740235284</v>
      </c>
      <c r="K11" s="12">
        <f t="shared" si="1"/>
        <v>86818.187740235284</v>
      </c>
      <c r="L11" s="12">
        <f t="shared" si="1"/>
        <v>86818.187740235284</v>
      </c>
      <c r="M11" s="12">
        <f t="shared" si="1"/>
        <v>86818.187740235284</v>
      </c>
      <c r="N11" s="12">
        <f t="shared" si="1"/>
        <v>86818.187740235284</v>
      </c>
      <c r="O11" s="12">
        <f t="shared" si="1"/>
        <v>57878.791826823523</v>
      </c>
      <c r="P11" s="12">
        <f t="shared" si="1"/>
        <v>48232.326522352938</v>
      </c>
    </row>
    <row r="12" spans="1:16" x14ac:dyDescent="0.25">
      <c r="B12" s="7"/>
      <c r="D12" s="5"/>
    </row>
    <row r="13" spans="1:16" x14ac:dyDescent="0.25">
      <c r="A13" s="2" t="s">
        <v>36</v>
      </c>
      <c r="B13" s="7" t="s">
        <v>32</v>
      </c>
      <c r="C13" s="8">
        <v>1343</v>
      </c>
      <c r="D13" s="5"/>
      <c r="E13" s="8">
        <v>107.44</v>
      </c>
      <c r="F13" s="8">
        <v>120.86999999999999</v>
      </c>
      <c r="G13" s="8">
        <v>120.86999999999999</v>
      </c>
      <c r="H13" s="8">
        <v>120.86999999999999</v>
      </c>
      <c r="I13" s="8">
        <v>120.86999999999999</v>
      </c>
      <c r="J13" s="8">
        <v>120.86999999999999</v>
      </c>
      <c r="K13" s="8">
        <v>120.86999999999999</v>
      </c>
      <c r="L13" s="8">
        <v>120.86999999999999</v>
      </c>
      <c r="M13" s="8">
        <v>120.86999999999999</v>
      </c>
      <c r="N13" s="8">
        <v>120.86999999999999</v>
      </c>
      <c r="O13" s="8">
        <v>80.58</v>
      </c>
      <c r="P13" s="8">
        <v>67.150000000000006</v>
      </c>
    </row>
    <row r="14" spans="1:16" x14ac:dyDescent="0.25">
      <c r="A14" s="2" t="s">
        <v>3</v>
      </c>
      <c r="B14" s="7" t="s">
        <v>33</v>
      </c>
      <c r="C14" s="11">
        <v>337.2</v>
      </c>
      <c r="D14" s="10"/>
      <c r="E14" s="11">
        <f>$C$14</f>
        <v>337.2</v>
      </c>
      <c r="F14" s="11">
        <f t="shared" ref="F14:P14" si="2">$C$14</f>
        <v>337.2</v>
      </c>
      <c r="G14" s="11">
        <f t="shared" si="2"/>
        <v>337.2</v>
      </c>
      <c r="H14" s="11">
        <f t="shared" si="2"/>
        <v>337.2</v>
      </c>
      <c r="I14" s="11">
        <f t="shared" si="2"/>
        <v>337.2</v>
      </c>
      <c r="J14" s="11">
        <f t="shared" si="2"/>
        <v>337.2</v>
      </c>
      <c r="K14" s="11">
        <f t="shared" si="2"/>
        <v>337.2</v>
      </c>
      <c r="L14" s="11">
        <f t="shared" si="2"/>
        <v>337.2</v>
      </c>
      <c r="M14" s="11">
        <f t="shared" si="2"/>
        <v>337.2</v>
      </c>
      <c r="N14" s="11">
        <f t="shared" si="2"/>
        <v>337.2</v>
      </c>
      <c r="O14" s="11">
        <f t="shared" si="2"/>
        <v>337.2</v>
      </c>
      <c r="P14" s="11">
        <f t="shared" si="2"/>
        <v>337.2</v>
      </c>
    </row>
    <row r="15" spans="1:16" x14ac:dyDescent="0.25">
      <c r="A15" s="2" t="s">
        <v>28</v>
      </c>
      <c r="B15" s="7" t="s">
        <v>34</v>
      </c>
      <c r="C15" s="13">
        <f>C13*C14</f>
        <v>452859.6</v>
      </c>
      <c r="D15" s="5"/>
      <c r="E15" s="12">
        <f>E13*E14</f>
        <v>36228.767999999996</v>
      </c>
      <c r="F15" s="12">
        <f t="shared" ref="F15:P15" si="3">F13*F14</f>
        <v>40757.363999999994</v>
      </c>
      <c r="G15" s="12">
        <f t="shared" si="3"/>
        <v>40757.363999999994</v>
      </c>
      <c r="H15" s="12">
        <f t="shared" si="3"/>
        <v>40757.363999999994</v>
      </c>
      <c r="I15" s="12">
        <f t="shared" si="3"/>
        <v>40757.363999999994</v>
      </c>
      <c r="J15" s="12">
        <f t="shared" si="3"/>
        <v>40757.363999999994</v>
      </c>
      <c r="K15" s="12">
        <f t="shared" si="3"/>
        <v>40757.363999999994</v>
      </c>
      <c r="L15" s="12">
        <f t="shared" si="3"/>
        <v>40757.363999999994</v>
      </c>
      <c r="M15" s="12">
        <f t="shared" si="3"/>
        <v>40757.363999999994</v>
      </c>
      <c r="N15" s="12">
        <f t="shared" si="3"/>
        <v>40757.363999999994</v>
      </c>
      <c r="O15" s="12">
        <f t="shared" si="3"/>
        <v>27171.575999999997</v>
      </c>
      <c r="P15" s="12">
        <f t="shared" si="3"/>
        <v>22642.98</v>
      </c>
    </row>
    <row r="16" spans="1:16" x14ac:dyDescent="0.25">
      <c r="B16" s="7"/>
      <c r="C16" s="12"/>
      <c r="D16" s="5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" customFormat="1" ht="13.8" thickBot="1" x14ac:dyDescent="0.3">
      <c r="A17" s="1" t="s">
        <v>4</v>
      </c>
      <c r="B17" s="14" t="s">
        <v>35</v>
      </c>
      <c r="C17" s="15">
        <f>C11+C15</f>
        <v>1417506.1304470587</v>
      </c>
      <c r="D17" s="16"/>
      <c r="E17" s="15">
        <f>E11+E15</f>
        <v>113400.4904357647</v>
      </c>
      <c r="F17" s="15">
        <f t="shared" ref="F17:P17" si="4">F11+F15</f>
        <v>127575.55174023527</v>
      </c>
      <c r="G17" s="15">
        <f t="shared" si="4"/>
        <v>127575.55174023527</v>
      </c>
      <c r="H17" s="15">
        <f t="shared" si="4"/>
        <v>127575.55174023527</v>
      </c>
      <c r="I17" s="15">
        <f t="shared" si="4"/>
        <v>127575.55174023527</v>
      </c>
      <c r="J17" s="15">
        <f t="shared" si="4"/>
        <v>127575.55174023527</v>
      </c>
      <c r="K17" s="15">
        <f t="shared" si="4"/>
        <v>127575.55174023527</v>
      </c>
      <c r="L17" s="15">
        <f t="shared" si="4"/>
        <v>127575.55174023527</v>
      </c>
      <c r="M17" s="15">
        <f t="shared" si="4"/>
        <v>127575.55174023527</v>
      </c>
      <c r="N17" s="15">
        <f t="shared" si="4"/>
        <v>127575.55174023527</v>
      </c>
      <c r="O17" s="15">
        <f t="shared" si="4"/>
        <v>85050.367826823524</v>
      </c>
      <c r="P17" s="15">
        <f t="shared" si="4"/>
        <v>70875.306522352941</v>
      </c>
    </row>
    <row r="18" spans="1:16" ht="13.8" thickTop="1" x14ac:dyDescent="0.25"/>
  </sheetData>
  <pageMargins left="0.5" right="0.5" top="0.5" bottom="0.5" header="0.25" footer="0.25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"/>
    </sheetView>
  </sheetViews>
  <sheetFormatPr defaultColWidth="8.88671875" defaultRowHeight="13.2" x14ac:dyDescent="0.25"/>
  <cols>
    <col min="1" max="1" width="23.44140625" style="2" bestFit="1" customWidth="1"/>
    <col min="2" max="2" width="6" style="2" bestFit="1" customWidth="1"/>
    <col min="3" max="3" width="10" style="2" bestFit="1" customWidth="1"/>
    <col min="4" max="4" width="9.44140625" style="2" bestFit="1" customWidth="1"/>
    <col min="5" max="16384" width="8.88671875" style="2"/>
  </cols>
  <sheetData>
    <row r="1" spans="1:5" s="1" customFormat="1" x14ac:dyDescent="0.25">
      <c r="A1" s="1" t="s">
        <v>42</v>
      </c>
    </row>
    <row r="2" spans="1:5" s="1" customFormat="1" x14ac:dyDescent="0.25">
      <c r="A2" s="1" t="s">
        <v>41</v>
      </c>
    </row>
    <row r="3" spans="1:5" s="1" customFormat="1" x14ac:dyDescent="0.25"/>
    <row r="4" spans="1:5" x14ac:dyDescent="0.25">
      <c r="A4" s="1" t="s">
        <v>14</v>
      </c>
    </row>
    <row r="7" spans="1:5" x14ac:dyDescent="0.25">
      <c r="B7" s="2" t="s">
        <v>5</v>
      </c>
      <c r="C7" s="2" t="s">
        <v>6</v>
      </c>
      <c r="D7" s="2" t="s">
        <v>13</v>
      </c>
    </row>
    <row r="8" spans="1:5" x14ac:dyDescent="0.25">
      <c r="A8" s="2" t="s">
        <v>0</v>
      </c>
      <c r="B8" s="2">
        <v>163</v>
      </c>
      <c r="C8" s="13">
        <v>64451.16</v>
      </c>
      <c r="D8" s="17">
        <f>C8/B8</f>
        <v>395.40588957055218</v>
      </c>
    </row>
    <row r="9" spans="1:5" x14ac:dyDescent="0.25">
      <c r="A9" s="2" t="s">
        <v>8</v>
      </c>
      <c r="B9" s="2">
        <v>61</v>
      </c>
      <c r="C9" s="13">
        <v>25232</v>
      </c>
      <c r="D9" s="17">
        <f>C9/B9</f>
        <v>413.63934426229508</v>
      </c>
      <c r="E9" s="11"/>
    </row>
    <row r="10" spans="1:5" x14ac:dyDescent="0.25">
      <c r="A10" s="2" t="s">
        <v>7</v>
      </c>
      <c r="B10" s="2">
        <v>48</v>
      </c>
      <c r="C10" s="13">
        <v>21136.9</v>
      </c>
      <c r="D10" s="17">
        <f>C10/B10</f>
        <v>440.35208333333338</v>
      </c>
      <c r="E10" s="11"/>
    </row>
    <row r="11" spans="1:5" x14ac:dyDescent="0.25">
      <c r="A11" s="2" t="s">
        <v>1</v>
      </c>
      <c r="B11" s="2">
        <v>1003</v>
      </c>
      <c r="C11" s="13">
        <v>347764.69999999995</v>
      </c>
      <c r="D11" s="17">
        <f>C11/B11</f>
        <v>346.72452642073773</v>
      </c>
    </row>
    <row r="12" spans="1:5" x14ac:dyDescent="0.25">
      <c r="A12" s="18" t="s">
        <v>9</v>
      </c>
      <c r="B12" s="18">
        <f>SUM(B8:B11)</f>
        <v>1275</v>
      </c>
      <c r="C12" s="19">
        <f>SUM(C8:C11)</f>
        <v>458584.75999999995</v>
      </c>
      <c r="D12" s="20">
        <f>C12/B12</f>
        <v>359.67432156862742</v>
      </c>
    </row>
    <row r="13" spans="1:5" x14ac:dyDescent="0.25">
      <c r="C13" s="13"/>
      <c r="D13" s="17"/>
    </row>
    <row r="14" spans="1:5" x14ac:dyDescent="0.25">
      <c r="A14" s="2" t="s">
        <v>10</v>
      </c>
      <c r="B14" s="2">
        <v>291</v>
      </c>
      <c r="C14" s="13">
        <v>111081.22999999998</v>
      </c>
      <c r="D14" s="17">
        <f>C14/B14</f>
        <v>381.7224398625429</v>
      </c>
    </row>
    <row r="15" spans="1:5" x14ac:dyDescent="0.25">
      <c r="A15" s="2" t="s">
        <v>11</v>
      </c>
      <c r="B15" s="2">
        <v>359</v>
      </c>
      <c r="C15" s="13">
        <v>108098.28</v>
      </c>
      <c r="D15" s="17">
        <f>C15/B15</f>
        <v>301.10941504178271</v>
      </c>
    </row>
    <row r="16" spans="1:5" x14ac:dyDescent="0.25">
      <c r="A16" s="18" t="s">
        <v>2</v>
      </c>
      <c r="B16" s="18">
        <f>SUM(B14:B15)</f>
        <v>650</v>
      </c>
      <c r="C16" s="19">
        <f>SUM(C14:C15)</f>
        <v>219179.50999999998</v>
      </c>
      <c r="D16" s="21">
        <f>C16/B16</f>
        <v>337.1992461538461</v>
      </c>
    </row>
    <row r="18" spans="1:4" x14ac:dyDescent="0.25">
      <c r="A18" s="18" t="s">
        <v>12</v>
      </c>
      <c r="B18" s="18">
        <f>B12+B16</f>
        <v>1925</v>
      </c>
      <c r="C18" s="19">
        <f>C12+C16</f>
        <v>677764.2699999999</v>
      </c>
      <c r="D18" s="20">
        <f>C18/B18</f>
        <v>352.08533506493501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9BBD86C-C551-45B7-B21D-8102FA451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B27A6-83E6-43E4-B4F5-B5E8C471F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96553-158A-4F3C-A5A5-F5AD99EBE09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2016-04-12T18:28:49Z</dcterms:created>
  <dcterms:modified xsi:type="dcterms:W3CDTF">2016-04-18T01:51:33Z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