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3720" windowWidth="19416" windowHeight="3780" tabRatio="878"/>
  </bookViews>
  <sheets>
    <sheet name="A2_Schedule" sheetId="3" r:id="rId1"/>
    <sheet name="A6_Schedule" sheetId="7" r:id="rId2"/>
    <sheet name="A6.1_Schedule" sheetId="8" r:id="rId3"/>
    <sheet name="A9_Schedule" sheetId="13" r:id="rId4"/>
    <sheet name="A9.1_Schedule" sheetId="1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[1]FTI!#REF!</definedName>
    <definedName name="\c">[2]ISFPLSUB!#REF!</definedName>
    <definedName name="\d">[2]ISFPLSUB!#REF!</definedName>
    <definedName name="\l">[2]ISFPLSUB!#REF!</definedName>
    <definedName name="\p">#N/A</definedName>
    <definedName name="\y">[2]JVTAX.XLS!#REF!</definedName>
    <definedName name="_____ESY12">[2]ISFPLSUB!#REF!</definedName>
    <definedName name="_____INP5">[1]SITRP!#REF!</definedName>
    <definedName name="_____PG1">#N/A</definedName>
    <definedName name="_____PG2">#N/A</definedName>
    <definedName name="_____PG3">#N/A</definedName>
    <definedName name="____ESY12">[2]ISFPLSUB!#REF!</definedName>
    <definedName name="____INP5">[1]SITRP!#REF!</definedName>
    <definedName name="____PG1">#N/A</definedName>
    <definedName name="____PG2">#N/A</definedName>
    <definedName name="____PG3">#N/A</definedName>
    <definedName name="___ESY12">[2]ISFPLSUB!#REF!</definedName>
    <definedName name="___INP5">[1]SITRP!#REF!</definedName>
    <definedName name="___PG1">#N/A</definedName>
    <definedName name="___PG2">#N/A</definedName>
    <definedName name="___PG3">#N/A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ESY12">[2]ISFPLSUB!#REF!</definedName>
    <definedName name="_INP5">[1]SITRP!#REF!</definedName>
    <definedName name="_PG1">#N/A</definedName>
    <definedName name="_PG2">#N/A</definedName>
    <definedName name="_PG3">#N/A</definedName>
    <definedName name="ANNUAL">[2]ISFPLSUB!#REF!</definedName>
    <definedName name="BONNIE">#N/A</definedName>
    <definedName name="CMCY">[2]ISFPLSUB!#REF!</definedName>
    <definedName name="COLUMN1">'[3]FPSC TU'!#REF!</definedName>
    <definedName name="COLUMN2">'[3]FPSC TU'!#REF!</definedName>
    <definedName name="COLUMN3">'[3]FPSC TU'!#REF!</definedName>
    <definedName name="COLUMN4">'[3]FPSC TU'!#REF!</definedName>
    <definedName name="COLUMN5">'[3]FPSC TU'!#REF!</definedName>
    <definedName name="COLUMN6">'[3]FPSC TU'!#REF!</definedName>
    <definedName name="COLUMN7">'[3]FPSC TU'!#REF!</definedName>
    <definedName name="COLUMN8">'[3]FPSC TU'!#REF!</definedName>
    <definedName name="COLUMN9">'[3]FPSC TU'!#REF!</definedName>
    <definedName name="COMPTAX">[1]FTI!#REF!</definedName>
    <definedName name="CRIT5">[1]SITRP!#REF!</definedName>
    <definedName name="Criteria_MI">[1]SITRP!#REF!</definedName>
    <definedName name="DATE1">'[3]FPSC TU'!#REF!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GUY">[1]SITRP!#REF!</definedName>
    <definedName name="HISTORY">[2]ISFPLSUB!#REF!</definedName>
    <definedName name="INCSTA">[1]A194!#REF!</definedName>
    <definedName name="INPUT5">[1]SITRP!#REF!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ONTH">[2]ISFPLSUB!#REF!</definedName>
    <definedName name="MONTHS">#N/A</definedName>
    <definedName name="OBO">[1]A194!#REF!</definedName>
    <definedName name="OBODEFTX">'[4]0394OBF.XLS'!#REF!</definedName>
    <definedName name="OTHINC">[1]A194!#REF!</definedName>
    <definedName name="OUTPUT5">[1]SITRP!#REF!</definedName>
    <definedName name="PAGE1">[1]FTI!#REF!</definedName>
    <definedName name="PAGE2">[1]FTI!#REF!</definedName>
    <definedName name="PAGE21">'[1]Storm Fund Earn Gross Up'!#REF!</definedName>
    <definedName name="PAGE3">[2]ISFPLSUB!#REF!</definedName>
    <definedName name="PERIOD">#REF!</definedName>
    <definedName name="PRINT">[1]FTI!#REF!</definedName>
    <definedName name="_xlnm.Print_Titles" localSheetId="0">A2_Schedule!$A:$B,A2_Schedule!$3:$9</definedName>
    <definedName name="_xlnm.Print_Titles" localSheetId="2">A6.1_Schedule!$A:$B,A6.1_Schedule!$3:$8</definedName>
    <definedName name="_xlnm.Print_Titles" localSheetId="1">A6_Schedule!$A:$B,A6_Schedule!$3:$8</definedName>
    <definedName name="_xlnm.Print_Titles" localSheetId="4">A9.1_Schedule!$A:$B,A9.1_Schedule!$3:$8</definedName>
    <definedName name="_xlnm.Print_Titles" localSheetId="3">A9_Schedule!$A:$B,A9_Schedule!$3:$8</definedName>
    <definedName name="PRIOR">[2]JVTAX.XLS!#REF!</definedName>
    <definedName name="PURE">[1]SITRP!#REF!</definedName>
    <definedName name="PUREC">[1]SITRP!#REF!</definedName>
    <definedName name="REVENUERPT">'[3]FPSC TU'!#REF!</definedName>
    <definedName name="T">'[5]NF Exp 518 (Mo B)'!#REF!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YEAR">[2]ISFPLSUB!#REF!</definedName>
    <definedName name="YTDA">[2]ISFPLSUB!#REF!</definedName>
  </definedNames>
  <calcPr calcId="145621"/>
</workbook>
</file>

<file path=xl/calcChain.xml><?xml version="1.0" encoding="utf-8"?>
<calcChain xmlns="http://schemas.openxmlformats.org/spreadsheetml/2006/main">
  <c r="G28" i="13" l="1"/>
  <c r="E28" i="13"/>
  <c r="G27" i="13"/>
  <c r="E27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3" i="13"/>
  <c r="E13" i="13"/>
  <c r="G12" i="13"/>
  <c r="E12" i="13"/>
  <c r="G11" i="13"/>
  <c r="E11" i="13"/>
  <c r="G52" i="7"/>
  <c r="F52" i="7"/>
  <c r="G50" i="7"/>
  <c r="F50" i="7"/>
  <c r="G49" i="7"/>
  <c r="F49" i="7"/>
  <c r="G48" i="7"/>
  <c r="F48" i="7"/>
  <c r="G47" i="7"/>
  <c r="F47" i="7"/>
  <c r="G43" i="7"/>
  <c r="F43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5" i="7"/>
  <c r="F15" i="7"/>
  <c r="G13" i="7"/>
  <c r="F13" i="7"/>
  <c r="G12" i="7"/>
  <c r="F12" i="7"/>
  <c r="G11" i="7"/>
  <c r="F11" i="7"/>
  <c r="J69" i="3"/>
  <c r="I69" i="3"/>
  <c r="F69" i="3"/>
  <c r="E69" i="3"/>
  <c r="J68" i="3"/>
  <c r="I68" i="3"/>
  <c r="F68" i="3"/>
  <c r="E68" i="3"/>
  <c r="J67" i="3"/>
  <c r="I67" i="3"/>
  <c r="F67" i="3"/>
  <c r="E67" i="3"/>
  <c r="J66" i="3"/>
  <c r="I66" i="3"/>
  <c r="F66" i="3"/>
  <c r="E66" i="3"/>
  <c r="J65" i="3"/>
  <c r="I65" i="3"/>
  <c r="F65" i="3"/>
  <c r="E65" i="3"/>
  <c r="J64" i="3"/>
  <c r="I64" i="3"/>
  <c r="F64" i="3"/>
  <c r="E64" i="3"/>
  <c r="J63" i="3"/>
  <c r="I63" i="3"/>
  <c r="F63" i="3"/>
  <c r="E63" i="3"/>
  <c r="J62" i="3"/>
  <c r="I62" i="3"/>
  <c r="F62" i="3"/>
  <c r="E62" i="3"/>
  <c r="J61" i="3"/>
  <c r="I61" i="3"/>
  <c r="F61" i="3"/>
  <c r="E61" i="3"/>
  <c r="J60" i="3"/>
  <c r="I60" i="3"/>
  <c r="F60" i="3"/>
  <c r="E60" i="3"/>
  <c r="J57" i="3"/>
  <c r="I57" i="3"/>
  <c r="F57" i="3"/>
  <c r="E57" i="3"/>
  <c r="J56" i="3"/>
  <c r="I56" i="3"/>
  <c r="F56" i="3"/>
  <c r="E56" i="3"/>
  <c r="J55" i="3"/>
  <c r="I55" i="3"/>
  <c r="F55" i="3"/>
  <c r="E55" i="3"/>
  <c r="J54" i="3"/>
  <c r="I54" i="3"/>
  <c r="F54" i="3"/>
  <c r="E54" i="3"/>
  <c r="J53" i="3"/>
  <c r="I53" i="3"/>
  <c r="F53" i="3"/>
  <c r="E53" i="3"/>
  <c r="J52" i="3"/>
  <c r="I52" i="3"/>
  <c r="F52" i="3"/>
  <c r="E52" i="3"/>
  <c r="J51" i="3"/>
  <c r="I51" i="3"/>
  <c r="F51" i="3"/>
  <c r="E51" i="3"/>
  <c r="J50" i="3"/>
  <c r="I50" i="3"/>
  <c r="F50" i="3"/>
  <c r="E50" i="3"/>
  <c r="J49" i="3"/>
  <c r="I49" i="3"/>
  <c r="F49" i="3"/>
  <c r="E49" i="3"/>
  <c r="J48" i="3"/>
  <c r="I48" i="3"/>
  <c r="F48" i="3"/>
  <c r="E48" i="3"/>
  <c r="J47" i="3"/>
  <c r="I47" i="3"/>
  <c r="F47" i="3"/>
  <c r="E47" i="3"/>
  <c r="J46" i="3"/>
  <c r="I46" i="3"/>
  <c r="F46" i="3"/>
  <c r="E46" i="3"/>
  <c r="J44" i="3"/>
  <c r="I44" i="3"/>
  <c r="F44" i="3"/>
  <c r="E44" i="3"/>
  <c r="J41" i="3"/>
  <c r="I41" i="3"/>
  <c r="F41" i="3"/>
  <c r="E41" i="3"/>
  <c r="J38" i="3"/>
  <c r="I38" i="3"/>
  <c r="F38" i="3"/>
  <c r="E38" i="3"/>
  <c r="J37" i="3"/>
  <c r="I37" i="3"/>
  <c r="F37" i="3"/>
  <c r="E37" i="3"/>
  <c r="J36" i="3"/>
  <c r="I36" i="3"/>
  <c r="F36" i="3"/>
  <c r="E36" i="3"/>
  <c r="J35" i="3"/>
  <c r="I35" i="3"/>
  <c r="F35" i="3"/>
  <c r="E35" i="3"/>
  <c r="J34" i="3"/>
  <c r="I34" i="3"/>
  <c r="F34" i="3"/>
  <c r="E34" i="3"/>
  <c r="J31" i="3"/>
  <c r="I31" i="3"/>
  <c r="F31" i="3"/>
  <c r="E31" i="3"/>
  <c r="J30" i="3"/>
  <c r="I30" i="3"/>
  <c r="F30" i="3"/>
  <c r="E30" i="3"/>
  <c r="J29" i="3"/>
  <c r="I29" i="3"/>
  <c r="F29" i="3"/>
  <c r="E29" i="3"/>
  <c r="J28" i="3"/>
  <c r="I28" i="3"/>
  <c r="F28" i="3"/>
  <c r="E28" i="3"/>
  <c r="J25" i="3"/>
  <c r="I25" i="3"/>
  <c r="F25" i="3"/>
  <c r="E25" i="3"/>
  <c r="J23" i="3"/>
  <c r="I23" i="3"/>
  <c r="F23" i="3"/>
  <c r="E23" i="3"/>
  <c r="J22" i="3"/>
  <c r="I22" i="3"/>
  <c r="F22" i="3"/>
  <c r="E22" i="3"/>
  <c r="J21" i="3"/>
  <c r="I21" i="3"/>
  <c r="F21" i="3"/>
  <c r="E21" i="3"/>
  <c r="J20" i="3"/>
  <c r="I20" i="3"/>
  <c r="F20" i="3"/>
  <c r="E20" i="3"/>
  <c r="J18" i="3"/>
  <c r="I18" i="3"/>
  <c r="F18" i="3"/>
  <c r="E18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</calcChain>
</file>

<file path=xl/sharedStrings.xml><?xml version="1.0" encoding="utf-8"?>
<sst xmlns="http://schemas.openxmlformats.org/spreadsheetml/2006/main" count="604" uniqueCount="195">
  <si>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</si>
  <si>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</si>
  <si>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</si>
  <si>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</si>
  <si>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</si>
  <si>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</si>
  <si>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</si>
  <si>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</si>
  <si>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</si>
  <si>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</si>
  <si>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>Actual</t>
  </si>
  <si>
    <t>Estimated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</si>
  <si>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</si>
  <si>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</si>
  <si>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</si>
  <si>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</si>
  <si>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</si>
  <si>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</si>
  <si>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</si>
  <si>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</si>
  <si>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</si>
  <si>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</si>
  <si>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</si>
  <si>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</si>
  <si>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</si>
  <si>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</si>
  <si>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</si>
  <si>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</si>
  <si>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Incremental Personnel, Software, and Hardware Costs</t>
  </si>
  <si>
    <t>17</t>
  </si>
  <si>
    <t>Variable Power Plant O&amp;M Costs over 514,000 MWh Threshold (Per A6)</t>
  </si>
  <si>
    <t>18</t>
  </si>
  <si>
    <t>19</t>
  </si>
  <si>
    <r>
      <t>Dodd Frank Fees</t>
    </r>
    <r>
      <rPr>
        <vertAlign val="superscript"/>
        <sz val="8"/>
        <rFont val="Arial"/>
        <family val="2"/>
      </rPr>
      <t xml:space="preserve"> (4)</t>
    </r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</si>
  <si>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</si>
  <si>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</si>
  <si>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</si>
  <si>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</si>
  <si>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</si>
  <si>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</si>
  <si>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</si>
  <si>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</si>
  <si>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</si>
  <si>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</si>
  <si>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</si>
  <si>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</si>
  <si>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</si>
  <si>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</si>
  <si>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</si>
  <si>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</si>
  <si>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</si>
  <si>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/>
  </si>
  <si>
    <t>37</t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</si>
  <si>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>Fees related to reporting requirements under the Dodd-Frank Wall Street Reform and Consumer Protection Act (“Dodd-Frank Act”) that require all swap transactions to be reported to a swap data repository (SDR).  FPL uses swaps in its hedging program</t>
    </r>
  </si>
  <si>
    <t>and asset optimization program.</t>
  </si>
  <si>
    <r>
      <rPr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>The Fuel Cost of System Net Generation reflected on Schedules A1 and A2 does not tie to the amount on Schedules A3 and A4  due to a key punch error in the amount of $141.  Correction to be made in April 2015.</t>
    </r>
  </si>
  <si>
    <t>FOR THE MONTH OF:  March 2015</t>
  </si>
  <si>
    <t>Current Month</t>
  </si>
  <si>
    <t>Year To Date</t>
  </si>
  <si>
    <t>Estimate</t>
  </si>
  <si>
    <t>$ Diff</t>
  </si>
  <si>
    <t>% Diff</t>
  </si>
  <si>
    <r>
      <t>Fuel Costs &amp; Net Power Transactions</t>
    </r>
    <r>
      <rPr>
        <vertAlign val="superscript"/>
        <sz val="8"/>
        <rFont val="Arial"/>
        <family val="2"/>
      </rPr>
      <t xml:space="preserve"> (5)</t>
    </r>
  </si>
  <si>
    <t>Fuel Cost of System Net Generation</t>
  </si>
  <si>
    <t>Coal Cars Depreciation &amp; Return</t>
  </si>
  <si>
    <t>Fuel Cost of Power Sold (Per A6)</t>
  </si>
  <si>
    <t>Gains from Off-System Sales (Per A6)</t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</si>
  <si>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</si>
  <si>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</si>
  <si>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</si>
  <si>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</si>
  <si>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r>
      <t>Incremental Optimization Costs</t>
    </r>
    <r>
      <rPr>
        <vertAlign val="superscript"/>
        <sz val="8"/>
        <rFont val="Arial"/>
        <family val="2"/>
      </rPr>
      <t xml:space="preserve"> (1)</t>
    </r>
  </si>
  <si>
    <t>Total</t>
  </si>
  <si>
    <t>Adjustments to Fuel Cost</t>
  </si>
  <si>
    <t>Reactive and Voltage Control Fuel Revenue</t>
  </si>
  <si>
    <t>Inventory Adjustments</t>
  </si>
  <si>
    <t>Non Recoverable Oil/Tank Bottoms</t>
  </si>
  <si>
    <t>Adjusted Total Fuel Costs &amp; Net Power Transactions</t>
  </si>
  <si>
    <t>kWh Sales</t>
  </si>
  <si>
    <t>Jurisdictional kWh Sales</t>
  </si>
  <si>
    <t>Sale for Resale</t>
  </si>
  <si>
    <t>Sub-Total Sales</t>
  </si>
  <si>
    <t>Total Sales</t>
  </si>
  <si>
    <t>Jurisdictional % of Total kWh Sales (Line 25 / Line 28)</t>
  </si>
  <si>
    <t>True-up Calculation</t>
  </si>
  <si>
    <t>Jurisdictional Fuel Revenues (Net of Revenue Taxes)</t>
  </si>
  <si>
    <t>Fuel Adjustment Revenues Not Applicable to Period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</si>
  <si>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</si>
  <si>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(2)</t>
    </r>
  </si>
  <si>
    <t>Jurisdictional Fuel Revenues Applicable to Period</t>
  </si>
  <si>
    <t>Adjusted Total Fuel Costs &amp; Net Power Transactions (P.1, Line 22)</t>
  </si>
  <si>
    <t>Adj. Total Fuel Costs &amp; Net Power Transactions - Excluding 100% Retail Items</t>
  </si>
  <si>
    <t>Jurisdictional Sales % of Total kWh Sales (P1, Line 29)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</si>
  <si>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(3)</t>
    </r>
  </si>
  <si>
    <t>True-up Provision for the Month-Over/(Under) Recovery(Ln 2-Ln 6)</t>
  </si>
  <si>
    <t>Interest Provision for the Month (Line 24)</t>
  </si>
  <si>
    <t>True-up &amp; Interest Provision Beg of Period-Over/(Under) Recovery</t>
  </si>
  <si>
    <t>Deferred True-up Beginning of Period - Over/(Under) Recovery</t>
  </si>
  <si>
    <t>Prior Period True-up (Collected)/Refunded This Period</t>
  </si>
  <si>
    <t>End of Period Net True-up Amount Over/(Under) Recovery (Lines 7 through 11)</t>
  </si>
  <si>
    <t>Interest Provision</t>
  </si>
  <si>
    <t>Beginning True-up Amount (Lns 9+10)</t>
  </si>
  <si>
    <t>Ending True-up Amount Before Interest (Lns 7+9+10+11)</t>
  </si>
  <si>
    <t xml:space="preserve">Total of Beginning &amp; Ending True-up Amount </t>
  </si>
  <si>
    <t>Average True-up Amount (50% of Line 17)</t>
  </si>
  <si>
    <t>Interest Rate - First Day Reporting Business Month</t>
  </si>
  <si>
    <t>Interest Rate - First Day Subsequent Business Month</t>
  </si>
  <si>
    <t>Total (Lines 19+20)</t>
  </si>
  <si>
    <t>Average Interest Rate (50% of Line 21)</t>
  </si>
  <si>
    <t>Monthly Average Interest Rate (Line 22/12)</t>
  </si>
  <si>
    <t>Interest Provision (Line 18 x Line 23)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</si>
  <si>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</si>
  <si>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 xml:space="preserve">Generating Performance Incentive Factor is ((11,814,923 / 12) x 99.9280%) - See Order No. PSC-14-0701-FOF-EI. 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</si>
  <si>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>Line 4 x Line 5 x 1.00169</t>
    </r>
  </si>
  <si>
    <t>NOTE: Amounts may not agree to the General Ledger due to rounding.</t>
  </si>
  <si>
    <t>                  FOR THE MONTH OF:  March 2015</t>
  </si>
  <si>
    <t>SOLD TO</t>
  </si>
  <si>
    <t>Type &amp; Schedule</t>
  </si>
  <si>
    <t>Total KWH Sold (000)</t>
  </si>
  <si>
    <t>KWH from Own Generation (000)</t>
  </si>
  <si>
    <t>Fuel Cost (cents/KWH)</t>
  </si>
  <si>
    <t>Total Cost (cents/KWH)</t>
  </si>
  <si>
    <t>Total $ for Fuel Adjustment (Col(4) * Col(5))</t>
  </si>
  <si>
    <t>Total Cost ($) (Col(4) * Col(6))</t>
  </si>
  <si>
    <t>Gain from Off System Sales ($)</t>
  </si>
  <si>
    <t>OS/FCBBS</t>
  </si>
  <si>
    <t>Off System</t>
  </si>
  <si>
    <t>OS</t>
  </si>
  <si>
    <t>St Lucie Reliability Sales</t>
  </si>
  <si>
    <t>Total OS/FCBBS</t>
  </si>
  <si>
    <t>Total Estimated</t>
  </si>
  <si>
    <t>St. Lucie Participation</t>
  </si>
  <si>
    <t>FMPA (SL 1)</t>
  </si>
  <si>
    <t>St. L.</t>
  </si>
  <si>
    <t>OUC (SL 1)</t>
  </si>
  <si>
    <t>Total St. Lucie Participation</t>
  </si>
  <si>
    <t>OS/AF</t>
  </si>
  <si>
    <t>Cargill Power Markets, LLC OS</t>
  </si>
  <si>
    <t>EDF Trading North America, LLC. OS</t>
  </si>
  <si>
    <t>Energy Authority, The OS</t>
  </si>
  <si>
    <t>Exelon Generation Company, LLC. OS</t>
  </si>
  <si>
    <t>Florida Municipal Power Agency OS</t>
  </si>
  <si>
    <t>Homestead, City Of OS</t>
  </si>
  <si>
    <t>J.P. Morgan Ventures Energy Corporation OS</t>
  </si>
  <si>
    <t>Morgan Stanley Capital Group, Inc. OS</t>
  </si>
  <si>
    <t>New Smyrna Beach Utilities Commission, City of OS</t>
  </si>
  <si>
    <t>Oglethorpe Power Corporation OS</t>
  </si>
  <si>
    <t>Orlando Utilities Commission OS</t>
  </si>
  <si>
    <t>Powersouth Energy Cooporative OS</t>
  </si>
  <si>
    <t>Reedy Creek Improvement District OS</t>
  </si>
  <si>
    <t>Seminole Electric Cooperative, Inc. OS</t>
  </si>
  <si>
    <t>Southern Company Services, Inc. OS</t>
  </si>
  <si>
    <t>Tampa Electric Company  OS</t>
  </si>
  <si>
    <t>Tennessee Valley Authority OS</t>
  </si>
  <si>
    <t>Duke Energy Florida, Inc. OS</t>
  </si>
  <si>
    <t>PJM Interconnection, L.L.C. OS</t>
  </si>
  <si>
    <t>Total OS/AF</t>
  </si>
  <si>
    <t>FCBBS</t>
  </si>
  <si>
    <t>Energy Authority, The FCBBS</t>
  </si>
  <si>
    <t>Reedy Creek Improvement District FCBBS</t>
  </si>
  <si>
    <t>Duke Energy Florida, Inc. FCBBS</t>
  </si>
  <si>
    <t>Total FCBBS</t>
  </si>
  <si>
    <t>Total Actual</t>
  </si>
  <si>
    <t>Other Actual</t>
  </si>
  <si>
    <t>Gross Gain from off System Sales $</t>
  </si>
  <si>
    <t>Gas Turbine Maintenance Revenue Reclassed to Base Revenue</t>
  </si>
  <si>
    <t>Sub-Total (Schedule A1 and A2)</t>
  </si>
  <si>
    <t>Third-Party Transmission Costs</t>
  </si>
  <si>
    <t>Variable Power Plant O&amp;M Costs over 514,000 MWh Threshold</t>
  </si>
  <si>
    <t>Net Gain from off System Sales ($)</t>
  </si>
  <si>
    <t>Other Estimate</t>
  </si>
  <si>
    <t>Gain from off System Sales $</t>
  </si>
  <si>
    <t>Difference</t>
  </si>
  <si>
    <t>Difference (%)</t>
  </si>
  <si>
    <t>Period To Date</t>
  </si>
  <si>
    <t>PURCHASED FROM</t>
  </si>
  <si>
    <t>Total KWH Purchased (000)</t>
  </si>
  <si>
    <t>Year to Date</t>
  </si>
  <si>
    <t>FOR THE MONTH OF: March 2015</t>
  </si>
  <si>
    <t>A9 Schedule</t>
  </si>
  <si>
    <t>Transaction Cost (Cents/KWH)</t>
  </si>
  <si>
    <t>Total $ for Fuel Adj (Col(3) * Col(4))</t>
  </si>
  <si>
    <t>Cost If Generated (Cents/KWH)</t>
  </si>
  <si>
    <t>Cost if Generated ($) (Col(3) * Col(6))</t>
  </si>
  <si>
    <t>Fuel Savings ($) (Col(7) -- Col(5))</t>
  </si>
  <si>
    <t>Economy</t>
  </si>
  <si>
    <t>Total Economy</t>
  </si>
  <si>
    <t>Transaction Cost (cents/KWH)</t>
  </si>
  <si>
    <t>Cost if Generated (cents/KWH)</t>
  </si>
  <si>
    <t>STAFF 000796</t>
  </si>
  <si>
    <t>FPL RC-16</t>
  </si>
  <si>
    <t>STAFF 000797</t>
  </si>
  <si>
    <t>STAFF 000798</t>
  </si>
  <si>
    <t>STAFF 000799</t>
  </si>
  <si>
    <t>STAFF 000800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</si>
</sst>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%_);\(#,##0.0%\);&quot;N/A&quot;"/>
    <numFmt numFmtId="165" formatCode="#,##0.0%_);\(#,##0.0%\)"/>
    <numFmt numFmtId="166" formatCode="&quot;N/A&quot;;&quot;N/A&quot;;&quot;N/A&quot;"/>
    <numFmt numFmtId="167" formatCode="#,##0_);[Red]\(#,##0\);&quot; &quot;"/>
    <numFmt numFmtId="168" formatCode="#,##0.000_);\(#,##0.000\)"/>
    <numFmt numFmtId="169" formatCode="#,##0.0%_);\(#,##0.0%\);&quot; &quot;"/>
    <numFmt numFmtId="170" formatCode="\$#,##0_);\(\$#,##0\)"/>
    <numFmt numFmtId="171" formatCode="#,##0.00000%_);\(#,##0.00000%\)"/>
    <numFmt numFmtId="172" formatCode="#,##0.00%_);\(#,##0.00%\)"/>
    <numFmt numFmtId="173" formatCode="#,##0.000_);\(#,##0.000\);&quot; &quot;"/>
    <numFmt numFmtId="174" formatCode="0.000000"/>
  </numFmts>
  <fonts count="39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7">
    <xf numFmtId="0" fontId="0" fillId="0" borderId="0"/>
    <xf numFmtId="0" fontId="2" fillId="0" borderId="0"/>
    <xf numFmtId="44" fontId="39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5" fillId="0" borderId="0" applyFont="0" applyFill="0" applyBorder="0" applyAlignment="0" applyProtection="0"/>
    <xf numFmtId="43" fontId="395" fillId="0" borderId="0" applyFont="0" applyFill="0" applyBorder="0" applyAlignment="0" applyProtection="0"/>
    <xf numFmtId="44" fontId="395" fillId="0" borderId="0" applyFont="0" applyFill="0" applyBorder="0" applyAlignment="0" applyProtection="0"/>
    <xf numFmtId="44" fontId="39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95" fillId="0" borderId="0"/>
    <xf numFmtId="0" fontId="395" fillId="0" borderId="0"/>
    <xf numFmtId="0" fontId="395" fillId="0" borderId="0"/>
    <xf numFmtId="174" fontId="397" fillId="0" borderId="0">
      <alignment horizontal="left" wrapText="1"/>
    </xf>
    <xf numFmtId="174" fontId="395" fillId="0" borderId="0">
      <alignment horizontal="left" wrapText="1"/>
    </xf>
    <xf numFmtId="174" fontId="395" fillId="0" borderId="0">
      <alignment horizontal="left" wrapText="1"/>
    </xf>
    <xf numFmtId="0" fontId="397" fillId="0" borderId="0"/>
    <xf numFmtId="0" fontId="1" fillId="0" borderId="0"/>
  </cellStyleXfs>
  <cellXfs count="399">
    <xf numFmtId="0" fontId="0" fillId="0" borderId="0" xfId="0"/>
    <xf numFmtId="0" fontId="0" fillId="0" borderId="1" xfId="0" applyBorder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4" fillId="0" borderId="0" xfId="0" applyNumberFormat="1" applyFont="1" applyAlignment="1">
      <alignment horizontal="right"/>
    </xf>
    <xf numFmtId="0" fontId="15" fillId="0" borderId="0" xfId="0" applyNumberFormat="1" applyFont="1" applyAlignment="1">
      <alignment horizontal="right"/>
    </xf>
    <xf numFmtId="0" fontId="16" fillId="0" borderId="0" xfId="0" applyNumberFormat="1" applyFont="1" applyAlignment="1">
      <alignment horizontal="right"/>
    </xf>
    <xf numFmtId="0" fontId="17" fillId="0" borderId="0" xfId="0" applyFont="1" applyAlignment="1">
      <alignment horizontal="left" wrapText="1"/>
    </xf>
    <xf numFmtId="170" fontId="18" fillId="0" borderId="0" xfId="0" applyNumberFormat="1" applyFont="1" applyAlignment="1">
      <alignment horizontal="right"/>
    </xf>
    <xf numFmtId="170" fontId="19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170" fontId="21" fillId="0" borderId="0" xfId="0" applyNumberFormat="1" applyFont="1" applyAlignment="1">
      <alignment horizontal="right"/>
    </xf>
    <xf numFmtId="170" fontId="22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/>
    </xf>
    <xf numFmtId="37" fontId="24" fillId="0" borderId="0" xfId="0" applyNumberFormat="1" applyFont="1" applyAlignment="1">
      <alignment horizontal="right"/>
    </xf>
    <xf numFmtId="37" fontId="25" fillId="0" borderId="0" xfId="0" applyNumberFormat="1" applyFont="1" applyAlignment="1">
      <alignment horizontal="right"/>
    </xf>
    <xf numFmtId="166" fontId="26" fillId="0" borderId="0" xfId="0" applyNumberFormat="1" applyFont="1" applyAlignment="1">
      <alignment horizontal="right"/>
    </xf>
    <xf numFmtId="37" fontId="27" fillId="0" borderId="0" xfId="0" applyNumberFormat="1" applyFont="1" applyAlignment="1">
      <alignment horizontal="right"/>
    </xf>
    <xf numFmtId="37" fontId="28" fillId="0" borderId="0" xfId="0" applyNumberFormat="1" applyFont="1" applyAlignment="1">
      <alignment horizontal="right"/>
    </xf>
    <xf numFmtId="166" fontId="29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165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left" indent="1"/>
    </xf>
    <xf numFmtId="170" fontId="33" fillId="0" borderId="3" xfId="0" applyNumberFormat="1" applyFont="1" applyBorder="1" applyAlignment="1">
      <alignment horizontal="right"/>
    </xf>
    <xf numFmtId="170" fontId="34" fillId="0" borderId="3" xfId="0" applyNumberFormat="1" applyFont="1" applyBorder="1" applyAlignment="1">
      <alignment horizontal="right"/>
    </xf>
    <xf numFmtId="164" fontId="35" fillId="0" borderId="0" xfId="0" applyNumberFormat="1" applyFont="1" applyAlignment="1">
      <alignment horizontal="right"/>
    </xf>
    <xf numFmtId="170" fontId="36" fillId="0" borderId="3" xfId="0" applyNumberFormat="1" applyFont="1" applyBorder="1" applyAlignment="1">
      <alignment horizontal="right"/>
    </xf>
    <xf numFmtId="170" fontId="37" fillId="0" borderId="3" xfId="0" applyNumberFormat="1" applyFont="1" applyBorder="1" applyAlignment="1">
      <alignment horizontal="right"/>
    </xf>
    <xf numFmtId="164" fontId="38" fillId="0" borderId="0" xfId="0" applyNumberFormat="1" applyFont="1" applyAlignment="1">
      <alignment horizontal="right"/>
    </xf>
    <xf numFmtId="0" fontId="39" fillId="0" borderId="0" xfId="0" applyFont="1" applyAlignment="1">
      <alignment horizontal="center"/>
    </xf>
    <xf numFmtId="167" fontId="40" fillId="0" borderId="0" xfId="0" applyNumberFormat="1" applyFont="1" applyAlignment="1">
      <alignment horizontal="right"/>
    </xf>
    <xf numFmtId="167" fontId="41" fillId="0" borderId="0" xfId="0" applyNumberFormat="1" applyFont="1" applyAlignment="1">
      <alignment horizontal="right"/>
    </xf>
    <xf numFmtId="167" fontId="42" fillId="0" borderId="0" xfId="0" applyNumberFormat="1" applyFont="1" applyAlignment="1">
      <alignment horizontal="right"/>
    </xf>
    <xf numFmtId="167" fontId="43" fillId="0" borderId="0" xfId="0" applyNumberFormat="1" applyFont="1" applyAlignment="1">
      <alignment horizontal="right"/>
    </xf>
    <xf numFmtId="167" fontId="44" fillId="0" borderId="0" xfId="0" applyNumberFormat="1" applyFont="1" applyAlignment="1">
      <alignment horizontal="right"/>
    </xf>
    <xf numFmtId="167" fontId="45" fillId="0" borderId="0" xfId="0" applyNumberFormat="1" applyFont="1" applyAlignment="1">
      <alignment horizontal="right"/>
    </xf>
    <xf numFmtId="167" fontId="46" fillId="0" borderId="0" xfId="0" applyNumberFormat="1" applyFont="1" applyAlignment="1">
      <alignment horizontal="right"/>
    </xf>
    <xf numFmtId="167" fontId="47" fillId="0" borderId="0" xfId="0" applyNumberFormat="1" applyFont="1" applyAlignment="1">
      <alignment horizontal="right"/>
    </xf>
    <xf numFmtId="0" fontId="48" fillId="0" borderId="0" xfId="0" applyFont="1" applyAlignment="1">
      <alignment horizontal="center"/>
    </xf>
    <xf numFmtId="0" fontId="49" fillId="0" borderId="0" xfId="0" applyNumberFormat="1" applyFont="1" applyAlignment="1">
      <alignment horizontal="right"/>
    </xf>
    <xf numFmtId="0" fontId="50" fillId="0" borderId="0" xfId="0" applyNumberFormat="1" applyFont="1" applyAlignment="1">
      <alignment horizontal="right"/>
    </xf>
    <xf numFmtId="0" fontId="51" fillId="0" borderId="0" xfId="0" applyNumberFormat="1" applyFont="1" applyAlignment="1">
      <alignment horizontal="right"/>
    </xf>
    <xf numFmtId="0" fontId="52" fillId="0" borderId="0" xfId="0" applyNumberFormat="1" applyFont="1" applyAlignment="1">
      <alignment horizontal="right"/>
    </xf>
    <xf numFmtId="0" fontId="53" fillId="0" borderId="0" xfId="0" applyNumberFormat="1" applyFont="1" applyAlignment="1">
      <alignment horizontal="right"/>
    </xf>
    <xf numFmtId="0" fontId="54" fillId="0" borderId="0" xfId="0" applyNumberFormat="1" applyFont="1" applyAlignment="1">
      <alignment horizontal="right"/>
    </xf>
    <xf numFmtId="166" fontId="55" fillId="0" borderId="0" xfId="0" applyNumberFormat="1" applyFont="1" applyAlignment="1">
      <alignment horizontal="right"/>
    </xf>
    <xf numFmtId="166" fontId="56" fillId="0" borderId="0" xfId="0" applyNumberFormat="1" applyFont="1" applyAlignment="1">
      <alignment horizontal="right"/>
    </xf>
    <xf numFmtId="166" fontId="57" fillId="0" borderId="0" xfId="0" applyNumberFormat="1" applyFont="1" applyAlignment="1">
      <alignment horizontal="right"/>
    </xf>
    <xf numFmtId="166" fontId="58" fillId="0" borderId="0" xfId="0" applyNumberFormat="1" applyFont="1" applyAlignment="1">
      <alignment horizontal="right"/>
    </xf>
    <xf numFmtId="166" fontId="59" fillId="0" borderId="0" xfId="0" applyNumberFormat="1" applyFont="1" applyAlignment="1">
      <alignment horizontal="right"/>
    </xf>
    <xf numFmtId="166" fontId="60" fillId="0" borderId="0" xfId="0" applyNumberFormat="1" applyFont="1" applyAlignment="1">
      <alignment horizontal="right"/>
    </xf>
    <xf numFmtId="0" fontId="61" fillId="0" borderId="0" xfId="0" applyFont="1" applyAlignment="1">
      <alignment horizontal="left" indent="1"/>
    </xf>
    <xf numFmtId="170" fontId="62" fillId="0" borderId="6" xfId="0" applyNumberFormat="1" applyFont="1" applyBorder="1" applyAlignment="1">
      <alignment horizontal="right"/>
    </xf>
    <xf numFmtId="170" fontId="63" fillId="0" borderId="6" xfId="0" applyNumberFormat="1" applyFont="1" applyBorder="1" applyAlignment="1">
      <alignment horizontal="right"/>
    </xf>
    <xf numFmtId="164" fontId="64" fillId="0" borderId="0" xfId="0" applyNumberFormat="1" applyFont="1" applyAlignment="1">
      <alignment horizontal="right"/>
    </xf>
    <xf numFmtId="170" fontId="65" fillId="0" borderId="6" xfId="0" applyNumberFormat="1" applyFont="1" applyBorder="1" applyAlignment="1">
      <alignment horizontal="right"/>
    </xf>
    <xf numFmtId="170" fontId="66" fillId="0" borderId="6" xfId="0" applyNumberFormat="1" applyFont="1" applyBorder="1" applyAlignment="1">
      <alignment horizontal="right"/>
    </xf>
    <xf numFmtId="164" fontId="67" fillId="0" borderId="0" xfId="0" applyNumberFormat="1" applyFont="1" applyAlignment="1">
      <alignment horizontal="right"/>
    </xf>
    <xf numFmtId="0" fontId="68" fillId="0" borderId="0" xfId="0" applyFont="1" applyAlignment="1">
      <alignment horizontal="center"/>
    </xf>
    <xf numFmtId="0" fontId="69" fillId="0" borderId="0" xfId="0" applyNumberFormat="1" applyFont="1" applyAlignment="1">
      <alignment horizontal="right"/>
    </xf>
    <xf numFmtId="0" fontId="70" fillId="0" borderId="0" xfId="0" applyNumberFormat="1" applyFont="1" applyAlignment="1">
      <alignment horizontal="right"/>
    </xf>
    <xf numFmtId="0" fontId="71" fillId="0" borderId="0" xfId="0" applyNumberFormat="1" applyFont="1" applyAlignment="1">
      <alignment horizontal="right"/>
    </xf>
    <xf numFmtId="0" fontId="72" fillId="0" borderId="0" xfId="0" applyNumberFormat="1" applyFont="1" applyAlignment="1">
      <alignment horizontal="right"/>
    </xf>
    <xf numFmtId="0" fontId="73" fillId="0" borderId="0" xfId="0" applyNumberFormat="1" applyFont="1" applyAlignment="1">
      <alignment horizontal="right"/>
    </xf>
    <xf numFmtId="0" fontId="74" fillId="0" borderId="0" xfId="0" applyNumberFormat="1" applyFont="1" applyAlignment="1">
      <alignment horizontal="right"/>
    </xf>
    <xf numFmtId="37" fontId="75" fillId="0" borderId="3" xfId="0" applyNumberFormat="1" applyFont="1" applyBorder="1" applyAlignment="1">
      <alignment horizontal="right"/>
    </xf>
    <xf numFmtId="37" fontId="76" fillId="0" borderId="3" xfId="0" applyNumberFormat="1" applyFont="1" applyBorder="1" applyAlignment="1">
      <alignment horizontal="right"/>
    </xf>
    <xf numFmtId="164" fontId="77" fillId="0" borderId="0" xfId="0" applyNumberFormat="1" applyFont="1" applyAlignment="1">
      <alignment horizontal="right"/>
    </xf>
    <xf numFmtId="37" fontId="78" fillId="0" borderId="3" xfId="0" applyNumberFormat="1" applyFont="1" applyBorder="1" applyAlignment="1">
      <alignment horizontal="right"/>
    </xf>
    <xf numFmtId="37" fontId="79" fillId="0" borderId="3" xfId="0" applyNumberFormat="1" applyFont="1" applyBorder="1" applyAlignment="1">
      <alignment horizontal="right"/>
    </xf>
    <xf numFmtId="164" fontId="80" fillId="0" borderId="0" xfId="0" applyNumberFormat="1" applyFont="1" applyAlignment="1">
      <alignment horizontal="right"/>
    </xf>
    <xf numFmtId="0" fontId="81" fillId="0" borderId="0" xfId="0" applyFont="1" applyAlignment="1">
      <alignment horizontal="left" indent="1"/>
    </xf>
    <xf numFmtId="37" fontId="82" fillId="0" borderId="6" xfId="0" applyNumberFormat="1" applyFont="1" applyBorder="1" applyAlignment="1">
      <alignment horizontal="right"/>
    </xf>
    <xf numFmtId="37" fontId="83" fillId="0" borderId="6" xfId="0" applyNumberFormat="1" applyFont="1" applyBorder="1" applyAlignment="1">
      <alignment horizontal="right"/>
    </xf>
    <xf numFmtId="164" fontId="84" fillId="0" borderId="0" xfId="0" applyNumberFormat="1" applyFont="1" applyAlignment="1">
      <alignment horizontal="right"/>
    </xf>
    <xf numFmtId="37" fontId="85" fillId="0" borderId="6" xfId="0" applyNumberFormat="1" applyFont="1" applyBorder="1" applyAlignment="1">
      <alignment horizontal="right"/>
    </xf>
    <xf numFmtId="37" fontId="86" fillId="0" borderId="6" xfId="0" applyNumberFormat="1" applyFont="1" applyBorder="1" applyAlignment="1">
      <alignment horizontal="right"/>
    </xf>
    <xf numFmtId="164" fontId="87" fillId="0" borderId="0" xfId="0" applyNumberFormat="1" applyFont="1" applyAlignment="1">
      <alignment horizontal="right"/>
    </xf>
    <xf numFmtId="171" fontId="88" fillId="0" borderId="5" xfId="0" applyNumberFormat="1" applyFont="1" applyBorder="1" applyAlignment="1">
      <alignment horizontal="right"/>
    </xf>
    <xf numFmtId="171" fontId="89" fillId="0" borderId="5" xfId="0" applyNumberFormat="1" applyFont="1" applyBorder="1" applyAlignment="1">
      <alignment horizontal="right"/>
    </xf>
    <xf numFmtId="164" fontId="90" fillId="0" borderId="0" xfId="0" applyNumberFormat="1" applyFont="1" applyAlignment="1">
      <alignment horizontal="right"/>
    </xf>
    <xf numFmtId="166" fontId="91" fillId="0" borderId="5" xfId="0" applyNumberFormat="1" applyFont="1" applyBorder="1" applyAlignment="1">
      <alignment horizontal="right"/>
    </xf>
    <xf numFmtId="166" fontId="92" fillId="0" borderId="5" xfId="0" applyNumberFormat="1" applyFont="1" applyBorder="1" applyAlignment="1">
      <alignment horizontal="right"/>
    </xf>
    <xf numFmtId="166" fontId="93" fillId="0" borderId="0" xfId="0" applyNumberFormat="1" applyFont="1" applyAlignment="1">
      <alignment horizontal="right"/>
    </xf>
    <xf numFmtId="0" fontId="94" fillId="0" borderId="0" xfId="0" applyFont="1" applyAlignment="1">
      <alignment horizontal="center"/>
    </xf>
    <xf numFmtId="0" fontId="95" fillId="0" borderId="0" xfId="0" applyNumberFormat="1" applyFont="1" applyAlignment="1">
      <alignment horizontal="right"/>
    </xf>
    <xf numFmtId="0" fontId="96" fillId="0" borderId="0" xfId="0" applyNumberFormat="1" applyFont="1" applyAlignment="1">
      <alignment horizontal="right"/>
    </xf>
    <xf numFmtId="0" fontId="97" fillId="0" borderId="0" xfId="0" applyNumberFormat="1" applyFont="1" applyAlignment="1">
      <alignment horizontal="right"/>
    </xf>
    <xf numFmtId="0" fontId="98" fillId="0" borderId="0" xfId="0" applyNumberFormat="1" applyFont="1" applyAlignment="1">
      <alignment horizontal="right"/>
    </xf>
    <xf numFmtId="0" fontId="99" fillId="0" borderId="0" xfId="0" applyNumberFormat="1" applyFont="1" applyAlignment="1">
      <alignment horizontal="right"/>
    </xf>
    <xf numFmtId="0" fontId="100" fillId="0" borderId="0" xfId="0" applyNumberFormat="1" applyFont="1" applyAlignment="1">
      <alignment horizontal="right"/>
    </xf>
    <xf numFmtId="0" fontId="101" fillId="0" borderId="0" xfId="0" applyFont="1" applyAlignment="1">
      <alignment horizontal="center"/>
    </xf>
    <xf numFmtId="0" fontId="102" fillId="0" borderId="0" xfId="0" applyNumberFormat="1" applyFont="1" applyAlignment="1">
      <alignment horizontal="right"/>
    </xf>
    <xf numFmtId="0" fontId="103" fillId="0" borderId="0" xfId="0" applyNumberFormat="1" applyFont="1" applyAlignment="1">
      <alignment horizontal="right"/>
    </xf>
    <xf numFmtId="0" fontId="104" fillId="0" borderId="0" xfId="0" applyNumberFormat="1" applyFont="1" applyAlignment="1">
      <alignment horizontal="right"/>
    </xf>
    <xf numFmtId="0" fontId="105" fillId="0" borderId="0" xfId="0" applyNumberFormat="1" applyFont="1" applyAlignment="1">
      <alignment horizontal="right"/>
    </xf>
    <xf numFmtId="0" fontId="106" fillId="0" borderId="0" xfId="0" applyNumberFormat="1" applyFont="1" applyAlignment="1">
      <alignment horizontal="right"/>
    </xf>
    <xf numFmtId="0" fontId="107" fillId="0" borderId="0" xfId="0" applyNumberFormat="1" applyFont="1" applyAlignment="1">
      <alignment horizontal="right"/>
    </xf>
    <xf numFmtId="0" fontId="108" fillId="0" borderId="0" xfId="0" applyFont="1" applyAlignment="1">
      <alignment horizontal="left" indent="1"/>
    </xf>
    <xf numFmtId="170" fontId="109" fillId="0" borderId="6" xfId="0" applyNumberFormat="1" applyFont="1" applyBorder="1" applyAlignment="1">
      <alignment horizontal="right"/>
    </xf>
    <xf numFmtId="170" fontId="110" fillId="0" borderId="6" xfId="0" applyNumberFormat="1" applyFont="1" applyBorder="1" applyAlignment="1">
      <alignment horizontal="right"/>
    </xf>
    <xf numFmtId="165" fontId="111" fillId="0" borderId="0" xfId="0" applyNumberFormat="1" applyFont="1" applyAlignment="1">
      <alignment horizontal="right"/>
    </xf>
    <xf numFmtId="170" fontId="112" fillId="0" borderId="6" xfId="0" applyNumberFormat="1" applyFont="1" applyBorder="1" applyAlignment="1">
      <alignment horizontal="right"/>
    </xf>
    <xf numFmtId="170" fontId="113" fillId="0" borderId="6" xfId="0" applyNumberFormat="1" applyFont="1" applyBorder="1" applyAlignment="1">
      <alignment horizontal="right"/>
    </xf>
    <xf numFmtId="165" fontId="114" fillId="0" borderId="0" xfId="0" applyNumberFormat="1" applyFont="1" applyAlignment="1">
      <alignment horizontal="right"/>
    </xf>
    <xf numFmtId="170" fontId="115" fillId="0" borderId="0" xfId="0" applyNumberFormat="1" applyFont="1" applyAlignment="1">
      <alignment horizontal="right"/>
    </xf>
    <xf numFmtId="170" fontId="116" fillId="0" borderId="0" xfId="0" applyNumberFormat="1" applyFont="1" applyAlignment="1">
      <alignment horizontal="right"/>
    </xf>
    <xf numFmtId="165" fontId="117" fillId="0" borderId="0" xfId="0" applyNumberFormat="1" applyFont="1" applyAlignment="1">
      <alignment horizontal="right"/>
    </xf>
    <xf numFmtId="170" fontId="118" fillId="0" borderId="0" xfId="0" applyNumberFormat="1" applyFont="1" applyAlignment="1">
      <alignment horizontal="right"/>
    </xf>
    <xf numFmtId="170" fontId="119" fillId="0" borderId="0" xfId="0" applyNumberFormat="1" applyFont="1" applyAlignment="1">
      <alignment horizontal="right"/>
    </xf>
    <xf numFmtId="165" fontId="120" fillId="0" borderId="0" xfId="0" applyNumberFormat="1" applyFont="1" applyAlignment="1">
      <alignment horizontal="right"/>
    </xf>
    <xf numFmtId="171" fontId="121" fillId="0" borderId="0" xfId="0" applyNumberFormat="1" applyFont="1" applyAlignment="1">
      <alignment horizontal="right"/>
    </xf>
    <xf numFmtId="171" fontId="122" fillId="0" borderId="0" xfId="0" applyNumberFormat="1" applyFont="1" applyAlignment="1">
      <alignment horizontal="right"/>
    </xf>
    <xf numFmtId="166" fontId="123" fillId="0" borderId="0" xfId="0" applyNumberFormat="1" applyFont="1" applyAlignment="1">
      <alignment horizontal="right"/>
    </xf>
    <xf numFmtId="166" fontId="124" fillId="0" borderId="0" xfId="0" applyNumberFormat="1" applyFont="1" applyAlignment="1">
      <alignment horizontal="right"/>
    </xf>
    <xf numFmtId="166" fontId="125" fillId="0" borderId="0" xfId="0" applyNumberFormat="1" applyFont="1" applyAlignment="1">
      <alignment horizontal="right"/>
    </xf>
    <xf numFmtId="166" fontId="126" fillId="0" borderId="0" xfId="0" applyNumberFormat="1" applyFont="1" applyAlignment="1">
      <alignment horizontal="right"/>
    </xf>
    <xf numFmtId="170" fontId="127" fillId="0" borderId="6" xfId="0" applyNumberFormat="1" applyFont="1" applyBorder="1" applyAlignment="1">
      <alignment horizontal="right"/>
    </xf>
    <xf numFmtId="170" fontId="128" fillId="0" borderId="6" xfId="0" applyNumberFormat="1" applyFont="1" applyBorder="1" applyAlignment="1">
      <alignment horizontal="right"/>
    </xf>
    <xf numFmtId="165" fontId="129" fillId="0" borderId="0" xfId="0" applyNumberFormat="1" applyFont="1" applyAlignment="1">
      <alignment horizontal="right"/>
    </xf>
    <xf numFmtId="170" fontId="130" fillId="0" borderId="6" xfId="0" applyNumberFormat="1" applyFont="1" applyBorder="1" applyAlignment="1">
      <alignment horizontal="right"/>
    </xf>
    <xf numFmtId="170" fontId="131" fillId="0" borderId="6" xfId="0" applyNumberFormat="1" applyFont="1" applyBorder="1" applyAlignment="1">
      <alignment horizontal="right"/>
    </xf>
    <xf numFmtId="165" fontId="132" fillId="0" borderId="0" xfId="0" applyNumberFormat="1" applyFont="1" applyAlignment="1">
      <alignment horizontal="right"/>
    </xf>
    <xf numFmtId="170" fontId="133" fillId="0" borderId="0" xfId="0" applyNumberFormat="1" applyFont="1" applyAlignment="1">
      <alignment horizontal="right"/>
    </xf>
    <xf numFmtId="170" fontId="134" fillId="0" borderId="0" xfId="0" applyNumberFormat="1" applyFont="1" applyAlignment="1">
      <alignment horizontal="right"/>
    </xf>
    <xf numFmtId="165" fontId="135" fillId="0" borderId="0" xfId="0" applyNumberFormat="1" applyFont="1" applyAlignment="1">
      <alignment horizontal="right"/>
    </xf>
    <xf numFmtId="170" fontId="136" fillId="0" borderId="0" xfId="0" applyNumberFormat="1" applyFont="1" applyAlignment="1">
      <alignment horizontal="right"/>
    </xf>
    <xf numFmtId="170" fontId="137" fillId="0" borderId="0" xfId="0" applyNumberFormat="1" applyFont="1" applyAlignment="1">
      <alignment horizontal="right"/>
    </xf>
    <xf numFmtId="165" fontId="138" fillId="0" borderId="0" xfId="0" applyNumberFormat="1" applyFont="1" applyAlignment="1">
      <alignment horizontal="right"/>
    </xf>
    <xf numFmtId="37" fontId="139" fillId="0" borderId="0" xfId="0" applyNumberFormat="1" applyFont="1" applyAlignment="1">
      <alignment horizontal="right"/>
    </xf>
    <xf numFmtId="37" fontId="140" fillId="0" borderId="0" xfId="0" applyNumberFormat="1" applyFont="1" applyAlignment="1">
      <alignment horizontal="right"/>
    </xf>
    <xf numFmtId="164" fontId="141" fillId="0" borderId="0" xfId="0" applyNumberFormat="1" applyFont="1" applyAlignment="1">
      <alignment horizontal="right"/>
    </xf>
    <xf numFmtId="37" fontId="142" fillId="0" borderId="0" xfId="0" applyNumberFormat="1" applyFont="1" applyAlignment="1">
      <alignment horizontal="right"/>
    </xf>
    <xf numFmtId="37" fontId="143" fillId="0" borderId="0" xfId="0" applyNumberFormat="1" applyFont="1" applyAlignment="1">
      <alignment horizontal="right"/>
    </xf>
    <xf numFmtId="164" fontId="144" fillId="0" borderId="0" xfId="0" applyNumberFormat="1" applyFont="1" applyAlignment="1">
      <alignment horizontal="right"/>
    </xf>
    <xf numFmtId="37" fontId="145" fillId="0" borderId="0" xfId="0" applyNumberFormat="1" applyFont="1" applyAlignment="1">
      <alignment horizontal="right"/>
    </xf>
    <xf numFmtId="37" fontId="146" fillId="0" borderId="0" xfId="0" applyNumberFormat="1" applyFont="1" applyAlignment="1">
      <alignment horizontal="right"/>
    </xf>
    <xf numFmtId="164" fontId="147" fillId="0" borderId="0" xfId="0" applyNumberFormat="1" applyFont="1" applyAlignment="1">
      <alignment horizontal="right"/>
    </xf>
    <xf numFmtId="37" fontId="148" fillId="0" borderId="0" xfId="0" applyNumberFormat="1" applyFont="1" applyAlignment="1">
      <alignment horizontal="right"/>
    </xf>
    <xf numFmtId="37" fontId="149" fillId="0" borderId="0" xfId="0" applyNumberFormat="1" applyFont="1" applyAlignment="1">
      <alignment horizontal="right"/>
    </xf>
    <xf numFmtId="164" fontId="150" fillId="0" borderId="0" xfId="0" applyNumberFormat="1" applyFont="1" applyAlignment="1">
      <alignment horizontal="right"/>
    </xf>
    <xf numFmtId="0" fontId="151" fillId="0" borderId="0" xfId="0" applyFont="1" applyAlignment="1">
      <alignment horizontal="left" indent="1"/>
    </xf>
    <xf numFmtId="170" fontId="152" fillId="0" borderId="6" xfId="0" applyNumberFormat="1" applyFont="1" applyBorder="1" applyAlignment="1">
      <alignment horizontal="right"/>
    </xf>
    <xf numFmtId="170" fontId="153" fillId="0" borderId="6" xfId="0" applyNumberFormat="1" applyFont="1" applyBorder="1" applyAlignment="1">
      <alignment horizontal="right"/>
    </xf>
    <xf numFmtId="165" fontId="154" fillId="0" borderId="0" xfId="0" applyNumberFormat="1" applyFont="1" applyAlignment="1">
      <alignment horizontal="right"/>
    </xf>
    <xf numFmtId="170" fontId="155" fillId="0" borderId="6" xfId="0" applyNumberFormat="1" applyFont="1" applyBorder="1" applyAlignment="1">
      <alignment horizontal="right"/>
    </xf>
    <xf numFmtId="170" fontId="156" fillId="0" borderId="6" xfId="0" applyNumberFormat="1" applyFont="1" applyBorder="1" applyAlignment="1">
      <alignment horizontal="right"/>
    </xf>
    <xf numFmtId="165" fontId="157" fillId="0" borderId="0" xfId="0" applyNumberFormat="1" applyFont="1" applyAlignment="1">
      <alignment horizontal="right"/>
    </xf>
    <xf numFmtId="0" fontId="158" fillId="0" borderId="0" xfId="0" applyFont="1" applyAlignment="1">
      <alignment horizontal="center"/>
    </xf>
    <xf numFmtId="0" fontId="159" fillId="0" borderId="0" xfId="0" applyNumberFormat="1" applyFont="1" applyAlignment="1">
      <alignment horizontal="right"/>
    </xf>
    <xf numFmtId="0" fontId="160" fillId="0" borderId="0" xfId="0" applyNumberFormat="1" applyFont="1" applyAlignment="1">
      <alignment horizontal="right"/>
    </xf>
    <xf numFmtId="0" fontId="161" fillId="0" borderId="0" xfId="0" applyNumberFormat="1" applyFont="1" applyAlignment="1">
      <alignment horizontal="right"/>
    </xf>
    <xf numFmtId="0" fontId="162" fillId="0" borderId="0" xfId="0" applyNumberFormat="1" applyFont="1" applyAlignment="1">
      <alignment horizontal="right"/>
    </xf>
    <xf numFmtId="0" fontId="163" fillId="0" borderId="0" xfId="0" applyNumberFormat="1" applyFont="1" applyAlignment="1">
      <alignment horizontal="right"/>
    </xf>
    <xf numFmtId="0" fontId="164" fillId="0" borderId="0" xfId="0" applyNumberFormat="1" applyFont="1" applyAlignment="1">
      <alignment horizontal="right"/>
    </xf>
    <xf numFmtId="170" fontId="165" fillId="0" borderId="0" xfId="0" applyNumberFormat="1" applyFont="1" applyAlignment="1">
      <alignment horizontal="right"/>
    </xf>
    <xf numFmtId="166" fontId="166" fillId="0" borderId="0" xfId="0" applyNumberFormat="1" applyFont="1" applyAlignment="1">
      <alignment horizontal="right"/>
    </xf>
    <xf numFmtId="166" fontId="167" fillId="0" borderId="0" xfId="0" applyNumberFormat="1" applyFont="1" applyAlignment="1">
      <alignment horizontal="right"/>
    </xf>
    <xf numFmtId="166" fontId="168" fillId="0" borderId="0" xfId="0" applyNumberFormat="1" applyFont="1" applyAlignment="1">
      <alignment horizontal="right"/>
    </xf>
    <xf numFmtId="166" fontId="169" fillId="0" borderId="0" xfId="0" applyNumberFormat="1" applyFont="1" applyAlignment="1">
      <alignment horizontal="right"/>
    </xf>
    <xf numFmtId="166" fontId="170" fillId="0" borderId="0" xfId="0" applyNumberFormat="1" applyFont="1" applyAlignment="1">
      <alignment horizontal="right"/>
    </xf>
    <xf numFmtId="170" fontId="171" fillId="0" borderId="0" xfId="0" applyNumberFormat="1" applyFont="1" applyAlignment="1">
      <alignment horizontal="right"/>
    </xf>
    <xf numFmtId="166" fontId="172" fillId="0" borderId="0" xfId="0" applyNumberFormat="1" applyFont="1" applyAlignment="1">
      <alignment horizontal="right"/>
    </xf>
    <xf numFmtId="166" fontId="173" fillId="0" borderId="0" xfId="0" applyNumberFormat="1" applyFont="1" applyAlignment="1">
      <alignment horizontal="right"/>
    </xf>
    <xf numFmtId="166" fontId="174" fillId="0" borderId="0" xfId="0" applyNumberFormat="1" applyFont="1" applyAlignment="1">
      <alignment horizontal="right"/>
    </xf>
    <xf numFmtId="166" fontId="175" fillId="0" borderId="0" xfId="0" applyNumberFormat="1" applyFont="1" applyAlignment="1">
      <alignment horizontal="right"/>
    </xf>
    <xf numFmtId="166" fontId="176" fillId="0" borderId="0" xfId="0" applyNumberFormat="1" applyFont="1" applyAlignment="1">
      <alignment horizontal="right"/>
    </xf>
    <xf numFmtId="170" fontId="177" fillId="0" borderId="0" xfId="0" applyNumberFormat="1" applyFont="1" applyAlignment="1">
      <alignment horizontal="right"/>
    </xf>
    <xf numFmtId="166" fontId="178" fillId="0" borderId="0" xfId="0" applyNumberFormat="1" applyFont="1" applyAlignment="1">
      <alignment horizontal="right"/>
    </xf>
    <xf numFmtId="166" fontId="179" fillId="0" borderId="0" xfId="0" applyNumberFormat="1" applyFont="1" applyAlignment="1">
      <alignment horizontal="right"/>
    </xf>
    <xf numFmtId="166" fontId="180" fillId="0" borderId="0" xfId="0" applyNumberFormat="1" applyFont="1" applyAlignment="1">
      <alignment horizontal="right"/>
    </xf>
    <xf numFmtId="166" fontId="181" fillId="0" borderId="0" xfId="0" applyNumberFormat="1" applyFont="1" applyAlignment="1">
      <alignment horizontal="right"/>
    </xf>
    <xf numFmtId="166" fontId="182" fillId="0" borderId="0" xfId="0" applyNumberFormat="1" applyFont="1" applyAlignment="1">
      <alignment horizontal="right"/>
    </xf>
    <xf numFmtId="170" fontId="183" fillId="0" borderId="0" xfId="0" applyNumberFormat="1" applyFont="1" applyAlignment="1">
      <alignment horizontal="right"/>
    </xf>
    <xf numFmtId="166" fontId="184" fillId="0" borderId="0" xfId="0" applyNumberFormat="1" applyFont="1" applyAlignment="1">
      <alignment horizontal="right"/>
    </xf>
    <xf numFmtId="166" fontId="185" fillId="0" borderId="0" xfId="0" applyNumberFormat="1" applyFont="1" applyAlignment="1">
      <alignment horizontal="right"/>
    </xf>
    <xf numFmtId="166" fontId="186" fillId="0" borderId="0" xfId="0" applyNumberFormat="1" applyFont="1" applyAlignment="1">
      <alignment horizontal="right"/>
    </xf>
    <xf numFmtId="166" fontId="187" fillId="0" borderId="0" xfId="0" applyNumberFormat="1" applyFont="1" applyAlignment="1">
      <alignment horizontal="right"/>
    </xf>
    <xf numFmtId="166" fontId="188" fillId="0" borderId="0" xfId="0" applyNumberFormat="1" applyFont="1" applyAlignment="1">
      <alignment horizontal="right"/>
    </xf>
    <xf numFmtId="171" fontId="189" fillId="0" borderId="0" xfId="0" applyNumberFormat="1" applyFont="1" applyAlignment="1">
      <alignment horizontal="right"/>
    </xf>
    <xf numFmtId="166" fontId="190" fillId="0" borderId="0" xfId="0" applyNumberFormat="1" applyFont="1" applyAlignment="1">
      <alignment horizontal="right"/>
    </xf>
    <xf numFmtId="166" fontId="191" fillId="0" borderId="0" xfId="0" applyNumberFormat="1" applyFont="1" applyAlignment="1">
      <alignment horizontal="right"/>
    </xf>
    <xf numFmtId="166" fontId="192" fillId="0" borderId="0" xfId="0" applyNumberFormat="1" applyFont="1" applyAlignment="1">
      <alignment horizontal="right"/>
    </xf>
    <xf numFmtId="166" fontId="193" fillId="0" borderId="0" xfId="0" applyNumberFormat="1" applyFont="1" applyAlignment="1">
      <alignment horizontal="right"/>
    </xf>
    <xf numFmtId="166" fontId="194" fillId="0" borderId="0" xfId="0" applyNumberFormat="1" applyFont="1" applyAlignment="1">
      <alignment horizontal="right"/>
    </xf>
    <xf numFmtId="171" fontId="195" fillId="0" borderId="0" xfId="0" applyNumberFormat="1" applyFont="1" applyAlignment="1">
      <alignment horizontal="right"/>
    </xf>
    <xf numFmtId="166" fontId="196" fillId="0" borderId="0" xfId="0" applyNumberFormat="1" applyFont="1" applyAlignment="1">
      <alignment horizontal="right"/>
    </xf>
    <xf numFmtId="166" fontId="197" fillId="0" borderId="0" xfId="0" applyNumberFormat="1" applyFont="1" applyAlignment="1">
      <alignment horizontal="right"/>
    </xf>
    <xf numFmtId="166" fontId="198" fillId="0" borderId="0" xfId="0" applyNumberFormat="1" applyFont="1" applyAlignment="1">
      <alignment horizontal="right"/>
    </xf>
    <xf numFmtId="166" fontId="199" fillId="0" borderId="0" xfId="0" applyNumberFormat="1" applyFont="1" applyAlignment="1">
      <alignment horizontal="right"/>
    </xf>
    <xf numFmtId="166" fontId="200" fillId="0" borderId="0" xfId="0" applyNumberFormat="1" applyFont="1" applyAlignment="1">
      <alignment horizontal="right"/>
    </xf>
    <xf numFmtId="171" fontId="201" fillId="0" borderId="0" xfId="0" applyNumberFormat="1" applyFont="1" applyAlignment="1">
      <alignment horizontal="right"/>
    </xf>
    <xf numFmtId="166" fontId="202" fillId="0" borderId="0" xfId="0" applyNumberFormat="1" applyFont="1" applyAlignment="1">
      <alignment horizontal="right"/>
    </xf>
    <xf numFmtId="166" fontId="203" fillId="0" borderId="0" xfId="0" applyNumberFormat="1" applyFont="1" applyAlignment="1">
      <alignment horizontal="right"/>
    </xf>
    <xf numFmtId="166" fontId="204" fillId="0" borderId="0" xfId="0" applyNumberFormat="1" applyFont="1" applyAlignment="1">
      <alignment horizontal="right"/>
    </xf>
    <xf numFmtId="166" fontId="205" fillId="0" borderId="0" xfId="0" applyNumberFormat="1" applyFont="1" applyAlignment="1">
      <alignment horizontal="right"/>
    </xf>
    <xf numFmtId="166" fontId="206" fillId="0" borderId="0" xfId="0" applyNumberFormat="1" applyFont="1" applyAlignment="1">
      <alignment horizontal="right"/>
    </xf>
    <xf numFmtId="171" fontId="207" fillId="0" borderId="0" xfId="0" applyNumberFormat="1" applyFont="1" applyAlignment="1">
      <alignment horizontal="right"/>
    </xf>
    <xf numFmtId="166" fontId="208" fillId="0" borderId="0" xfId="0" applyNumberFormat="1" applyFont="1" applyAlignment="1">
      <alignment horizontal="right"/>
    </xf>
    <xf numFmtId="166" fontId="209" fillId="0" borderId="0" xfId="0" applyNumberFormat="1" applyFont="1" applyAlignment="1">
      <alignment horizontal="right"/>
    </xf>
    <xf numFmtId="166" fontId="210" fillId="0" borderId="0" xfId="0" applyNumberFormat="1" applyFont="1" applyAlignment="1">
      <alignment horizontal="right"/>
    </xf>
    <xf numFmtId="166" fontId="211" fillId="0" borderId="0" xfId="0" applyNumberFormat="1" applyFont="1" applyAlignment="1">
      <alignment horizontal="right"/>
    </xf>
    <xf numFmtId="166" fontId="212" fillId="0" borderId="0" xfId="0" applyNumberFormat="1" applyFont="1" applyAlignment="1">
      <alignment horizontal="right"/>
    </xf>
    <xf numFmtId="171" fontId="213" fillId="0" borderId="0" xfId="0" applyNumberFormat="1" applyFont="1" applyAlignment="1">
      <alignment horizontal="right"/>
    </xf>
    <xf numFmtId="166" fontId="214" fillId="0" borderId="0" xfId="0" applyNumberFormat="1" applyFont="1" applyAlignment="1">
      <alignment horizontal="right"/>
    </xf>
    <xf numFmtId="166" fontId="215" fillId="0" borderId="0" xfId="0" applyNumberFormat="1" applyFont="1" applyAlignment="1">
      <alignment horizontal="right"/>
    </xf>
    <xf numFmtId="166" fontId="216" fillId="0" borderId="0" xfId="0" applyNumberFormat="1" applyFont="1" applyAlignment="1">
      <alignment horizontal="right"/>
    </xf>
    <xf numFmtId="166" fontId="217" fillId="0" borderId="0" xfId="0" applyNumberFormat="1" applyFont="1" applyAlignment="1">
      <alignment horizontal="right"/>
    </xf>
    <xf numFmtId="166" fontId="218" fillId="0" borderId="0" xfId="0" applyNumberFormat="1" applyFont="1" applyAlignment="1">
      <alignment horizontal="right"/>
    </xf>
    <xf numFmtId="0" fontId="219" fillId="0" borderId="0" xfId="0" applyFont="1" applyAlignment="1">
      <alignment horizontal="left" indent="1"/>
    </xf>
    <xf numFmtId="170" fontId="220" fillId="0" borderId="6" xfId="0" applyNumberFormat="1" applyFont="1" applyBorder="1" applyAlignment="1">
      <alignment horizontal="right"/>
    </xf>
    <xf numFmtId="166" fontId="221" fillId="0" borderId="0" xfId="0" applyNumberFormat="1" applyFont="1" applyAlignment="1">
      <alignment horizontal="right"/>
    </xf>
    <xf numFmtId="166" fontId="222" fillId="0" borderId="0" xfId="0" applyNumberFormat="1" applyFont="1" applyAlignment="1">
      <alignment horizontal="right"/>
    </xf>
    <xf numFmtId="166" fontId="223" fillId="0" borderId="0" xfId="0" applyNumberFormat="1" applyFont="1" applyAlignment="1">
      <alignment horizontal="right"/>
    </xf>
    <xf numFmtId="166" fontId="224" fillId="0" borderId="0" xfId="0" applyNumberFormat="1" applyFont="1" applyAlignment="1">
      <alignment horizontal="right"/>
    </xf>
    <xf numFmtId="166" fontId="225" fillId="0" borderId="0" xfId="0" applyNumberFormat="1" applyFont="1" applyAlignment="1">
      <alignment horizontal="right"/>
    </xf>
    <xf numFmtId="0" fontId="8" fillId="0" borderId="0" xfId="0" applyFont="1"/>
    <xf numFmtId="0" fontId="226" fillId="0" borderId="0" xfId="0" applyFont="1"/>
    <xf numFmtId="0" fontId="0" fillId="0" borderId="1" xfId="0" applyBorder="1"/>
    <xf numFmtId="0" fontId="227" fillId="0" borderId="0" xfId="0" applyFont="1"/>
    <xf numFmtId="0" fontId="228" fillId="0" borderId="0" xfId="0" applyFont="1" applyAlignment="1">
      <alignment horizontal="center"/>
    </xf>
    <xf numFmtId="0" fontId="229" fillId="0" borderId="4" xfId="0" applyFont="1" applyBorder="1" applyAlignment="1">
      <alignment horizontal="center" vertical="center" wrapText="1"/>
    </xf>
    <xf numFmtId="0" fontId="230" fillId="0" borderId="0" xfId="0" applyFont="1" applyAlignment="1">
      <alignment horizontal="center"/>
    </xf>
    <xf numFmtId="0" fontId="231" fillId="0" borderId="0" xfId="0" applyFont="1" applyAlignment="1">
      <alignment horizontal="left"/>
    </xf>
    <xf numFmtId="167" fontId="232" fillId="0" borderId="0" xfId="0" applyNumberFormat="1" applyFont="1" applyAlignment="1">
      <alignment horizontal="right"/>
    </xf>
    <xf numFmtId="167" fontId="233" fillId="0" borderId="0" xfId="0" applyNumberFormat="1" applyFont="1" applyAlignment="1">
      <alignment horizontal="right"/>
    </xf>
    <xf numFmtId="167" fontId="234" fillId="0" borderId="0" xfId="0" applyNumberFormat="1" applyFont="1" applyAlignment="1">
      <alignment horizontal="right"/>
    </xf>
    <xf numFmtId="167" fontId="235" fillId="0" borderId="0" xfId="0" applyNumberFormat="1" applyFont="1" applyAlignment="1">
      <alignment horizontal="right"/>
    </xf>
    <xf numFmtId="167" fontId="236" fillId="0" borderId="0" xfId="0" applyNumberFormat="1" applyFont="1" applyAlignment="1">
      <alignment horizontal="right"/>
    </xf>
    <xf numFmtId="37" fontId="237" fillId="0" borderId="0" xfId="0" applyNumberFormat="1" applyFont="1" applyAlignment="1">
      <alignment horizontal="right"/>
    </xf>
    <xf numFmtId="0" fontId="238" fillId="0" borderId="0" xfId="0" applyFont="1" applyAlignment="1">
      <alignment horizontal="left" indent="1"/>
    </xf>
    <xf numFmtId="167" fontId="239" fillId="0" borderId="0" xfId="0" applyNumberFormat="1" applyFont="1" applyAlignment="1">
      <alignment horizontal="right"/>
    </xf>
    <xf numFmtId="167" fontId="240" fillId="0" borderId="0" xfId="0" applyNumberFormat="1" applyFont="1" applyAlignment="1">
      <alignment horizontal="right"/>
    </xf>
    <xf numFmtId="167" fontId="241" fillId="0" borderId="0" xfId="0" applyNumberFormat="1" applyFont="1" applyAlignment="1">
      <alignment horizontal="right"/>
    </xf>
    <xf numFmtId="167" fontId="242" fillId="0" borderId="0" xfId="0" applyNumberFormat="1" applyFont="1" applyAlignment="1">
      <alignment horizontal="right"/>
    </xf>
    <xf numFmtId="167" fontId="243" fillId="0" borderId="0" xfId="0" applyNumberFormat="1" applyFont="1" applyAlignment="1">
      <alignment horizontal="right"/>
    </xf>
    <xf numFmtId="0" fontId="244" fillId="0" borderId="0" xfId="0" applyFont="1" applyAlignment="1">
      <alignment horizontal="left" indent="2"/>
    </xf>
    <xf numFmtId="167" fontId="245" fillId="0" borderId="0" xfId="0" applyNumberFormat="1" applyFont="1" applyAlignment="1">
      <alignment horizontal="center"/>
    </xf>
    <xf numFmtId="37" fontId="246" fillId="0" borderId="0" xfId="0" applyNumberFormat="1" applyFont="1" applyAlignment="1">
      <alignment horizontal="right"/>
    </xf>
    <xf numFmtId="37" fontId="247" fillId="0" borderId="0" xfId="0" applyNumberFormat="1" applyFont="1" applyAlignment="1">
      <alignment horizontal="right"/>
    </xf>
    <xf numFmtId="168" fontId="248" fillId="0" borderId="0" xfId="0" applyNumberFormat="1" applyFont="1" applyAlignment="1">
      <alignment horizontal="right"/>
    </xf>
    <xf numFmtId="168" fontId="249" fillId="0" borderId="0" xfId="0" applyNumberFormat="1" applyFont="1" applyAlignment="1">
      <alignment horizontal="right"/>
    </xf>
    <xf numFmtId="0" fontId="250" fillId="0" borderId="0" xfId="0" applyFont="1" applyAlignment="1">
      <alignment horizontal="left" indent="2"/>
    </xf>
    <xf numFmtId="167" fontId="251" fillId="0" borderId="0" xfId="0" applyNumberFormat="1" applyFont="1" applyAlignment="1">
      <alignment horizontal="right"/>
    </xf>
    <xf numFmtId="37" fontId="252" fillId="0" borderId="2" xfId="0" applyNumberFormat="1" applyFont="1" applyBorder="1" applyAlignment="1">
      <alignment horizontal="right"/>
    </xf>
    <xf numFmtId="37" fontId="253" fillId="0" borderId="2" xfId="0" applyNumberFormat="1" applyFont="1" applyBorder="1" applyAlignment="1">
      <alignment horizontal="right"/>
    </xf>
    <xf numFmtId="168" fontId="254" fillId="0" borderId="2" xfId="0" applyNumberFormat="1" applyFont="1" applyBorder="1" applyAlignment="1">
      <alignment horizontal="right"/>
    </xf>
    <xf numFmtId="168" fontId="255" fillId="0" borderId="2" xfId="0" applyNumberFormat="1" applyFont="1" applyBorder="1" applyAlignment="1">
      <alignment horizontal="right"/>
    </xf>
    <xf numFmtId="37" fontId="256" fillId="0" borderId="2" xfId="0" applyNumberFormat="1" applyFont="1" applyBorder="1" applyAlignment="1">
      <alignment horizontal="right"/>
    </xf>
    <xf numFmtId="0" fontId="257" fillId="0" borderId="0" xfId="0" applyFont="1" applyAlignment="1">
      <alignment horizontal="left" indent="1"/>
    </xf>
    <xf numFmtId="167" fontId="258" fillId="0" borderId="0" xfId="0" applyNumberFormat="1" applyFont="1" applyAlignment="1">
      <alignment horizontal="right"/>
    </xf>
    <xf numFmtId="37" fontId="259" fillId="0" borderId="6" xfId="0" applyNumberFormat="1" applyFont="1" applyBorder="1" applyAlignment="1">
      <alignment horizontal="right"/>
    </xf>
    <xf numFmtId="37" fontId="260" fillId="0" borderId="6" xfId="0" applyNumberFormat="1" applyFont="1" applyBorder="1" applyAlignment="1">
      <alignment horizontal="right"/>
    </xf>
    <xf numFmtId="168" fontId="261" fillId="0" borderId="6" xfId="0" applyNumberFormat="1" applyFont="1" applyBorder="1" applyAlignment="1">
      <alignment horizontal="right"/>
    </xf>
    <xf numFmtId="168" fontId="262" fillId="0" borderId="6" xfId="0" applyNumberFormat="1" applyFont="1" applyBorder="1" applyAlignment="1">
      <alignment horizontal="right"/>
    </xf>
    <xf numFmtId="37" fontId="263" fillId="0" borderId="6" xfId="0" applyNumberFormat="1" applyFont="1" applyBorder="1" applyAlignment="1">
      <alignment horizontal="right"/>
    </xf>
    <xf numFmtId="0" fontId="264" fillId="0" borderId="0" xfId="0" applyFont="1" applyAlignment="1">
      <alignment horizontal="left"/>
    </xf>
    <xf numFmtId="0" fontId="265" fillId="0" borderId="0" xfId="0" applyFont="1" applyAlignment="1">
      <alignment horizontal="left" indent="1"/>
    </xf>
    <xf numFmtId="0" fontId="266" fillId="0" borderId="0" xfId="0" applyFont="1" applyAlignment="1">
      <alignment horizontal="left" indent="2"/>
    </xf>
    <xf numFmtId="0" fontId="267" fillId="0" borderId="0" xfId="0" applyFont="1" applyAlignment="1">
      <alignment horizontal="left" indent="2"/>
    </xf>
    <xf numFmtId="0" fontId="268" fillId="0" borderId="0" xfId="0" applyFont="1" applyAlignment="1">
      <alignment horizontal="left" indent="1"/>
    </xf>
    <xf numFmtId="0" fontId="0" fillId="0" borderId="1" xfId="0" applyBorder="1"/>
    <xf numFmtId="0" fontId="269" fillId="0" borderId="0" xfId="0" applyFont="1"/>
    <xf numFmtId="0" fontId="270" fillId="0" borderId="0" xfId="0" applyFont="1" applyAlignment="1">
      <alignment horizontal="center"/>
    </xf>
    <xf numFmtId="0" fontId="271" fillId="0" borderId="4" xfId="0" applyFont="1" applyBorder="1" applyAlignment="1">
      <alignment horizontal="center" vertical="center" wrapText="1"/>
    </xf>
    <xf numFmtId="0" fontId="272" fillId="0" borderId="0" xfId="0" applyFont="1" applyAlignment="1">
      <alignment horizontal="center"/>
    </xf>
    <xf numFmtId="0" fontId="273" fillId="0" borderId="0" xfId="0" applyFont="1" applyAlignment="1">
      <alignment horizontal="left"/>
    </xf>
    <xf numFmtId="0" fontId="274" fillId="0" borderId="0" xfId="0" applyNumberFormat="1" applyFont="1" applyAlignment="1">
      <alignment horizontal="right"/>
    </xf>
    <xf numFmtId="167" fontId="275" fillId="0" borderId="0" xfId="0" applyNumberFormat="1" applyFont="1" applyAlignment="1">
      <alignment horizontal="right"/>
    </xf>
    <xf numFmtId="167" fontId="276" fillId="0" borderId="0" xfId="0" applyNumberFormat="1" applyFont="1" applyAlignment="1">
      <alignment horizontal="right"/>
    </xf>
    <xf numFmtId="167" fontId="277" fillId="0" borderId="0" xfId="0" applyNumberFormat="1" applyFont="1" applyAlignment="1">
      <alignment horizontal="right"/>
    </xf>
    <xf numFmtId="167" fontId="278" fillId="0" borderId="0" xfId="0" applyNumberFormat="1" applyFont="1" applyAlignment="1">
      <alignment horizontal="right"/>
    </xf>
    <xf numFmtId="167" fontId="279" fillId="0" borderId="0" xfId="0" applyNumberFormat="1" applyFont="1" applyAlignment="1">
      <alignment horizontal="right"/>
    </xf>
    <xf numFmtId="167" fontId="280" fillId="0" borderId="0" xfId="0" applyNumberFormat="1" applyFont="1" applyAlignment="1">
      <alignment horizontal="right"/>
    </xf>
    <xf numFmtId="167" fontId="281" fillId="0" borderId="0" xfId="0" applyNumberFormat="1" applyFont="1" applyAlignment="1">
      <alignment horizontal="right"/>
    </xf>
    <xf numFmtId="0" fontId="282" fillId="0" borderId="0" xfId="0" applyFont="1" applyAlignment="1">
      <alignment horizontal="left" indent="1"/>
    </xf>
    <xf numFmtId="167" fontId="283" fillId="0" borderId="0" xfId="0" applyNumberFormat="1" applyFont="1" applyAlignment="1">
      <alignment horizontal="right"/>
    </xf>
    <xf numFmtId="167" fontId="284" fillId="0" borderId="0" xfId="0" applyNumberFormat="1" applyFont="1" applyAlignment="1">
      <alignment horizontal="right"/>
    </xf>
    <xf numFmtId="167" fontId="285" fillId="0" borderId="0" xfId="0" applyNumberFormat="1" applyFont="1" applyAlignment="1">
      <alignment horizontal="right"/>
    </xf>
    <xf numFmtId="167" fontId="286" fillId="0" borderId="0" xfId="0" applyNumberFormat="1" applyFont="1" applyAlignment="1">
      <alignment horizontal="right"/>
    </xf>
    <xf numFmtId="167" fontId="287" fillId="0" borderId="0" xfId="0" applyNumberFormat="1" applyFont="1" applyAlignment="1">
      <alignment horizontal="right"/>
    </xf>
    <xf numFmtId="167" fontId="288" fillId="0" borderId="0" xfId="0" applyNumberFormat="1" applyFont="1" applyAlignment="1">
      <alignment horizontal="right"/>
    </xf>
    <xf numFmtId="167" fontId="289" fillId="0" borderId="0" xfId="0" applyNumberFormat="1" applyFont="1" applyAlignment="1">
      <alignment horizontal="right"/>
    </xf>
    <xf numFmtId="167" fontId="290" fillId="0" borderId="0" xfId="0" applyNumberFormat="1" applyFont="1" applyAlignment="1">
      <alignment horizontal="right"/>
    </xf>
    <xf numFmtId="167" fontId="291" fillId="0" borderId="0" xfId="0" applyNumberFormat="1" applyFont="1" applyAlignment="1">
      <alignment horizontal="right"/>
    </xf>
    <xf numFmtId="167" fontId="292" fillId="0" borderId="0" xfId="0" applyNumberFormat="1" applyFont="1" applyAlignment="1">
      <alignment horizontal="right"/>
    </xf>
    <xf numFmtId="173" fontId="293" fillId="0" borderId="0" xfId="0" applyNumberFormat="1" applyFont="1" applyAlignment="1">
      <alignment horizontal="right"/>
    </xf>
    <xf numFmtId="168" fontId="294" fillId="0" borderId="0" xfId="0" applyNumberFormat="1" applyFont="1" applyAlignment="1">
      <alignment horizontal="right"/>
    </xf>
    <xf numFmtId="37" fontId="295" fillId="0" borderId="0" xfId="0" applyNumberFormat="1" applyFont="1" applyAlignment="1">
      <alignment horizontal="right"/>
    </xf>
    <xf numFmtId="37" fontId="296" fillId="0" borderId="0" xfId="0" applyNumberFormat="1" applyFont="1" applyAlignment="1">
      <alignment horizontal="right"/>
    </xf>
    <xf numFmtId="37" fontId="297" fillId="0" borderId="0" xfId="0" applyNumberFormat="1" applyFont="1" applyAlignment="1">
      <alignment horizontal="right"/>
    </xf>
    <xf numFmtId="167" fontId="298" fillId="0" borderId="0" xfId="0" applyNumberFormat="1" applyFont="1" applyAlignment="1">
      <alignment horizontal="right"/>
    </xf>
    <xf numFmtId="167" fontId="299" fillId="0" borderId="0" xfId="0" applyNumberFormat="1" applyFont="1" applyAlignment="1">
      <alignment horizontal="right"/>
    </xf>
    <xf numFmtId="167" fontId="300" fillId="0" borderId="0" xfId="0" applyNumberFormat="1" applyFont="1" applyAlignment="1">
      <alignment horizontal="right"/>
    </xf>
    <xf numFmtId="167" fontId="301" fillId="0" borderId="0" xfId="0" applyNumberFormat="1" applyFont="1" applyAlignment="1">
      <alignment horizontal="right"/>
    </xf>
    <xf numFmtId="167" fontId="302" fillId="0" borderId="0" xfId="0" applyNumberFormat="1" applyFont="1" applyAlignment="1">
      <alignment horizontal="right"/>
    </xf>
    <xf numFmtId="167" fontId="303" fillId="0" borderId="0" xfId="0" applyNumberFormat="1" applyFont="1" applyAlignment="1">
      <alignment horizontal="right"/>
    </xf>
    <xf numFmtId="167" fontId="304" fillId="0" borderId="0" xfId="0" applyNumberFormat="1" applyFont="1" applyAlignment="1">
      <alignment horizontal="right"/>
    </xf>
    <xf numFmtId="167" fontId="305" fillId="0" borderId="2" xfId="0" applyNumberFormat="1" applyFont="1" applyBorder="1" applyAlignment="1">
      <alignment horizontal="right"/>
    </xf>
    <xf numFmtId="167" fontId="306" fillId="0" borderId="0" xfId="0" applyNumberFormat="1" applyFont="1" applyAlignment="1">
      <alignment horizontal="right"/>
    </xf>
    <xf numFmtId="167" fontId="307" fillId="0" borderId="0" xfId="0" applyNumberFormat="1" applyFont="1" applyAlignment="1">
      <alignment horizontal="right"/>
    </xf>
    <xf numFmtId="167" fontId="308" fillId="0" borderId="0" xfId="0" applyNumberFormat="1" applyFont="1" applyAlignment="1">
      <alignment horizontal="right"/>
    </xf>
    <xf numFmtId="167" fontId="309" fillId="0" borderId="0" xfId="0" applyNumberFormat="1" applyFont="1" applyAlignment="1">
      <alignment horizontal="right"/>
    </xf>
    <xf numFmtId="167" fontId="310" fillId="0" borderId="0" xfId="0" applyNumberFormat="1" applyFont="1" applyAlignment="1">
      <alignment horizontal="right"/>
    </xf>
    <xf numFmtId="37" fontId="311" fillId="0" borderId="0" xfId="0" applyNumberFormat="1" applyFont="1" applyAlignment="1">
      <alignment horizontal="right"/>
    </xf>
    <xf numFmtId="167" fontId="312" fillId="0" borderId="0" xfId="0" applyNumberFormat="1" applyFont="1" applyAlignment="1">
      <alignment horizontal="right"/>
    </xf>
    <xf numFmtId="167" fontId="313" fillId="0" borderId="2" xfId="0" applyNumberFormat="1" applyFont="1" applyBorder="1" applyAlignment="1">
      <alignment horizontal="right"/>
    </xf>
    <xf numFmtId="167" fontId="314" fillId="0" borderId="0" xfId="0" applyNumberFormat="1" applyFont="1" applyAlignment="1">
      <alignment horizontal="right"/>
    </xf>
    <xf numFmtId="167" fontId="315" fillId="0" borderId="0" xfId="0" applyNumberFormat="1" applyFont="1" applyAlignment="1">
      <alignment horizontal="right"/>
    </xf>
    <xf numFmtId="167" fontId="316" fillId="0" borderId="0" xfId="0" applyNumberFormat="1" applyFont="1" applyAlignment="1">
      <alignment horizontal="right"/>
    </xf>
    <xf numFmtId="167" fontId="317" fillId="0" borderId="0" xfId="0" applyNumberFormat="1" applyFont="1" applyAlignment="1">
      <alignment horizontal="right"/>
    </xf>
    <xf numFmtId="167" fontId="318" fillId="0" borderId="0" xfId="0" applyNumberFormat="1" applyFont="1" applyAlignment="1">
      <alignment horizontal="right"/>
    </xf>
    <xf numFmtId="167" fontId="319" fillId="0" borderId="0" xfId="0" applyNumberFormat="1" applyFont="1" applyAlignment="1">
      <alignment horizontal="right"/>
    </xf>
    <xf numFmtId="167" fontId="320" fillId="0" borderId="0" xfId="0" applyNumberFormat="1" applyFont="1" applyAlignment="1">
      <alignment horizontal="right"/>
    </xf>
    <xf numFmtId="167" fontId="321" fillId="0" borderId="2" xfId="0" applyNumberFormat="1" applyFont="1" applyBorder="1" applyAlignment="1">
      <alignment horizontal="right"/>
    </xf>
    <xf numFmtId="37" fontId="322" fillId="0" borderId="0" xfId="0" applyNumberFormat="1" applyFont="1" applyAlignment="1">
      <alignment horizontal="right"/>
    </xf>
    <xf numFmtId="37" fontId="323" fillId="0" borderId="2" xfId="0" applyNumberFormat="1" applyFont="1" applyBorder="1" applyAlignment="1">
      <alignment horizontal="right"/>
    </xf>
    <xf numFmtId="37" fontId="324" fillId="0" borderId="2" xfId="0" applyNumberFormat="1" applyFont="1" applyBorder="1" applyAlignment="1">
      <alignment horizontal="right"/>
    </xf>
    <xf numFmtId="168" fontId="325" fillId="0" borderId="2" xfId="0" applyNumberFormat="1" applyFont="1" applyBorder="1" applyAlignment="1">
      <alignment horizontal="right"/>
    </xf>
    <xf numFmtId="168" fontId="326" fillId="0" borderId="2" xfId="0" applyNumberFormat="1" applyFont="1" applyBorder="1" applyAlignment="1">
      <alignment horizontal="right"/>
    </xf>
    <xf numFmtId="37" fontId="327" fillId="0" borderId="2" xfId="0" applyNumberFormat="1" applyFont="1" applyBorder="1" applyAlignment="1">
      <alignment horizontal="right"/>
    </xf>
    <xf numFmtId="37" fontId="328" fillId="0" borderId="2" xfId="0" applyNumberFormat="1" applyFont="1" applyBorder="1" applyAlignment="1">
      <alignment horizontal="right"/>
    </xf>
    <xf numFmtId="37" fontId="329" fillId="0" borderId="2" xfId="0" applyNumberFormat="1" applyFont="1" applyBorder="1" applyAlignment="1">
      <alignment horizontal="right"/>
    </xf>
    <xf numFmtId="167" fontId="330" fillId="0" borderId="0" xfId="0" applyNumberFormat="1" applyFont="1" applyAlignment="1">
      <alignment horizontal="right"/>
    </xf>
    <xf numFmtId="169" fontId="331" fillId="0" borderId="0" xfId="0" applyNumberFormat="1" applyFont="1" applyAlignment="1">
      <alignment horizontal="right"/>
    </xf>
    <xf numFmtId="169" fontId="332" fillId="0" borderId="0" xfId="0" applyNumberFormat="1" applyFont="1" applyAlignment="1">
      <alignment horizontal="right"/>
    </xf>
    <xf numFmtId="169" fontId="333" fillId="0" borderId="0" xfId="0" applyNumberFormat="1" applyFont="1" applyAlignment="1">
      <alignment horizontal="right"/>
    </xf>
    <xf numFmtId="169" fontId="334" fillId="0" borderId="0" xfId="0" applyNumberFormat="1" applyFont="1" applyAlignment="1">
      <alignment horizontal="right"/>
    </xf>
    <xf numFmtId="169" fontId="335" fillId="0" borderId="0" xfId="0" applyNumberFormat="1" applyFont="1" applyAlignment="1">
      <alignment horizontal="right"/>
    </xf>
    <xf numFmtId="169" fontId="336" fillId="0" borderId="0" xfId="0" applyNumberFormat="1" applyFont="1" applyAlignment="1">
      <alignment horizontal="right"/>
    </xf>
    <xf numFmtId="169" fontId="337" fillId="0" borderId="0" xfId="0" applyNumberFormat="1" applyFont="1" applyAlignment="1">
      <alignment horizontal="right"/>
    </xf>
    <xf numFmtId="0" fontId="0" fillId="0" borderId="1" xfId="0" applyBorder="1"/>
    <xf numFmtId="0" fontId="338" fillId="0" borderId="0" xfId="0" applyFont="1"/>
    <xf numFmtId="0" fontId="339" fillId="0" borderId="0" xfId="0" applyFont="1" applyAlignment="1">
      <alignment horizontal="center"/>
    </xf>
    <xf numFmtId="0" fontId="340" fillId="0" borderId="4" xfId="0" applyFont="1" applyBorder="1" applyAlignment="1">
      <alignment horizontal="center" vertical="center" wrapText="1"/>
    </xf>
    <xf numFmtId="0" fontId="341" fillId="0" borderId="0" xfId="0" applyFont="1" applyAlignment="1">
      <alignment horizontal="center"/>
    </xf>
    <xf numFmtId="0" fontId="342" fillId="0" borderId="0" xfId="0" applyFont="1" applyAlignment="1">
      <alignment horizontal="left"/>
    </xf>
    <xf numFmtId="167" fontId="343" fillId="0" borderId="0" xfId="0" applyNumberFormat="1" applyFont="1" applyAlignment="1">
      <alignment horizontal="right"/>
    </xf>
    <xf numFmtId="167" fontId="344" fillId="0" borderId="0" xfId="0" applyNumberFormat="1" applyFont="1" applyAlignment="1">
      <alignment horizontal="right"/>
    </xf>
    <xf numFmtId="167" fontId="345" fillId="0" borderId="0" xfId="0" applyNumberFormat="1" applyFont="1" applyAlignment="1">
      <alignment horizontal="right"/>
    </xf>
    <xf numFmtId="170" fontId="346" fillId="0" borderId="0" xfId="0" applyNumberFormat="1" applyFont="1" applyAlignment="1">
      <alignment horizontal="right"/>
    </xf>
    <xf numFmtId="167" fontId="347" fillId="0" borderId="0" xfId="0" applyNumberFormat="1" applyFont="1" applyAlignment="1">
      <alignment horizontal="right"/>
    </xf>
    <xf numFmtId="0" fontId="348" fillId="0" borderId="0" xfId="0" applyFont="1" applyAlignment="1">
      <alignment horizontal="left" indent="1"/>
    </xf>
    <xf numFmtId="167" fontId="349" fillId="0" borderId="0" xfId="0" applyNumberFormat="1" applyFont="1" applyAlignment="1">
      <alignment horizontal="right"/>
    </xf>
    <xf numFmtId="167" fontId="350" fillId="0" borderId="0" xfId="0" applyNumberFormat="1" applyFont="1" applyAlignment="1">
      <alignment horizontal="right"/>
    </xf>
    <xf numFmtId="167" fontId="351" fillId="0" borderId="0" xfId="0" applyNumberFormat="1" applyFont="1" applyAlignment="1">
      <alignment horizontal="right"/>
    </xf>
    <xf numFmtId="167" fontId="352" fillId="0" borderId="0" xfId="0" applyNumberFormat="1" applyFont="1" applyAlignment="1">
      <alignment horizontal="right"/>
    </xf>
    <xf numFmtId="0" fontId="353" fillId="0" borderId="0" xfId="0" applyFont="1" applyAlignment="1">
      <alignment horizontal="left" indent="2"/>
    </xf>
    <xf numFmtId="0" fontId="354" fillId="0" borderId="0" xfId="0" applyNumberFormat="1" applyFont="1" applyAlignment="1">
      <alignment horizontal="center"/>
    </xf>
    <xf numFmtId="37" fontId="355" fillId="0" borderId="0" xfId="0" applyNumberFormat="1" applyFont="1" applyAlignment="1">
      <alignment horizontal="right"/>
    </xf>
    <xf numFmtId="168" fontId="356" fillId="0" borderId="0" xfId="0" applyNumberFormat="1" applyFont="1" applyAlignment="1">
      <alignment horizontal="right"/>
    </xf>
    <xf numFmtId="168" fontId="357" fillId="0" borderId="0" xfId="0" applyNumberFormat="1" applyFont="1" applyAlignment="1">
      <alignment horizontal="right"/>
    </xf>
    <xf numFmtId="0" fontId="358" fillId="0" borderId="0" xfId="0" applyFont="1" applyAlignment="1">
      <alignment horizontal="left" indent="1"/>
    </xf>
    <xf numFmtId="167" fontId="359" fillId="0" borderId="0" xfId="0" applyNumberFormat="1" applyFont="1" applyAlignment="1">
      <alignment horizontal="right"/>
    </xf>
    <xf numFmtId="37" fontId="360" fillId="0" borderId="2" xfId="0" applyNumberFormat="1" applyFont="1" applyBorder="1" applyAlignment="1">
      <alignment horizontal="right"/>
    </xf>
    <xf numFmtId="168" fontId="361" fillId="0" borderId="2" xfId="0" applyNumberFormat="1" applyFont="1" applyBorder="1" applyAlignment="1">
      <alignment horizontal="right"/>
    </xf>
    <xf numFmtId="170" fontId="362" fillId="0" borderId="2" xfId="0" applyNumberFormat="1" applyFont="1" applyBorder="1" applyAlignment="1">
      <alignment horizontal="right"/>
    </xf>
    <xf numFmtId="168" fontId="363" fillId="0" borderId="2" xfId="0" applyNumberFormat="1" applyFont="1" applyBorder="1" applyAlignment="1">
      <alignment horizontal="right"/>
    </xf>
    <xf numFmtId="0" fontId="364" fillId="0" borderId="0" xfId="0" applyFont="1" applyAlignment="1">
      <alignment horizontal="left"/>
    </xf>
    <xf numFmtId="167" fontId="365" fillId="0" borderId="0" xfId="0" applyNumberFormat="1" applyFont="1" applyAlignment="1">
      <alignment horizontal="right"/>
    </xf>
    <xf numFmtId="37" fontId="366" fillId="0" borderId="6" xfId="0" applyNumberFormat="1" applyFont="1" applyBorder="1" applyAlignment="1">
      <alignment horizontal="right"/>
    </xf>
    <xf numFmtId="168" fontId="367" fillId="0" borderId="6" xfId="0" applyNumberFormat="1" applyFont="1" applyBorder="1" applyAlignment="1">
      <alignment horizontal="right"/>
    </xf>
    <xf numFmtId="170" fontId="368" fillId="0" borderId="6" xfId="0" applyNumberFormat="1" applyFont="1" applyBorder="1" applyAlignment="1">
      <alignment horizontal="right"/>
    </xf>
    <xf numFmtId="168" fontId="369" fillId="0" borderId="6" xfId="0" applyNumberFormat="1" applyFont="1" applyBorder="1" applyAlignment="1">
      <alignment horizontal="right"/>
    </xf>
    <xf numFmtId="0" fontId="0" fillId="0" borderId="1" xfId="0" applyBorder="1"/>
    <xf numFmtId="0" fontId="370" fillId="0" borderId="0" xfId="0" applyFont="1"/>
    <xf numFmtId="0" fontId="371" fillId="0" borderId="0" xfId="0" applyFont="1" applyAlignment="1">
      <alignment horizontal="center"/>
    </xf>
    <xf numFmtId="0" fontId="372" fillId="0" borderId="4" xfId="0" applyFont="1" applyBorder="1" applyAlignment="1">
      <alignment horizontal="center" vertical="center" wrapText="1"/>
    </xf>
    <xf numFmtId="0" fontId="373" fillId="0" borderId="0" xfId="0" applyFont="1" applyAlignment="1">
      <alignment horizontal="center"/>
    </xf>
    <xf numFmtId="0" fontId="374" fillId="0" borderId="0" xfId="0" applyFont="1" applyAlignment="1">
      <alignment horizontal="left"/>
    </xf>
    <xf numFmtId="167" fontId="375" fillId="0" borderId="0" xfId="0" applyNumberFormat="1" applyFont="1" applyAlignment="1">
      <alignment horizontal="right"/>
    </xf>
    <xf numFmtId="167" fontId="376" fillId="0" borderId="0" xfId="0" applyNumberFormat="1" applyFont="1" applyAlignment="1">
      <alignment horizontal="right"/>
    </xf>
    <xf numFmtId="167" fontId="377" fillId="0" borderId="0" xfId="0" applyNumberFormat="1" applyFont="1" applyAlignment="1">
      <alignment horizontal="right"/>
    </xf>
    <xf numFmtId="170" fontId="378" fillId="0" borderId="0" xfId="0" applyNumberFormat="1" applyFont="1" applyAlignment="1">
      <alignment horizontal="right"/>
    </xf>
    <xf numFmtId="167" fontId="379" fillId="0" borderId="0" xfId="0" applyNumberFormat="1" applyFont="1" applyAlignment="1">
      <alignment horizontal="right"/>
    </xf>
    <xf numFmtId="0" fontId="380" fillId="0" borderId="0" xfId="0" applyFont="1" applyAlignment="1">
      <alignment horizontal="left" indent="1"/>
    </xf>
    <xf numFmtId="167" fontId="381" fillId="0" borderId="0" xfId="0" applyNumberFormat="1" applyFont="1" applyAlignment="1">
      <alignment horizontal="right"/>
    </xf>
    <xf numFmtId="37" fontId="382" fillId="0" borderId="0" xfId="0" applyNumberFormat="1" applyFont="1" applyAlignment="1">
      <alignment horizontal="right"/>
    </xf>
    <xf numFmtId="168" fontId="383" fillId="0" borderId="0" xfId="0" applyNumberFormat="1" applyFont="1" applyAlignment="1">
      <alignment horizontal="right"/>
    </xf>
    <xf numFmtId="168" fontId="384" fillId="0" borderId="0" xfId="0" applyNumberFormat="1" applyFont="1" applyAlignment="1">
      <alignment horizontal="right"/>
    </xf>
    <xf numFmtId="167" fontId="385" fillId="0" borderId="0" xfId="0" applyNumberFormat="1" applyFont="1" applyAlignment="1">
      <alignment horizontal="right"/>
    </xf>
    <xf numFmtId="37" fontId="386" fillId="0" borderId="2" xfId="0" applyNumberFormat="1" applyFont="1" applyBorder="1" applyAlignment="1">
      <alignment horizontal="right"/>
    </xf>
    <xf numFmtId="168" fontId="387" fillId="0" borderId="2" xfId="0" applyNumberFormat="1" applyFont="1" applyBorder="1" applyAlignment="1">
      <alignment horizontal="right"/>
    </xf>
    <xf numFmtId="170" fontId="388" fillId="0" borderId="2" xfId="0" applyNumberFormat="1" applyFont="1" applyBorder="1" applyAlignment="1">
      <alignment horizontal="right"/>
    </xf>
    <xf numFmtId="168" fontId="389" fillId="0" borderId="2" xfId="0" applyNumberFormat="1" applyFont="1" applyBorder="1" applyAlignment="1">
      <alignment horizontal="right"/>
    </xf>
    <xf numFmtId="167" fontId="390" fillId="0" borderId="0" xfId="0" applyNumberFormat="1" applyFont="1" applyAlignment="1">
      <alignment horizontal="right"/>
    </xf>
    <xf numFmtId="172" fontId="391" fillId="0" borderId="0" xfId="0" applyNumberFormat="1" applyFont="1" applyAlignment="1">
      <alignment horizontal="right"/>
    </xf>
    <xf numFmtId="172" fontId="392" fillId="0" borderId="0" xfId="0" applyNumberFormat="1" applyFont="1" applyAlignment="1">
      <alignment horizontal="right"/>
    </xf>
    <xf numFmtId="172" fontId="393" fillId="0" borderId="0" xfId="0" applyNumberFormat="1" applyFont="1" applyAlignment="1">
      <alignment horizontal="right"/>
    </xf>
    <xf numFmtId="172" fontId="394" fillId="0" borderId="0" xfId="0" applyNumberFormat="1" applyFont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0" fillId="0" borderId="0" xfId="0"/>
    <xf numFmtId="0" fontId="398" fillId="0" borderId="0" xfId="0" applyFont="1"/>
  </cellXfs>
  <cellStyles count="17">
    <cellStyle name="Comma 2" xfId="4"/>
    <cellStyle name="Comma 3" xfId="5"/>
    <cellStyle name="Comma 4" xfId="3"/>
    <cellStyle name="Currency 2" xfId="2"/>
    <cellStyle name="Currency 3" xfId="6"/>
    <cellStyle name="Currency 4" xfId="7"/>
    <cellStyle name="Currency 5" xfId="8"/>
    <cellStyle name="Normal" xfId="0" builtinId="0"/>
    <cellStyle name="Normal 2" xfId="1"/>
    <cellStyle name="Normal 2 2" xfId="9"/>
    <cellStyle name="Normal 2_JV09G-PPA April 2012" xfId="10"/>
    <cellStyle name="Normal 3" xfId="11"/>
    <cellStyle name="Normal 4" xfId="15"/>
    <cellStyle name="Normal 5" xfId="16"/>
    <cellStyle name="Style 1" xfId="12"/>
    <cellStyle name="Style 1 2" xfId="13"/>
    <cellStyle name="Style 1_JV09G-PPA April 201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CURRFUEL\100398T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CLAUSES\FUEL\GENERAL\0795TRUE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A2 (Mo A)"/>
      <sheetName val="A2 (Mo B)"/>
      <sheetName val="A2 (Mo C)"/>
      <sheetName val="A2 (Mo D)"/>
      <sheetName val="A2 (Mo E)"/>
      <sheetName val="A2 (Mo F)"/>
      <sheetName val="FPSC true-up"/>
      <sheetName val="E-1b"/>
      <sheetName val="Rev &amp; Rate Rpt (Mo A)"/>
      <sheetName val="Rev &amp; Rate Rpt (Mo B)"/>
      <sheetName val="Rev &amp; Rate Rpt (Mo C)"/>
      <sheetName val="Rev &amp; Rate Rpt (Mo D)"/>
      <sheetName val="Rev &amp; Rate Rpt (Mo E)"/>
      <sheetName val="Rev &amp; Rate Rpt (Mo F)"/>
      <sheetName val="nuc-curr"/>
      <sheetName val="NF Exp 518 (Mo A)"/>
      <sheetName val="NF Exp 518 (Mo 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1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B3" sqref="B3"/>
    </sheetView>
  </sheetViews>
  <sheetFormatPr defaultRowHeight="14.4" x14ac:dyDescent="0.3"/>
  <cols>
    <col min="1" max="1" width="5.44140625" customWidth="1"/>
    <col min="2" max="2" width="54.6640625" customWidth="1"/>
    <col min="3" max="10" width="13.6640625" customWidth="1"/>
  </cols>
  <sheetData>
    <row r="1" spans="1:10" s="398" customFormat="1" x14ac:dyDescent="0.3">
      <c r="B1" s="398" t="s">
        <v>189</v>
      </c>
    </row>
    <row r="2" spans="1:10" s="398" customFormat="1" x14ac:dyDescent="0.3">
      <c r="B2" s="398" t="s">
        <v>190</v>
      </c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D4" s="2" t="s">
        <v>56</v>
      </c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396" t="s">
        <v>9</v>
      </c>
      <c r="B8" s="396" t="s">
        <v>51</v>
      </c>
      <c r="C8" s="396" t="s">
        <v>57</v>
      </c>
      <c r="D8" s="397"/>
      <c r="E8" s="397"/>
      <c r="F8" s="397"/>
      <c r="G8" s="396" t="s">
        <v>58</v>
      </c>
      <c r="H8" s="397"/>
      <c r="I8" s="397"/>
      <c r="J8" s="396"/>
    </row>
    <row r="9" spans="1:10" x14ac:dyDescent="0.3">
      <c r="A9" s="396"/>
      <c r="B9" s="396"/>
      <c r="C9" s="4" t="s">
        <v>10</v>
      </c>
      <c r="D9" s="4" t="s">
        <v>59</v>
      </c>
      <c r="E9" s="4" t="s">
        <v>60</v>
      </c>
      <c r="F9" s="4" t="s">
        <v>61</v>
      </c>
      <c r="G9" s="4" t="s">
        <v>10</v>
      </c>
      <c r="H9" s="4" t="s">
        <v>59</v>
      </c>
      <c r="I9" s="4" t="s">
        <v>60</v>
      </c>
      <c r="J9" s="4" t="s">
        <v>61</v>
      </c>
    </row>
    <row r="10" spans="1:10" x14ac:dyDescent="0.3">
      <c r="A10" s="5" t="s">
        <v>12</v>
      </c>
      <c r="B10" s="6" t="s">
        <v>62</v>
      </c>
      <c r="C10" s="7" t="s">
        <v>51</v>
      </c>
      <c r="D10" s="8" t="s">
        <v>51</v>
      </c>
      <c r="E10" s="8" t="s">
        <v>51</v>
      </c>
      <c r="F10" s="9" t="s">
        <v>51</v>
      </c>
      <c r="G10" s="10" t="s">
        <v>51</v>
      </c>
      <c r="H10" s="11" t="s">
        <v>51</v>
      </c>
      <c r="I10" s="11" t="s">
        <v>51</v>
      </c>
      <c r="J10" s="12" t="s">
        <v>51</v>
      </c>
    </row>
    <row r="11" spans="1:10" x14ac:dyDescent="0.3">
      <c r="A11" s="5" t="s">
        <v>13</v>
      </c>
      <c r="B11" s="13" t="s">
        <v>63</v>
      </c>
      <c r="C11" s="14">
        <v>257084388.41999999</v>
      </c>
      <c r="D11" s="15">
        <v>231347027</v>
      </c>
      <c r="E11" s="15">
        <f t="shared" ref="E11:E18" si="0">C11 - D11</f>
        <v>25737361.419999987</v>
      </c>
      <c r="F11" s="16">
        <f t="shared" ref="F11:F18" si="1">IF(D11 =0,0,( C11 - D11 ) / D11 )</f>
        <v>0.1112500201699155</v>
      </c>
      <c r="G11" s="17">
        <v>719911017</v>
      </c>
      <c r="H11" s="18">
        <v>691037708</v>
      </c>
      <c r="I11" s="18">
        <f t="shared" ref="I11:I18" si="2">G11 - H11</f>
        <v>28873309</v>
      </c>
      <c r="J11" s="19">
        <f t="shared" ref="J11:J18" si="3">IF(H11 =0,0,( G11 - H11 ) / H11 )</f>
        <v>4.1782537574635507E-2</v>
      </c>
    </row>
    <row r="12" spans="1:10" x14ac:dyDescent="0.3">
      <c r="A12" s="5" t="s">
        <v>14</v>
      </c>
      <c r="B12" s="13" t="s">
        <v>64</v>
      </c>
      <c r="C12" s="20">
        <v>-53435</v>
      </c>
      <c r="D12" s="21">
        <v>0</v>
      </c>
      <c r="E12" s="21">
        <f t="shared" si="0"/>
        <v>-53435</v>
      </c>
      <c r="F12" s="22">
        <f t="shared" si="1"/>
        <v>0</v>
      </c>
      <c r="G12" s="23">
        <v>-53435</v>
      </c>
      <c r="H12" s="24">
        <v>0</v>
      </c>
      <c r="I12" s="24">
        <f t="shared" si="2"/>
        <v>-53435</v>
      </c>
      <c r="J12" s="25">
        <f t="shared" si="3"/>
        <v>0</v>
      </c>
    </row>
    <row r="13" spans="1:10" x14ac:dyDescent="0.3">
      <c r="A13" s="5" t="s">
        <v>15</v>
      </c>
      <c r="B13" s="13" t="s">
        <v>65</v>
      </c>
      <c r="C13" s="20">
        <v>-6686079.96</v>
      </c>
      <c r="D13" s="21">
        <v>-6996106.3200000003</v>
      </c>
      <c r="E13" s="21">
        <f t="shared" si="0"/>
        <v>310026.36000000034</v>
      </c>
      <c r="F13" s="26">
        <f t="shared" si="1"/>
        <v>-4.4314129291277024E-2</v>
      </c>
      <c r="G13" s="23">
        <v>-39092229</v>
      </c>
      <c r="H13" s="24">
        <v>-37685778</v>
      </c>
      <c r="I13" s="24">
        <f t="shared" si="2"/>
        <v>-1406451</v>
      </c>
      <c r="J13" s="27">
        <f t="shared" si="3"/>
        <v>3.732047139905139E-2</v>
      </c>
    </row>
    <row r="14" spans="1:10" x14ac:dyDescent="0.3">
      <c r="A14" s="5" t="s">
        <v>16</v>
      </c>
      <c r="B14" s="13" t="s">
        <v>66</v>
      </c>
      <c r="C14" s="20">
        <v>-3166550.15</v>
      </c>
      <c r="D14" s="21">
        <v>-3575000</v>
      </c>
      <c r="E14" s="21">
        <f t="shared" si="0"/>
        <v>408449.85000000009</v>
      </c>
      <c r="F14" s="26">
        <f t="shared" si="1"/>
        <v>-0.11425170629370632</v>
      </c>
      <c r="G14" s="23">
        <v>-21170970</v>
      </c>
      <c r="H14" s="24">
        <v>-20523639</v>
      </c>
      <c r="I14" s="24">
        <f t="shared" si="2"/>
        <v>-647331</v>
      </c>
      <c r="J14" s="27">
        <f t="shared" si="3"/>
        <v>3.1540751618170638E-2</v>
      </c>
    </row>
    <row r="15" spans="1:10" x14ac:dyDescent="0.3">
      <c r="A15" s="5" t="s">
        <v>17</v>
      </c>
      <c r="B15" s="13" t="s">
        <v>67</v>
      </c>
      <c r="C15" s="20">
        <v>9977818.7200000007</v>
      </c>
      <c r="D15" s="21">
        <v>4255273.16</v>
      </c>
      <c r="E15" s="21">
        <f t="shared" si="0"/>
        <v>5722545.5600000005</v>
      </c>
      <c r="F15" s="26">
        <f t="shared" si="1"/>
        <v>1.3448127405292121</v>
      </c>
      <c r="G15" s="23">
        <v>26510300</v>
      </c>
      <c r="H15" s="24">
        <v>18745043</v>
      </c>
      <c r="I15" s="24">
        <f t="shared" si="2"/>
        <v>7765257</v>
      </c>
      <c r="J15" s="27">
        <f t="shared" si="3"/>
        <v>0.41425655838719599</v>
      </c>
    </row>
    <row r="16" spans="1:10" x14ac:dyDescent="0.3">
      <c r="A16" s="5" t="s">
        <v>18</v>
      </c>
      <c r="B16" s="13" t="s">
        <v>68</v>
      </c>
      <c r="C16" s="20">
        <v>980586.94</v>
      </c>
      <c r="D16" s="21">
        <v>8321745.5999999996</v>
      </c>
      <c r="E16" s="21">
        <f t="shared" si="0"/>
        <v>-7341158.6600000001</v>
      </c>
      <c r="F16" s="26">
        <f t="shared" si="1"/>
        <v>-0.88216571532780341</v>
      </c>
      <c r="G16" s="23">
        <v>3390813</v>
      </c>
      <c r="H16" s="24">
        <v>17605886</v>
      </c>
      <c r="I16" s="24">
        <f t="shared" si="2"/>
        <v>-14215073</v>
      </c>
      <c r="J16" s="27">
        <f t="shared" si="3"/>
        <v>-0.80740458049086539</v>
      </c>
    </row>
    <row r="17" spans="1:10" x14ac:dyDescent="0.3">
      <c r="A17" s="5" t="s">
        <v>19</v>
      </c>
      <c r="B17" s="13" t="s">
        <v>69</v>
      </c>
      <c r="C17" s="20">
        <v>1294660</v>
      </c>
      <c r="D17" s="21">
        <v>52225</v>
      </c>
      <c r="E17" s="21">
        <f t="shared" si="0"/>
        <v>1242435</v>
      </c>
      <c r="F17" s="26">
        <f t="shared" si="1"/>
        <v>23.790043082814744</v>
      </c>
      <c r="G17" s="23">
        <v>1439660</v>
      </c>
      <c r="H17" s="24">
        <v>52225</v>
      </c>
      <c r="I17" s="24">
        <f t="shared" si="2"/>
        <v>1387435</v>
      </c>
      <c r="J17" s="27">
        <f t="shared" si="3"/>
        <v>26.566491144088079</v>
      </c>
    </row>
    <row r="18" spans="1:10" x14ac:dyDescent="0.3">
      <c r="A18" s="5" t="s">
        <v>20</v>
      </c>
      <c r="B18" s="28" t="s">
        <v>70</v>
      </c>
      <c r="C18" s="29">
        <v>259431388.97</v>
      </c>
      <c r="D18" s="30">
        <v>233405164.3654424</v>
      </c>
      <c r="E18" s="30">
        <f t="shared" si="0"/>
        <v>26026224.604557604</v>
      </c>
      <c r="F18" s="31">
        <f t="shared" si="1"/>
        <v>0.11150663557644488</v>
      </c>
      <c r="G18" s="32">
        <v>690935156</v>
      </c>
      <c r="H18" s="33">
        <v>669231444</v>
      </c>
      <c r="I18" s="33">
        <f t="shared" si="2"/>
        <v>21703712</v>
      </c>
      <c r="J18" s="34">
        <f t="shared" si="3"/>
        <v>3.2430801323794341E-2</v>
      </c>
    </row>
    <row r="19" spans="1:10" x14ac:dyDescent="0.3">
      <c r="A19" s="5" t="s">
        <v>21</v>
      </c>
    </row>
    <row r="20" spans="1:10" x14ac:dyDescent="0.3">
      <c r="A20" s="5" t="s">
        <v>22</v>
      </c>
      <c r="B20" s="35" t="s">
        <v>71</v>
      </c>
      <c r="C20" s="36">
        <v>0</v>
      </c>
      <c r="D20" s="37">
        <v>0</v>
      </c>
      <c r="E20" s="38">
        <f>C20 - D20</f>
        <v>0</v>
      </c>
      <c r="F20" s="39">
        <f>IF(D20 =0,0,( C20 - D20 ) / D20 )</f>
        <v>0</v>
      </c>
      <c r="G20" s="40">
        <v>0</v>
      </c>
      <c r="H20" s="41">
        <v>0</v>
      </c>
      <c r="I20" s="42">
        <f>G20 - H20</f>
        <v>0</v>
      </c>
      <c r="J20" s="43">
        <f>IF(H20 =0,0,( G20 - H20 ) / H20 )</f>
        <v>0</v>
      </c>
    </row>
    <row r="21" spans="1:10" x14ac:dyDescent="0.3">
      <c r="A21" s="5" t="s">
        <v>23</v>
      </c>
      <c r="B21" s="13" t="s">
        <v>28</v>
      </c>
      <c r="C21" s="20">
        <v>44881.06</v>
      </c>
      <c r="D21" s="21">
        <v>38237.675143065098</v>
      </c>
      <c r="E21" s="21">
        <f>C21 - D21</f>
        <v>6643.3848569348993</v>
      </c>
      <c r="F21" s="26">
        <f>IF(D21 =0,0,( C21 - D21 ) / D21 )</f>
        <v>0.17373924622976886</v>
      </c>
      <c r="G21" s="23">
        <v>116348</v>
      </c>
      <c r="H21" s="24">
        <v>110953.0434549425</v>
      </c>
      <c r="I21" s="24">
        <f>G21 - H21</f>
        <v>5394.9565450575028</v>
      </c>
      <c r="J21" s="27">
        <f>IF(H21 =0,0,( G21 - H21 ) / H21 )</f>
        <v>4.8623781530142247E-2</v>
      </c>
    </row>
    <row r="22" spans="1:10" x14ac:dyDescent="0.3">
      <c r="A22" s="5" t="s">
        <v>24</v>
      </c>
      <c r="B22" s="13" t="s">
        <v>30</v>
      </c>
      <c r="C22" s="20">
        <v>438890</v>
      </c>
      <c r="D22" s="21">
        <v>566250</v>
      </c>
      <c r="E22" s="21">
        <f>C22 - D22</f>
        <v>-127360</v>
      </c>
      <c r="F22" s="26">
        <f>IF(D22 =0,0,( C22 - D22 ) / D22 )</f>
        <v>-0.22491832229580574</v>
      </c>
      <c r="G22" s="23">
        <v>1484884</v>
      </c>
      <c r="H22" s="24">
        <v>1630059</v>
      </c>
      <c r="I22" s="24">
        <f>G22 - H22</f>
        <v>-145175</v>
      </c>
      <c r="J22" s="27">
        <f>IF(H22 =0,0,( G22 - H22 ) / H22 )</f>
        <v>-8.9061193490542367E-2</v>
      </c>
    </row>
    <row r="23" spans="1:10" x14ac:dyDescent="0.3">
      <c r="A23" s="5" t="s">
        <v>25</v>
      </c>
      <c r="B23" s="13" t="s">
        <v>72</v>
      </c>
      <c r="C23" s="20">
        <v>483771.06</v>
      </c>
      <c r="D23" s="21">
        <v>604487.67514306505</v>
      </c>
      <c r="E23" s="21">
        <f>C23 - D23</f>
        <v>-120716.61514306505</v>
      </c>
      <c r="F23" s="26">
        <f>IF(D23 =0,0,( C23 - D23 ) / D23 )</f>
        <v>-0.19970070541884061</v>
      </c>
      <c r="G23" s="23">
        <v>1601232</v>
      </c>
      <c r="H23" s="24">
        <v>1741012.0434549423</v>
      </c>
      <c r="I23" s="24">
        <f>G23 - H23</f>
        <v>-139780.04345494229</v>
      </c>
      <c r="J23" s="27">
        <f>IF(H23 =0,0,( G23 - H23 ) / H23 )</f>
        <v>-8.028666084213669E-2</v>
      </c>
    </row>
    <row r="24" spans="1:10" x14ac:dyDescent="0.3">
      <c r="A24" s="5" t="s">
        <v>26</v>
      </c>
    </row>
    <row r="25" spans="1:10" x14ac:dyDescent="0.3">
      <c r="A25" s="5" t="s">
        <v>27</v>
      </c>
      <c r="B25" s="13" t="s">
        <v>33</v>
      </c>
      <c r="C25" s="20">
        <v>375</v>
      </c>
      <c r="D25" s="21">
        <v>375</v>
      </c>
      <c r="E25" s="21">
        <f>C25 - D25</f>
        <v>0</v>
      </c>
      <c r="F25" s="26">
        <f>IF(D25 =0,0,( C25 - D25 ) / D25 )</f>
        <v>0</v>
      </c>
      <c r="G25" s="23">
        <v>1125</v>
      </c>
      <c r="H25" s="24">
        <v>1125</v>
      </c>
      <c r="I25" s="24">
        <f>G25 - H25</f>
        <v>0</v>
      </c>
      <c r="J25" s="27">
        <f>IF(H25 =0,0,( G25 - H25 ) / H25 )</f>
        <v>0</v>
      </c>
    </row>
    <row r="26" spans="1:10" x14ac:dyDescent="0.3">
      <c r="A26" s="5" t="s">
        <v>29</v>
      </c>
    </row>
    <row r="27" spans="1:10" x14ac:dyDescent="0.3">
      <c r="A27" s="5" t="s">
        <v>31</v>
      </c>
      <c r="B27" s="44" t="s">
        <v>73</v>
      </c>
      <c r="C27" s="45" t="s">
        <v>51</v>
      </c>
      <c r="D27" s="46" t="s">
        <v>51</v>
      </c>
      <c r="E27" s="46" t="s">
        <v>51</v>
      </c>
      <c r="F27" s="47" t="s">
        <v>51</v>
      </c>
      <c r="G27" s="48" t="s">
        <v>51</v>
      </c>
      <c r="H27" s="49" t="s">
        <v>51</v>
      </c>
      <c r="I27" s="49" t="s">
        <v>51</v>
      </c>
      <c r="J27" s="50" t="s">
        <v>51</v>
      </c>
    </row>
    <row r="28" spans="1:10" x14ac:dyDescent="0.3">
      <c r="A28" s="5" t="s">
        <v>32</v>
      </c>
      <c r="B28" s="13" t="s">
        <v>74</v>
      </c>
      <c r="C28" s="20">
        <v>-52135.54</v>
      </c>
      <c r="D28" s="21">
        <v>0</v>
      </c>
      <c r="E28" s="21">
        <f>C28 - D28</f>
        <v>-52135.54</v>
      </c>
      <c r="F28" s="51">
        <f>IF(D28 =0,0,( C28 - D28 ) / D28 )</f>
        <v>0</v>
      </c>
      <c r="G28" s="23">
        <v>-283515</v>
      </c>
      <c r="H28" s="24">
        <v>-101562</v>
      </c>
      <c r="I28" s="24">
        <f>G28 - H28</f>
        <v>-181953</v>
      </c>
      <c r="J28" s="52">
        <f>IF(H28 =0,0,( G28 - H28 ) / H28 )</f>
        <v>1.7915460506882495</v>
      </c>
    </row>
    <row r="29" spans="1:10" x14ac:dyDescent="0.3">
      <c r="A29" s="5" t="s">
        <v>34</v>
      </c>
      <c r="B29" s="13" t="s">
        <v>75</v>
      </c>
      <c r="C29" s="20">
        <v>-16540.72</v>
      </c>
      <c r="D29" s="21">
        <v>0</v>
      </c>
      <c r="E29" s="21">
        <f>C29 - D29</f>
        <v>-16540.72</v>
      </c>
      <c r="F29" s="53">
        <f>IF(D29 =0,0,( C29 - D29 ) / D29 )</f>
        <v>0</v>
      </c>
      <c r="G29" s="23">
        <v>-94360</v>
      </c>
      <c r="H29" s="24">
        <v>-349002</v>
      </c>
      <c r="I29" s="24">
        <f>G29 - H29</f>
        <v>254642</v>
      </c>
      <c r="J29" s="54">
        <f>IF(H29 =0,0,( G29 - H29 ) / H29 )</f>
        <v>-0.72962905656701105</v>
      </c>
    </row>
    <row r="30" spans="1:10" x14ac:dyDescent="0.3">
      <c r="A30" s="5" t="s">
        <v>35</v>
      </c>
      <c r="B30" s="13" t="s">
        <v>76</v>
      </c>
      <c r="C30" s="20">
        <v>0</v>
      </c>
      <c r="D30" s="21">
        <v>0</v>
      </c>
      <c r="E30" s="21">
        <f>C30 - D30</f>
        <v>0</v>
      </c>
      <c r="F30" s="55">
        <f>IF(D30 =0,0,( C30 - D30 ) / D30 )</f>
        <v>0</v>
      </c>
      <c r="G30" s="23">
        <v>-537154</v>
      </c>
      <c r="H30" s="24">
        <v>-1347774</v>
      </c>
      <c r="I30" s="24">
        <f>G30 - H30</f>
        <v>810620</v>
      </c>
      <c r="J30" s="56">
        <f>IF(H30 =0,0,( G30 - H30 ) / H30 )</f>
        <v>-0.60145098510581152</v>
      </c>
    </row>
    <row r="31" spans="1:10" x14ac:dyDescent="0.3">
      <c r="A31" s="5" t="s">
        <v>36</v>
      </c>
      <c r="B31" s="57" t="s">
        <v>77</v>
      </c>
      <c r="C31" s="58">
        <v>259846858.77000001</v>
      </c>
      <c r="D31" s="59">
        <v>234010027</v>
      </c>
      <c r="E31" s="59">
        <f>C31 - D31</f>
        <v>25836831.770000011</v>
      </c>
      <c r="F31" s="60">
        <f>IF(D31 =0,0,( C31 - D31 ) / D31 )</f>
        <v>0.11040907990664867</v>
      </c>
      <c r="G31" s="61">
        <v>691622483</v>
      </c>
      <c r="H31" s="62">
        <v>669175243</v>
      </c>
      <c r="I31" s="62">
        <f>G31 - H31</f>
        <v>22447240</v>
      </c>
      <c r="J31" s="63">
        <f>IF(H31 =0,0,( G31 - H31 ) / H31 )</f>
        <v>3.3544636079730163E-2</v>
      </c>
    </row>
    <row r="32" spans="1:10" x14ac:dyDescent="0.3">
      <c r="A32" s="5" t="s">
        <v>37</v>
      </c>
    </row>
    <row r="33" spans="1:10" x14ac:dyDescent="0.3">
      <c r="A33" s="5" t="s">
        <v>38</v>
      </c>
      <c r="B33" s="64" t="s">
        <v>78</v>
      </c>
      <c r="C33" s="65" t="s">
        <v>51</v>
      </c>
      <c r="D33" s="66" t="s">
        <v>51</v>
      </c>
      <c r="E33" s="66" t="s">
        <v>51</v>
      </c>
      <c r="F33" s="67" t="s">
        <v>51</v>
      </c>
      <c r="G33" s="68" t="s">
        <v>51</v>
      </c>
      <c r="H33" s="69" t="s">
        <v>51</v>
      </c>
      <c r="I33" s="69" t="s">
        <v>51</v>
      </c>
      <c r="J33" s="70" t="s">
        <v>51</v>
      </c>
    </row>
    <row r="34" spans="1:10" x14ac:dyDescent="0.3">
      <c r="A34" s="5" t="s">
        <v>39</v>
      </c>
      <c r="B34" s="13" t="s">
        <v>79</v>
      </c>
      <c r="C34" s="20">
        <v>7752924515</v>
      </c>
      <c r="D34" s="21">
        <v>7408228282</v>
      </c>
      <c r="E34" s="21">
        <f>C34 - D34</f>
        <v>344696233</v>
      </c>
      <c r="F34" s="26">
        <f>IF(D34 =0,0,( C34 - D34 ) / D34 )</f>
        <v>4.6528835219281653E-2</v>
      </c>
      <c r="G34" s="23">
        <v>22820512340</v>
      </c>
      <c r="H34" s="24">
        <v>22893315876</v>
      </c>
      <c r="I34" s="24">
        <f>G34 - H34</f>
        <v>-72803536</v>
      </c>
      <c r="J34" s="27">
        <f>IF(H34 =0,0,( G34 - H34 ) / H34 )</f>
        <v>-3.1801219357796449E-3</v>
      </c>
    </row>
    <row r="35" spans="1:10" x14ac:dyDescent="0.3">
      <c r="A35" s="5" t="s">
        <v>40</v>
      </c>
      <c r="B35" s="13" t="s">
        <v>80</v>
      </c>
      <c r="C35" s="20">
        <v>446421902</v>
      </c>
      <c r="D35" s="21">
        <v>440722204</v>
      </c>
      <c r="E35" s="21">
        <f>C35 - D35</f>
        <v>5699698</v>
      </c>
      <c r="F35" s="26">
        <f>IF(D35 =0,0,( C35 - D35 ) / D35 )</f>
        <v>1.2932631821745019E-2</v>
      </c>
      <c r="G35" s="23">
        <v>1285239519</v>
      </c>
      <c r="H35" s="24">
        <v>1309016652</v>
      </c>
      <c r="I35" s="24">
        <f>G35 - H35</f>
        <v>-23777133</v>
      </c>
      <c r="J35" s="27">
        <f>IF(H35 =0,0,( G35 - H35 ) / H35 )</f>
        <v>-1.8164118052793114E-2</v>
      </c>
    </row>
    <row r="36" spans="1:10" x14ac:dyDescent="0.3">
      <c r="A36" s="5" t="s">
        <v>41</v>
      </c>
      <c r="B36" s="13" t="s">
        <v>81</v>
      </c>
      <c r="C36" s="71">
        <v>8199346417</v>
      </c>
      <c r="D36" s="72">
        <v>7848950486</v>
      </c>
      <c r="E36" s="72">
        <f>C36 - D36</f>
        <v>350395931</v>
      </c>
      <c r="F36" s="73">
        <f>IF(D36 =0,0,( C36 - D36 ) / D36 )</f>
        <v>4.4642392842838476E-2</v>
      </c>
      <c r="G36" s="74">
        <v>24105751859</v>
      </c>
      <c r="H36" s="75">
        <v>24202332528</v>
      </c>
      <c r="I36" s="75">
        <f>G36 - H36</f>
        <v>-96580669</v>
      </c>
      <c r="J36" s="76">
        <f>IF(H36 =0,0,( G36 - H36 ) / H36 )</f>
        <v>-3.9905521043587244E-3</v>
      </c>
    </row>
    <row r="37" spans="1:10" x14ac:dyDescent="0.3">
      <c r="A37" s="5" t="s">
        <v>42</v>
      </c>
      <c r="B37" s="77" t="s">
        <v>82</v>
      </c>
      <c r="C37" s="78">
        <v>8199346417</v>
      </c>
      <c r="D37" s="79">
        <v>7848950486</v>
      </c>
      <c r="E37" s="79">
        <f>C37 - D37</f>
        <v>350395931</v>
      </c>
      <c r="F37" s="80">
        <f>IF(D37 =0,0,( C37 - D37 ) / D37 )</f>
        <v>4.4642392842838476E-2</v>
      </c>
      <c r="G37" s="81">
        <v>24105751859</v>
      </c>
      <c r="H37" s="82">
        <v>24202332528</v>
      </c>
      <c r="I37" s="82">
        <f>G37 - H37</f>
        <v>-96580669</v>
      </c>
      <c r="J37" s="83">
        <f>IF(H37 =0,0,( G37 - H37 ) / H37 )</f>
        <v>-3.9905521043587244E-3</v>
      </c>
    </row>
    <row r="38" spans="1:10" x14ac:dyDescent="0.3">
      <c r="A38" s="5" t="s">
        <v>43</v>
      </c>
      <c r="B38" s="13" t="s">
        <v>83</v>
      </c>
      <c r="C38" s="84">
        <v>0.94555400000000001</v>
      </c>
      <c r="D38" s="85">
        <v>0.94384950000000001</v>
      </c>
      <c r="E38" s="85">
        <f>C38 - D38</f>
        <v>1.7044999999999977E-3</v>
      </c>
      <c r="F38" s="86">
        <f>IF(D38 =0,0,( C38 - D38 ) / D38 )</f>
        <v>1.8059023181132136E-3</v>
      </c>
      <c r="G38" s="87">
        <v>0.94668330000000001</v>
      </c>
      <c r="H38" s="88">
        <v>0.94591360000000002</v>
      </c>
      <c r="I38" s="88">
        <f>G38 - H38</f>
        <v>7.6969999999998429E-4</v>
      </c>
      <c r="J38" s="89">
        <f>IF(H38 =0,0,( G38 - H38 ) / H38 )</f>
        <v>8.1371068139836898E-4</v>
      </c>
    </row>
    <row r="39" spans="1:10" x14ac:dyDescent="0.3">
      <c r="A39" s="5" t="s">
        <v>44</v>
      </c>
    </row>
    <row r="40" spans="1:10" x14ac:dyDescent="0.3">
      <c r="A40" s="5" t="s">
        <v>45</v>
      </c>
      <c r="B40" s="90" t="s">
        <v>84</v>
      </c>
      <c r="C40" s="91" t="s">
        <v>51</v>
      </c>
      <c r="D40" s="92" t="s">
        <v>51</v>
      </c>
      <c r="E40" s="92" t="s">
        <v>51</v>
      </c>
      <c r="F40" s="93" t="s">
        <v>51</v>
      </c>
      <c r="G40" s="94" t="s">
        <v>51</v>
      </c>
      <c r="H40" s="95" t="s">
        <v>51</v>
      </c>
      <c r="I40" s="95" t="s">
        <v>51</v>
      </c>
      <c r="J40" s="96" t="s">
        <v>51</v>
      </c>
    </row>
    <row r="41" spans="1:10" x14ac:dyDescent="0.3">
      <c r="A41" s="5" t="s">
        <v>46</v>
      </c>
      <c r="B41" s="13" t="s">
        <v>85</v>
      </c>
      <c r="C41" s="20">
        <v>259488001.35352236</v>
      </c>
      <c r="D41" s="21">
        <v>252364668.65184399</v>
      </c>
      <c r="E41" s="21">
        <f>C41 - D41</f>
        <v>7123332.7016783655</v>
      </c>
      <c r="F41" s="26">
        <f>IF(D41 =0,0,( C41 - D41 ) / D41 )</f>
        <v>2.8226346975319026E-2</v>
      </c>
      <c r="G41" s="23">
        <v>763734745.75769424</v>
      </c>
      <c r="H41" s="24">
        <v>775729329</v>
      </c>
      <c r="I41" s="24">
        <f>G41 - H41</f>
        <v>-11994583.242305756</v>
      </c>
      <c r="J41" s="27">
        <f>IF(H41 =0,0,( G41 - H41 ) / H41 )</f>
        <v>-1.5462330472625144E-2</v>
      </c>
    </row>
    <row r="42" spans="1:10" x14ac:dyDescent="0.3">
      <c r="A42" s="5" t="s">
        <v>47</v>
      </c>
    </row>
    <row r="43" spans="1:10" x14ac:dyDescent="0.3">
      <c r="A43" s="5" t="s">
        <v>48</v>
      </c>
      <c r="B43" s="97" t="s">
        <v>86</v>
      </c>
      <c r="C43" s="98" t="s">
        <v>51</v>
      </c>
      <c r="D43" s="99" t="s">
        <v>51</v>
      </c>
      <c r="E43" s="99" t="s">
        <v>51</v>
      </c>
      <c r="F43" s="100" t="s">
        <v>51</v>
      </c>
      <c r="G43" s="101" t="s">
        <v>51</v>
      </c>
      <c r="H43" s="102" t="s">
        <v>51</v>
      </c>
      <c r="I43" s="102" t="s">
        <v>51</v>
      </c>
      <c r="J43" s="103" t="s">
        <v>51</v>
      </c>
    </row>
    <row r="44" spans="1:10" x14ac:dyDescent="0.3">
      <c r="A44" s="5" t="s">
        <v>49</v>
      </c>
      <c r="B44" s="13" t="s">
        <v>87</v>
      </c>
      <c r="C44" s="20">
        <v>-22221724</v>
      </c>
      <c r="D44" s="21">
        <v>-22221724</v>
      </c>
      <c r="E44" s="21">
        <f>C44 - D44</f>
        <v>0</v>
      </c>
      <c r="F44" s="26">
        <f>IF(D44 =0,0,( C44 - D44 ) / D44 )</f>
        <v>0</v>
      </c>
      <c r="G44" s="23">
        <v>-66665172</v>
      </c>
      <c r="H44" s="24">
        <v>-66665172</v>
      </c>
      <c r="I44" s="24">
        <f>G44 - H44</f>
        <v>0</v>
      </c>
      <c r="J44" s="27">
        <f>IF(H44 =0,0,( G44 - H44 ) / H44 )</f>
        <v>0</v>
      </c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5" t="s">
        <v>12</v>
      </c>
      <c r="B46" s="13" t="s">
        <v>88</v>
      </c>
      <c r="C46" s="20">
        <v>-983868.02</v>
      </c>
      <c r="D46" s="21">
        <v>-983868</v>
      </c>
      <c r="E46" s="21">
        <f t="shared" ref="E46:E57" si="4">C46 - D46</f>
        <v>-2.0000000018626451E-2</v>
      </c>
      <c r="F46" s="26">
        <f t="shared" ref="F46:F57" si="5">IF(D46 =0,0,( C46 - D46 ) / D46 )</f>
        <v>2.0327930188426141E-8</v>
      </c>
      <c r="G46" s="23">
        <v>-2951604</v>
      </c>
      <c r="H46" s="24">
        <v>-2951604</v>
      </c>
      <c r="I46" s="24">
        <f t="shared" ref="I46:I57" si="6">G46 - H46</f>
        <v>0</v>
      </c>
      <c r="J46" s="27">
        <f t="shared" ref="J46:J57" si="7">IF(H46 =0,0,( G46 - H46 ) / H46 )</f>
        <v>0</v>
      </c>
    </row>
    <row r="47" spans="1:10" x14ac:dyDescent="0.3">
      <c r="A47" s="5" t="s">
        <v>13</v>
      </c>
      <c r="B47" s="104" t="s">
        <v>89</v>
      </c>
      <c r="C47" s="105">
        <v>236282409.33352235</v>
      </c>
      <c r="D47" s="106">
        <v>229159077</v>
      </c>
      <c r="E47" s="106">
        <f t="shared" si="4"/>
        <v>7123332.3335223496</v>
      </c>
      <c r="F47" s="107">
        <f t="shared" si="5"/>
        <v>3.108466147959895E-2</v>
      </c>
      <c r="G47" s="108">
        <v>694117970</v>
      </c>
      <c r="H47" s="109">
        <v>706112553</v>
      </c>
      <c r="I47" s="109">
        <f t="shared" si="6"/>
        <v>-11994583</v>
      </c>
      <c r="J47" s="110">
        <f t="shared" si="7"/>
        <v>-1.6986786241144761E-2</v>
      </c>
    </row>
    <row r="48" spans="1:10" x14ac:dyDescent="0.3">
      <c r="A48" s="5" t="s">
        <v>14</v>
      </c>
      <c r="B48" s="13" t="s">
        <v>90</v>
      </c>
      <c r="C48" s="111">
        <v>259846858.77000001</v>
      </c>
      <c r="D48" s="112">
        <v>234010027.04058546</v>
      </c>
      <c r="E48" s="112">
        <f t="shared" si="4"/>
        <v>25836831.729414552</v>
      </c>
      <c r="F48" s="113">
        <f t="shared" si="5"/>
        <v>0.1104090797140652</v>
      </c>
      <c r="G48" s="114">
        <v>691622483</v>
      </c>
      <c r="H48" s="115">
        <v>669175243</v>
      </c>
      <c r="I48" s="115">
        <f t="shared" si="6"/>
        <v>22447240</v>
      </c>
      <c r="J48" s="116">
        <f t="shared" si="7"/>
        <v>3.3544636079730163E-2</v>
      </c>
    </row>
    <row r="49" spans="1:10" x14ac:dyDescent="0.3">
      <c r="A49" s="5" t="s">
        <v>15</v>
      </c>
      <c r="B49" s="13" t="s">
        <v>91</v>
      </c>
      <c r="C49" s="20">
        <v>259846858.77000001</v>
      </c>
      <c r="D49" s="21">
        <v>234010027</v>
      </c>
      <c r="E49" s="21">
        <f t="shared" si="4"/>
        <v>25836831.770000011</v>
      </c>
      <c r="F49" s="26">
        <f t="shared" si="5"/>
        <v>0.11040907990664867</v>
      </c>
      <c r="G49" s="23">
        <v>691622483</v>
      </c>
      <c r="H49" s="24">
        <v>669175243</v>
      </c>
      <c r="I49" s="24">
        <f t="shared" si="6"/>
        <v>22447240</v>
      </c>
      <c r="J49" s="27">
        <f t="shared" si="7"/>
        <v>3.3544636079730163E-2</v>
      </c>
    </row>
    <row r="50" spans="1:10" x14ac:dyDescent="0.3">
      <c r="A50" s="5" t="s">
        <v>16</v>
      </c>
      <c r="B50" s="13" t="s">
        <v>92</v>
      </c>
      <c r="C50" s="117">
        <v>0.94555400000000001</v>
      </c>
      <c r="D50" s="118">
        <v>0.94384950000000001</v>
      </c>
      <c r="E50" s="118">
        <f t="shared" si="4"/>
        <v>1.7044999999999977E-3</v>
      </c>
      <c r="F50" s="119">
        <f t="shared" si="5"/>
        <v>1.8059023181132136E-3</v>
      </c>
      <c r="G50" s="120">
        <v>0</v>
      </c>
      <c r="H50" s="121">
        <v>0</v>
      </c>
      <c r="I50" s="121">
        <f t="shared" si="6"/>
        <v>0</v>
      </c>
      <c r="J50" s="122">
        <f t="shared" si="7"/>
        <v>0</v>
      </c>
    </row>
    <row r="51" spans="1:10" x14ac:dyDescent="0.3">
      <c r="A51" s="5" t="s">
        <v>17</v>
      </c>
      <c r="B51" s="13" t="s">
        <v>93</v>
      </c>
      <c r="C51" s="123">
        <v>246114468.40742719</v>
      </c>
      <c r="D51" s="124">
        <v>221278856.93584749</v>
      </c>
      <c r="E51" s="124">
        <f t="shared" si="4"/>
        <v>24835611.471579701</v>
      </c>
      <c r="F51" s="125">
        <f t="shared" si="5"/>
        <v>0.11223671260548841</v>
      </c>
      <c r="G51" s="126">
        <v>655848968</v>
      </c>
      <c r="H51" s="127">
        <v>634166488</v>
      </c>
      <c r="I51" s="127">
        <f t="shared" si="6"/>
        <v>21682480</v>
      </c>
      <c r="J51" s="128">
        <f t="shared" si="7"/>
        <v>3.4190516859982673E-2</v>
      </c>
    </row>
    <row r="52" spans="1:10" x14ac:dyDescent="0.3">
      <c r="A52" s="5" t="s">
        <v>18</v>
      </c>
      <c r="B52" s="13" t="s">
        <v>94</v>
      </c>
      <c r="C52" s="129">
        <v>-9832059.0739048421</v>
      </c>
      <c r="D52" s="130">
        <v>7880220.064152509</v>
      </c>
      <c r="E52" s="130">
        <f t="shared" si="4"/>
        <v>-17712279.138057351</v>
      </c>
      <c r="F52" s="131">
        <f t="shared" si="5"/>
        <v>-2.2476883886315995</v>
      </c>
      <c r="G52" s="132">
        <v>38269002</v>
      </c>
      <c r="H52" s="133">
        <v>71946065</v>
      </c>
      <c r="I52" s="133">
        <f t="shared" si="6"/>
        <v>-33677063</v>
      </c>
      <c r="J52" s="134">
        <f t="shared" si="7"/>
        <v>-0.46808762925394182</v>
      </c>
    </row>
    <row r="53" spans="1:10" x14ac:dyDescent="0.3">
      <c r="A53" s="5" t="s">
        <v>19</v>
      </c>
      <c r="B53" s="13" t="s">
        <v>95</v>
      </c>
      <c r="C53" s="135">
        <v>-11840.004296415333</v>
      </c>
      <c r="D53" s="136">
        <v>-11082.72</v>
      </c>
      <c r="E53" s="136">
        <f t="shared" si="4"/>
        <v>-757.2842964153333</v>
      </c>
      <c r="F53" s="137">
        <f t="shared" si="5"/>
        <v>6.8330183963443397E-2</v>
      </c>
      <c r="G53" s="138">
        <v>-46054</v>
      </c>
      <c r="H53" s="139">
        <v>-45398</v>
      </c>
      <c r="I53" s="139">
        <f t="shared" si="6"/>
        <v>-656</v>
      </c>
      <c r="J53" s="140">
        <f t="shared" si="7"/>
        <v>1.4449975769857702E-2</v>
      </c>
    </row>
    <row r="54" spans="1:10" x14ac:dyDescent="0.3">
      <c r="A54" s="5" t="s">
        <v>20</v>
      </c>
      <c r="B54" s="13" t="s">
        <v>96</v>
      </c>
      <c r="C54" s="20">
        <v>-174150393.25</v>
      </c>
      <c r="D54" s="21">
        <v>-158185710.13999999</v>
      </c>
      <c r="E54" s="21">
        <f t="shared" si="4"/>
        <v>-15964683.110000014</v>
      </c>
      <c r="F54" s="26">
        <f t="shared" si="5"/>
        <v>0.10092367443222716</v>
      </c>
      <c r="G54" s="23">
        <v>-266660688</v>
      </c>
      <c r="H54" s="24">
        <v>-266660688</v>
      </c>
      <c r="I54" s="24">
        <f t="shared" si="6"/>
        <v>0</v>
      </c>
      <c r="J54" s="27">
        <f t="shared" si="7"/>
        <v>0</v>
      </c>
    </row>
    <row r="55" spans="1:10" x14ac:dyDescent="0.3">
      <c r="A55" s="5" t="s">
        <v>21</v>
      </c>
      <c r="B55" s="13" t="s">
        <v>97</v>
      </c>
      <c r="C55" s="141">
        <v>10088837</v>
      </c>
      <c r="D55" s="142">
        <v>10088837</v>
      </c>
      <c r="E55" s="142">
        <f t="shared" si="4"/>
        <v>0</v>
      </c>
      <c r="F55" s="143">
        <f t="shared" si="5"/>
        <v>0</v>
      </c>
      <c r="G55" s="144">
        <v>10088837</v>
      </c>
      <c r="H55" s="145">
        <v>10088837</v>
      </c>
      <c r="I55" s="145">
        <f t="shared" si="6"/>
        <v>0</v>
      </c>
      <c r="J55" s="146">
        <f t="shared" si="7"/>
        <v>0</v>
      </c>
    </row>
    <row r="56" spans="1:10" x14ac:dyDescent="0.3">
      <c r="A56" s="5" t="s">
        <v>22</v>
      </c>
      <c r="B56" s="13" t="s">
        <v>98</v>
      </c>
      <c r="C56" s="20">
        <v>22221724</v>
      </c>
      <c r="D56" s="21">
        <v>22221724</v>
      </c>
      <c r="E56" s="21">
        <f t="shared" si="4"/>
        <v>0</v>
      </c>
      <c r="F56" s="26">
        <f t="shared" si="5"/>
        <v>0</v>
      </c>
      <c r="G56" s="23">
        <v>66665172</v>
      </c>
      <c r="H56" s="24">
        <v>66665172</v>
      </c>
      <c r="I56" s="24">
        <f t="shared" si="6"/>
        <v>0</v>
      </c>
      <c r="J56" s="27">
        <f t="shared" si="7"/>
        <v>0</v>
      </c>
    </row>
    <row r="57" spans="1:10" x14ac:dyDescent="0.3">
      <c r="A57" s="5" t="s">
        <v>23</v>
      </c>
      <c r="B57" s="147" t="s">
        <v>99</v>
      </c>
      <c r="C57" s="148">
        <v>-151683731.32820126</v>
      </c>
      <c r="D57" s="149">
        <v>-118006012.18000001</v>
      </c>
      <c r="E57" s="149">
        <f t="shared" si="4"/>
        <v>-33677719.148201257</v>
      </c>
      <c r="F57" s="150">
        <f t="shared" si="5"/>
        <v>0.28538985875423939</v>
      </c>
      <c r="G57" s="151">
        <v>-151683731</v>
      </c>
      <c r="H57" s="152">
        <v>-118006012</v>
      </c>
      <c r="I57" s="152">
        <f t="shared" si="6"/>
        <v>-33677719</v>
      </c>
      <c r="J57" s="153">
        <f t="shared" si="7"/>
        <v>0.28538985793367883</v>
      </c>
    </row>
    <row r="58" spans="1:10" x14ac:dyDescent="0.3">
      <c r="A58" s="5" t="s">
        <v>24</v>
      </c>
    </row>
    <row r="59" spans="1:10" x14ac:dyDescent="0.3">
      <c r="A59" s="5" t="s">
        <v>25</v>
      </c>
      <c r="B59" s="154" t="s">
        <v>100</v>
      </c>
      <c r="C59" s="155" t="s">
        <v>51</v>
      </c>
      <c r="D59" s="156" t="s">
        <v>51</v>
      </c>
      <c r="E59" s="156" t="s">
        <v>51</v>
      </c>
      <c r="F59" s="157" t="s">
        <v>51</v>
      </c>
      <c r="G59" s="158" t="s">
        <v>51</v>
      </c>
      <c r="H59" s="159" t="s">
        <v>51</v>
      </c>
      <c r="I59" s="159" t="s">
        <v>51</v>
      </c>
      <c r="J59" s="160" t="s">
        <v>51</v>
      </c>
    </row>
    <row r="60" spans="1:10" x14ac:dyDescent="0.3">
      <c r="A60" s="5" t="s">
        <v>26</v>
      </c>
      <c r="B60" s="13" t="s">
        <v>101</v>
      </c>
      <c r="C60" s="161">
        <v>-164061556.25</v>
      </c>
      <c r="D60" s="162">
        <v>0</v>
      </c>
      <c r="E60" s="162">
        <f t="shared" ref="E60:E69" si="8">C60 - D60</f>
        <v>-164061556.25</v>
      </c>
      <c r="F60" s="163">
        <f t="shared" ref="F60:F69" si="9">IF(D60 =0,0,( C60 - D60 ) / D60 )</f>
        <v>0</v>
      </c>
      <c r="G60" s="164">
        <v>0</v>
      </c>
      <c r="H60" s="165">
        <v>0</v>
      </c>
      <c r="I60" s="165">
        <f t="shared" ref="I60:I69" si="10">G60 - H60</f>
        <v>0</v>
      </c>
      <c r="J60" s="166">
        <f t="shared" ref="J60:J69" si="11">IF(H60 =0,0,( G60 - H60 ) / H60 )</f>
        <v>0</v>
      </c>
    </row>
    <row r="61" spans="1:10" x14ac:dyDescent="0.3">
      <c r="A61" s="5" t="s">
        <v>27</v>
      </c>
      <c r="B61" s="13" t="s">
        <v>102</v>
      </c>
      <c r="C61" s="167">
        <v>-151671891.32390484</v>
      </c>
      <c r="D61" s="168">
        <v>0</v>
      </c>
      <c r="E61" s="168">
        <f t="shared" si="8"/>
        <v>-151671891.32390484</v>
      </c>
      <c r="F61" s="169">
        <f t="shared" si="9"/>
        <v>0</v>
      </c>
      <c r="G61" s="170">
        <v>0</v>
      </c>
      <c r="H61" s="171">
        <v>0</v>
      </c>
      <c r="I61" s="171">
        <f t="shared" si="10"/>
        <v>0</v>
      </c>
      <c r="J61" s="172">
        <f t="shared" si="11"/>
        <v>0</v>
      </c>
    </row>
    <row r="62" spans="1:10" x14ac:dyDescent="0.3">
      <c r="A62" s="5" t="s">
        <v>29</v>
      </c>
      <c r="B62" s="13" t="s">
        <v>103</v>
      </c>
      <c r="C62" s="173">
        <v>-315733447.57390487</v>
      </c>
      <c r="D62" s="174">
        <v>0</v>
      </c>
      <c r="E62" s="174">
        <f t="shared" si="8"/>
        <v>-315733447.57390487</v>
      </c>
      <c r="F62" s="175">
        <f t="shared" si="9"/>
        <v>0</v>
      </c>
      <c r="G62" s="176">
        <v>0</v>
      </c>
      <c r="H62" s="177">
        <v>0</v>
      </c>
      <c r="I62" s="177">
        <f t="shared" si="10"/>
        <v>0</v>
      </c>
      <c r="J62" s="178">
        <f t="shared" si="11"/>
        <v>0</v>
      </c>
    </row>
    <row r="63" spans="1:10" x14ac:dyDescent="0.3">
      <c r="A63" s="5" t="s">
        <v>31</v>
      </c>
      <c r="B63" s="13" t="s">
        <v>104</v>
      </c>
      <c r="C63" s="179">
        <v>-157866723.78695244</v>
      </c>
      <c r="D63" s="180">
        <v>0</v>
      </c>
      <c r="E63" s="180">
        <f t="shared" si="8"/>
        <v>-157866723.78695244</v>
      </c>
      <c r="F63" s="181">
        <f t="shared" si="9"/>
        <v>0</v>
      </c>
      <c r="G63" s="182">
        <v>0</v>
      </c>
      <c r="H63" s="183">
        <v>0</v>
      </c>
      <c r="I63" s="183">
        <f t="shared" si="10"/>
        <v>0</v>
      </c>
      <c r="J63" s="184">
        <f t="shared" si="11"/>
        <v>0</v>
      </c>
    </row>
    <row r="64" spans="1:10" x14ac:dyDescent="0.3">
      <c r="A64" s="5" t="s">
        <v>32</v>
      </c>
      <c r="B64" s="13" t="s">
        <v>105</v>
      </c>
      <c r="C64" s="185">
        <v>8.9999999999999998E-4</v>
      </c>
      <c r="D64" s="186">
        <v>0</v>
      </c>
      <c r="E64" s="186">
        <f t="shared" si="8"/>
        <v>8.9999999999999998E-4</v>
      </c>
      <c r="F64" s="187">
        <f t="shared" si="9"/>
        <v>0</v>
      </c>
      <c r="G64" s="188">
        <v>0</v>
      </c>
      <c r="H64" s="189">
        <v>0</v>
      </c>
      <c r="I64" s="189">
        <f t="shared" si="10"/>
        <v>0</v>
      </c>
      <c r="J64" s="190">
        <f t="shared" si="11"/>
        <v>0</v>
      </c>
    </row>
    <row r="65" spans="1:10" x14ac:dyDescent="0.3">
      <c r="A65" s="5" t="s">
        <v>34</v>
      </c>
      <c r="B65" s="13" t="s">
        <v>106</v>
      </c>
      <c r="C65" s="191">
        <v>8.9999999999999998E-4</v>
      </c>
      <c r="D65" s="192">
        <v>0</v>
      </c>
      <c r="E65" s="192">
        <f t="shared" si="8"/>
        <v>8.9999999999999998E-4</v>
      </c>
      <c r="F65" s="193">
        <f t="shared" si="9"/>
        <v>0</v>
      </c>
      <c r="G65" s="194">
        <v>0</v>
      </c>
      <c r="H65" s="195">
        <v>0</v>
      </c>
      <c r="I65" s="195">
        <f t="shared" si="10"/>
        <v>0</v>
      </c>
      <c r="J65" s="196">
        <f t="shared" si="11"/>
        <v>0</v>
      </c>
    </row>
    <row r="66" spans="1:10" x14ac:dyDescent="0.3">
      <c r="A66" s="5" t="s">
        <v>35</v>
      </c>
      <c r="B66" s="13" t="s">
        <v>107</v>
      </c>
      <c r="C66" s="197">
        <v>1.8E-3</v>
      </c>
      <c r="D66" s="198">
        <v>0</v>
      </c>
      <c r="E66" s="198">
        <f t="shared" si="8"/>
        <v>1.8E-3</v>
      </c>
      <c r="F66" s="199">
        <f t="shared" si="9"/>
        <v>0</v>
      </c>
      <c r="G66" s="200">
        <v>0</v>
      </c>
      <c r="H66" s="201">
        <v>0</v>
      </c>
      <c r="I66" s="201">
        <f t="shared" si="10"/>
        <v>0</v>
      </c>
      <c r="J66" s="202">
        <f t="shared" si="11"/>
        <v>0</v>
      </c>
    </row>
    <row r="67" spans="1:10" x14ac:dyDescent="0.3">
      <c r="A67" s="5" t="s">
        <v>36</v>
      </c>
      <c r="B67" s="13" t="s">
        <v>108</v>
      </c>
      <c r="C67" s="203">
        <v>8.9999999999999998E-4</v>
      </c>
      <c r="D67" s="204">
        <v>0</v>
      </c>
      <c r="E67" s="204">
        <f t="shared" si="8"/>
        <v>8.9999999999999998E-4</v>
      </c>
      <c r="F67" s="205">
        <f t="shared" si="9"/>
        <v>0</v>
      </c>
      <c r="G67" s="206">
        <v>0</v>
      </c>
      <c r="H67" s="207">
        <v>0</v>
      </c>
      <c r="I67" s="207">
        <f t="shared" si="10"/>
        <v>0</v>
      </c>
      <c r="J67" s="208">
        <f t="shared" si="11"/>
        <v>0</v>
      </c>
    </row>
    <row r="68" spans="1:10" x14ac:dyDescent="0.3">
      <c r="A68" s="5" t="s">
        <v>37</v>
      </c>
      <c r="B68" s="13" t="s">
        <v>109</v>
      </c>
      <c r="C68" s="209">
        <v>7.4999999999999993E-5</v>
      </c>
      <c r="D68" s="210">
        <v>0</v>
      </c>
      <c r="E68" s="210">
        <f t="shared" si="8"/>
        <v>7.4999999999999993E-5</v>
      </c>
      <c r="F68" s="211">
        <f t="shared" si="9"/>
        <v>0</v>
      </c>
      <c r="G68" s="212">
        <v>0</v>
      </c>
      <c r="H68" s="213">
        <v>0</v>
      </c>
      <c r="I68" s="213">
        <f t="shared" si="10"/>
        <v>0</v>
      </c>
      <c r="J68" s="214">
        <f t="shared" si="11"/>
        <v>0</v>
      </c>
    </row>
    <row r="69" spans="1:10" x14ac:dyDescent="0.3">
      <c r="A69" s="5" t="s">
        <v>38</v>
      </c>
      <c r="B69" s="215" t="s">
        <v>110</v>
      </c>
      <c r="C69" s="216">
        <v>-11840.004296415333</v>
      </c>
      <c r="D69" s="217">
        <v>0</v>
      </c>
      <c r="E69" s="217">
        <f t="shared" si="8"/>
        <v>-11840.004296415333</v>
      </c>
      <c r="F69" s="218">
        <f t="shared" si="9"/>
        <v>0</v>
      </c>
      <c r="G69" s="219">
        <v>0</v>
      </c>
      <c r="H69" s="220">
        <v>0</v>
      </c>
      <c r="I69" s="220">
        <f t="shared" si="10"/>
        <v>0</v>
      </c>
      <c r="J69" s="221">
        <f t="shared" si="11"/>
        <v>0</v>
      </c>
    </row>
    <row r="70" spans="1:10" x14ac:dyDescent="0.3">
      <c r="A70" s="5" t="s">
        <v>39</v>
      </c>
      <c r="B70" s="222" t="s">
        <v>51</v>
      </c>
    </row>
    <row r="71" spans="1:10" x14ac:dyDescent="0.3">
      <c r="A71" s="5" t="s">
        <v>40</v>
      </c>
      <c r="B71" s="222" t="s">
        <v>111</v>
      </c>
    </row>
    <row r="72" spans="1:10" x14ac:dyDescent="0.3">
      <c r="A72" s="5" t="s">
        <v>41</v>
      </c>
      <c r="B72" s="222" t="s">
        <v>112</v>
      </c>
    </row>
    <row r="73" spans="1:10" x14ac:dyDescent="0.3">
      <c r="A73" s="5" t="s">
        <v>42</v>
      </c>
      <c r="B73" s="222" t="s">
        <v>113</v>
      </c>
    </row>
    <row r="74" spans="1:10" x14ac:dyDescent="0.3">
      <c r="A74" s="5" t="s">
        <v>43</v>
      </c>
      <c r="B74" s="222" t="s">
        <v>53</v>
      </c>
    </row>
    <row r="75" spans="1:10" x14ac:dyDescent="0.3">
      <c r="A75" s="5" t="s">
        <v>44</v>
      </c>
      <c r="B75" s="222" t="s">
        <v>54</v>
      </c>
    </row>
    <row r="76" spans="1:10" x14ac:dyDescent="0.3">
      <c r="A76" s="5" t="s">
        <v>45</v>
      </c>
      <c r="B76" s="222" t="s">
        <v>55</v>
      </c>
    </row>
    <row r="77" spans="1:10" x14ac:dyDescent="0.3">
      <c r="A77" s="5" t="s">
        <v>46</v>
      </c>
      <c r="B77" s="223" t="s">
        <v>51</v>
      </c>
    </row>
    <row r="78" spans="1:10" x14ac:dyDescent="0.3">
      <c r="A78" s="5" t="s">
        <v>47</v>
      </c>
      <c r="B78" s="223" t="s">
        <v>114</v>
      </c>
    </row>
    <row r="79" spans="1:10" x14ac:dyDescent="0.3">
      <c r="A79" s="5" t="s">
        <v>48</v>
      </c>
    </row>
    <row r="80" spans="1:10" x14ac:dyDescent="0.3">
      <c r="A80" s="5" t="s">
        <v>49</v>
      </c>
    </row>
    <row r="81" spans="1:1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2" orientation="landscape" r:id="rId1"/>
  <headerFooter>
    <oddHeader>&amp;C&amp;8&amp;"Arial,"FLORIDA POWER &amp;&amp; LIGHT COMPANY
&amp;8&amp;"Arial,"CALCULATION OF TRUE-UP AND INTEREST PROVISION&amp;R&amp;8&amp;"Arial,"SCHEDULE: A2</oddHead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80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398" customFormat="1" x14ac:dyDescent="0.3">
      <c r="B1" s="398" t="s">
        <v>191</v>
      </c>
    </row>
    <row r="2" spans="1:13" s="398" customFormat="1" x14ac:dyDescent="0.3">
      <c r="B2" s="398" t="s">
        <v>190</v>
      </c>
    </row>
    <row r="3" spans="1:13" x14ac:dyDescent="0.3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 x14ac:dyDescent="0.3">
      <c r="E4" s="225" t="s">
        <v>115</v>
      </c>
    </row>
    <row r="5" spans="1:13" x14ac:dyDescent="0.3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</row>
    <row r="6" spans="1:13" x14ac:dyDescent="0.3">
      <c r="B6" s="226" t="s">
        <v>0</v>
      </c>
      <c r="C6" s="226" t="s">
        <v>1</v>
      </c>
      <c r="D6" s="226" t="s">
        <v>2</v>
      </c>
      <c r="E6" s="226" t="s">
        <v>3</v>
      </c>
      <c r="F6" s="226" t="s">
        <v>4</v>
      </c>
      <c r="G6" s="226" t="s">
        <v>5</v>
      </c>
      <c r="H6" s="226" t="s">
        <v>6</v>
      </c>
      <c r="I6" s="226" t="s">
        <v>7</v>
      </c>
      <c r="J6" s="226" t="s">
        <v>8</v>
      </c>
    </row>
    <row r="7" spans="1:13" x14ac:dyDescent="0.3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</row>
    <row r="8" spans="1:13" ht="30.6" x14ac:dyDescent="0.3">
      <c r="A8" s="227" t="s">
        <v>9</v>
      </c>
      <c r="B8" s="227" t="s">
        <v>116</v>
      </c>
      <c r="C8" s="227" t="s">
        <v>117</v>
      </c>
      <c r="D8" s="227" t="s">
        <v>118</v>
      </c>
      <c r="E8" s="227" t="s">
        <v>119</v>
      </c>
      <c r="F8" s="227" t="s">
        <v>120</v>
      </c>
      <c r="G8" s="227" t="s">
        <v>121</v>
      </c>
      <c r="H8" s="227" t="s">
        <v>122</v>
      </c>
      <c r="I8" s="227" t="s">
        <v>123</v>
      </c>
      <c r="J8" s="227" t="s">
        <v>124</v>
      </c>
    </row>
    <row r="9" spans="1:13" x14ac:dyDescent="0.3">
      <c r="A9" s="228" t="s">
        <v>12</v>
      </c>
      <c r="B9" s="229" t="s">
        <v>11</v>
      </c>
      <c r="C9" s="230"/>
      <c r="D9" s="231"/>
      <c r="E9" s="232"/>
      <c r="F9" s="233"/>
      <c r="G9" s="234"/>
      <c r="H9" s="235"/>
      <c r="I9" s="235"/>
      <c r="J9" s="235"/>
    </row>
    <row r="10" spans="1:13" x14ac:dyDescent="0.3">
      <c r="A10" s="228" t="s">
        <v>13</v>
      </c>
      <c r="B10" s="236" t="s">
        <v>125</v>
      </c>
      <c r="C10" s="237"/>
      <c r="D10" s="238"/>
      <c r="E10" s="239"/>
      <c r="F10" s="240"/>
      <c r="G10" s="241"/>
      <c r="H10" s="235"/>
      <c r="I10" s="235"/>
      <c r="J10" s="235"/>
    </row>
    <row r="11" spans="1:13" x14ac:dyDescent="0.3">
      <c r="A11" s="228" t="s">
        <v>14</v>
      </c>
      <c r="B11" s="242" t="s">
        <v>126</v>
      </c>
      <c r="C11" s="243" t="s">
        <v>127</v>
      </c>
      <c r="D11" s="244">
        <v>375000</v>
      </c>
      <c r="E11" s="245">
        <v>375000</v>
      </c>
      <c r="F11" s="246">
        <f>IF(( E11 * 1000 ) =0,0,( H11 * 100 ) / ( E11 * 1000 ) )</f>
        <v>1.7887333333333333</v>
      </c>
      <c r="G11" s="247">
        <f>IF(( E11 * 1000 ) =0,0,( I11 * 100 ) / ( E11 * 1000 ) )</f>
        <v>3.0087333333333333</v>
      </c>
      <c r="H11" s="235">
        <v>6707750</v>
      </c>
      <c r="I11" s="235">
        <v>11282750</v>
      </c>
      <c r="J11" s="235">
        <v>3575000</v>
      </c>
    </row>
    <row r="12" spans="1:13" x14ac:dyDescent="0.3">
      <c r="A12" s="228" t="s">
        <v>15</v>
      </c>
      <c r="B12" s="242" t="s">
        <v>128</v>
      </c>
      <c r="C12" s="243" t="s">
        <v>127</v>
      </c>
      <c r="D12" s="244">
        <v>38457.108734469402</v>
      </c>
      <c r="E12" s="245">
        <v>38457.108734469402</v>
      </c>
      <c r="F12" s="246">
        <f>IF(( E12 * 1000 ) =0,0,( H12 * 100 ) / ( E12 * 1000 ) )</f>
        <v>0.74981280000000106</v>
      </c>
      <c r="G12" s="247">
        <f>IF(( E12 * 1000 ) =0,0,( I12 * 100 ) / ( E12 * 1000 ) )</f>
        <v>0.74981280000000106</v>
      </c>
      <c r="H12" s="235">
        <v>288356.32380096999</v>
      </c>
      <c r="I12" s="235">
        <v>288356.32380096999</v>
      </c>
      <c r="J12" s="235">
        <v>0</v>
      </c>
    </row>
    <row r="13" spans="1:13" x14ac:dyDescent="0.3">
      <c r="A13" s="228" t="s">
        <v>16</v>
      </c>
      <c r="B13" s="248" t="s">
        <v>129</v>
      </c>
      <c r="C13" s="249"/>
      <c r="D13" s="250">
        <v>413457.1087344694</v>
      </c>
      <c r="E13" s="251">
        <v>413457.1087344694</v>
      </c>
      <c r="F13" s="252">
        <f>IF(( E13 * 1000 ) =0,0,( H13 * 100 ) / ( E13 * 1000 ) )</f>
        <v>1.6920996582245276</v>
      </c>
      <c r="G13" s="253">
        <f>IF(( E13 * 1000 ) =0,0,( I13 * 100 ) / ( E13 * 1000 ) )</f>
        <v>2.7986231411568667</v>
      </c>
      <c r="H13" s="254">
        <v>6996106.3238009699</v>
      </c>
      <c r="I13" s="254">
        <v>11571106.32380097</v>
      </c>
      <c r="J13" s="254">
        <v>3575000</v>
      </c>
    </row>
    <row r="14" spans="1:13" x14ac:dyDescent="0.3">
      <c r="A14" s="228" t="s">
        <v>17</v>
      </c>
    </row>
    <row r="15" spans="1:13" x14ac:dyDescent="0.3">
      <c r="A15" s="228" t="s">
        <v>18</v>
      </c>
      <c r="B15" s="255" t="s">
        <v>130</v>
      </c>
      <c r="C15" s="256"/>
      <c r="D15" s="257">
        <v>413457.1087344694</v>
      </c>
      <c r="E15" s="258">
        <v>413457.1087344694</v>
      </c>
      <c r="F15" s="259">
        <f>IF(( E15 * 1000 ) =0,0,( H15 * 100 ) / ( E15 * 1000 ) )</f>
        <v>1.6920996582245276</v>
      </c>
      <c r="G15" s="260">
        <f>IF(( E15 * 1000 ) =0,0,( I15 * 100 ) / ( E15 * 1000 ) )</f>
        <v>2.7986231411568667</v>
      </c>
      <c r="H15" s="261">
        <v>6996106.3238009699</v>
      </c>
      <c r="I15" s="261">
        <v>11571106.32380097</v>
      </c>
      <c r="J15" s="261">
        <v>3575000</v>
      </c>
    </row>
    <row r="16" spans="1:13" x14ac:dyDescent="0.3">
      <c r="A16" s="228" t="s">
        <v>19</v>
      </c>
    </row>
    <row r="17" spans="1:10" x14ac:dyDescent="0.3">
      <c r="A17" s="228" t="s">
        <v>20</v>
      </c>
      <c r="B17" s="262" t="s">
        <v>10</v>
      </c>
      <c r="C17" s="230"/>
      <c r="D17" s="231"/>
      <c r="E17" s="232"/>
      <c r="F17" s="233"/>
      <c r="G17" s="234"/>
      <c r="H17" s="235"/>
      <c r="I17" s="235"/>
      <c r="J17" s="235"/>
    </row>
    <row r="18" spans="1:10" x14ac:dyDescent="0.3">
      <c r="A18" s="228" t="s">
        <v>21</v>
      </c>
      <c r="B18" s="263" t="s">
        <v>131</v>
      </c>
      <c r="C18" s="237"/>
      <c r="D18" s="238"/>
      <c r="E18" s="239"/>
      <c r="F18" s="240"/>
      <c r="G18" s="241"/>
      <c r="H18" s="235"/>
      <c r="I18" s="235"/>
      <c r="J18" s="235"/>
    </row>
    <row r="19" spans="1:10" x14ac:dyDescent="0.3">
      <c r="A19" s="228" t="s">
        <v>22</v>
      </c>
      <c r="B19" s="264" t="s">
        <v>132</v>
      </c>
      <c r="C19" s="243" t="s">
        <v>133</v>
      </c>
      <c r="D19" s="244">
        <v>32664</v>
      </c>
      <c r="E19" s="245">
        <v>32664</v>
      </c>
      <c r="F19" s="246">
        <f>IF(( E19 * 1000 ) =0,0,( H19 * 100 ) / ( E19 * 1000 ) )</f>
        <v>0.70673622336517272</v>
      </c>
      <c r="G19" s="247">
        <f>IF(( E19 * 1000 ) =0,0,( I19 * 100 ) / ( E19 * 1000 ) )</f>
        <v>0.70673622336517272</v>
      </c>
      <c r="H19" s="235">
        <v>230848.32</v>
      </c>
      <c r="I19" s="235">
        <v>230848.32</v>
      </c>
      <c r="J19" s="235">
        <v>0</v>
      </c>
    </row>
    <row r="20" spans="1:10" x14ac:dyDescent="0.3">
      <c r="A20" s="228" t="s">
        <v>23</v>
      </c>
      <c r="B20" s="264" t="s">
        <v>134</v>
      </c>
      <c r="C20" s="243" t="s">
        <v>133</v>
      </c>
      <c r="D20" s="244">
        <v>22589</v>
      </c>
      <c r="E20" s="245">
        <v>22589</v>
      </c>
      <c r="F20" s="246">
        <f>IF(( E20 * 1000 ) =0,0,( H20 * 100 ) / ( E20 * 1000 ) )</f>
        <v>0.68336787817079114</v>
      </c>
      <c r="G20" s="247">
        <f>IF(( E20 * 1000 ) =0,0,( I20 * 100 ) / ( E20 * 1000 ) )</f>
        <v>0.68336787817079114</v>
      </c>
      <c r="H20" s="235">
        <v>154365.97</v>
      </c>
      <c r="I20" s="235">
        <v>154365.97</v>
      </c>
      <c r="J20" s="235">
        <v>0</v>
      </c>
    </row>
    <row r="21" spans="1:10" x14ac:dyDescent="0.3">
      <c r="A21" s="228" t="s">
        <v>24</v>
      </c>
      <c r="B21" s="265" t="s">
        <v>135</v>
      </c>
      <c r="C21" s="249"/>
      <c r="D21" s="250">
        <v>55253</v>
      </c>
      <c r="E21" s="251">
        <v>55253</v>
      </c>
      <c r="F21" s="252">
        <f>IF(( E21 * 1000 ) =0,0,( H21 * 100 ) / ( E21 * 1000 ) )</f>
        <v>0.69718257832153907</v>
      </c>
      <c r="G21" s="253">
        <f>IF(( E21 * 1000 ) =0,0,( I21 * 100 ) / ( E21 * 1000 ) )</f>
        <v>0.69718257832153907</v>
      </c>
      <c r="H21" s="254">
        <v>385214.29000000004</v>
      </c>
      <c r="I21" s="254">
        <v>385214.29000000004</v>
      </c>
      <c r="J21" s="254">
        <v>0</v>
      </c>
    </row>
    <row r="22" spans="1:10" x14ac:dyDescent="0.3">
      <c r="A22" s="228" t="s">
        <v>25</v>
      </c>
    </row>
    <row r="23" spans="1:10" x14ac:dyDescent="0.3">
      <c r="A23" s="228" t="s">
        <v>26</v>
      </c>
      <c r="B23" s="263" t="s">
        <v>136</v>
      </c>
      <c r="C23" s="237"/>
      <c r="D23" s="238"/>
      <c r="E23" s="239"/>
      <c r="F23" s="240"/>
      <c r="G23" s="241"/>
      <c r="H23" s="235"/>
      <c r="I23" s="235"/>
      <c r="J23" s="235"/>
    </row>
    <row r="24" spans="1:10" x14ac:dyDescent="0.3">
      <c r="A24" s="228" t="s">
        <v>27</v>
      </c>
      <c r="B24" s="264" t="s">
        <v>137</v>
      </c>
      <c r="C24" s="243" t="s">
        <v>127</v>
      </c>
      <c r="D24" s="244">
        <v>84273</v>
      </c>
      <c r="E24" s="245">
        <v>84273</v>
      </c>
      <c r="F24" s="246">
        <f t="shared" ref="F24:F43" si="0">IF(( E24 * 1000 ) =0,0,( H24 * 100 ) / ( E24 * 1000 ) )</f>
        <v>2.0658262432807661</v>
      </c>
      <c r="G24" s="247">
        <f t="shared" ref="G24:G43" si="1">IF(( E24 * 1000 ) =0,0,( I24 * 100 ) / ( E24 * 1000 ) )</f>
        <v>3.0011814104161476</v>
      </c>
      <c r="H24" s="235">
        <v>1740933.75</v>
      </c>
      <c r="I24" s="235">
        <v>2529185.61</v>
      </c>
      <c r="J24" s="235">
        <v>768580.5399999998</v>
      </c>
    </row>
    <row r="25" spans="1:10" x14ac:dyDescent="0.3">
      <c r="A25" s="228" t="s">
        <v>29</v>
      </c>
      <c r="B25" s="264" t="s">
        <v>138</v>
      </c>
      <c r="C25" s="243" t="s">
        <v>127</v>
      </c>
      <c r="D25" s="244">
        <v>4914</v>
      </c>
      <c r="E25" s="245">
        <v>4914</v>
      </c>
      <c r="F25" s="246">
        <f t="shared" si="0"/>
        <v>1.8426176231176232</v>
      </c>
      <c r="G25" s="247">
        <f t="shared" si="1"/>
        <v>3.1625763125763124</v>
      </c>
      <c r="H25" s="235">
        <v>90546.23</v>
      </c>
      <c r="I25" s="235">
        <v>155409</v>
      </c>
      <c r="J25" s="235">
        <v>-1089.3499999999913</v>
      </c>
    </row>
    <row r="26" spans="1:10" x14ac:dyDescent="0.3">
      <c r="A26" s="228" t="s">
        <v>31</v>
      </c>
      <c r="B26" s="264" t="s">
        <v>139</v>
      </c>
      <c r="C26" s="243" t="s">
        <v>127</v>
      </c>
      <c r="D26" s="244">
        <v>9320</v>
      </c>
      <c r="E26" s="245">
        <v>9320</v>
      </c>
      <c r="F26" s="246">
        <f t="shared" si="0"/>
        <v>1.8165656652360516</v>
      </c>
      <c r="G26" s="247">
        <f t="shared" si="1"/>
        <v>2.999903433476395</v>
      </c>
      <c r="H26" s="235">
        <v>169303.92</v>
      </c>
      <c r="I26" s="235">
        <v>279591</v>
      </c>
      <c r="J26" s="235">
        <v>58875.76999999999</v>
      </c>
    </row>
    <row r="27" spans="1:10" x14ac:dyDescent="0.3">
      <c r="A27" s="228" t="s">
        <v>32</v>
      </c>
      <c r="B27" s="264" t="s">
        <v>140</v>
      </c>
      <c r="C27" s="243" t="s">
        <v>127</v>
      </c>
      <c r="D27" s="244">
        <v>12162</v>
      </c>
      <c r="E27" s="245">
        <v>12162</v>
      </c>
      <c r="F27" s="246">
        <f t="shared" si="0"/>
        <v>1.9439861042591682</v>
      </c>
      <c r="G27" s="247">
        <f t="shared" si="1"/>
        <v>3.3024995888834074</v>
      </c>
      <c r="H27" s="235">
        <v>236427.59000000003</v>
      </c>
      <c r="I27" s="235">
        <v>401650</v>
      </c>
      <c r="J27" s="235">
        <v>22893.209999999963</v>
      </c>
    </row>
    <row r="28" spans="1:10" x14ac:dyDescent="0.3">
      <c r="A28" s="228" t="s">
        <v>34</v>
      </c>
      <c r="B28" s="264" t="s">
        <v>141</v>
      </c>
      <c r="C28" s="243" t="s">
        <v>127</v>
      </c>
      <c r="D28" s="244">
        <v>1700</v>
      </c>
      <c r="E28" s="245">
        <v>1700</v>
      </c>
      <c r="F28" s="246">
        <f t="shared" si="0"/>
        <v>1.9220588235294118</v>
      </c>
      <c r="G28" s="247">
        <f t="shared" si="1"/>
        <v>3.7147058823529413</v>
      </c>
      <c r="H28" s="235">
        <v>32675</v>
      </c>
      <c r="I28" s="235">
        <v>63150</v>
      </c>
      <c r="J28" s="235">
        <v>30475</v>
      </c>
    </row>
    <row r="29" spans="1:10" x14ac:dyDescent="0.3">
      <c r="A29" s="228" t="s">
        <v>35</v>
      </c>
      <c r="B29" s="264" t="s">
        <v>142</v>
      </c>
      <c r="C29" s="243" t="s">
        <v>127</v>
      </c>
      <c r="D29" s="244">
        <v>13325</v>
      </c>
      <c r="E29" s="245">
        <v>13325</v>
      </c>
      <c r="F29" s="246">
        <f t="shared" si="0"/>
        <v>2.0016360225140715</v>
      </c>
      <c r="G29" s="247">
        <f t="shared" si="1"/>
        <v>3.3790769230769229</v>
      </c>
      <c r="H29" s="235">
        <v>266718</v>
      </c>
      <c r="I29" s="235">
        <v>450262</v>
      </c>
      <c r="J29" s="235">
        <v>124228.06</v>
      </c>
    </row>
    <row r="30" spans="1:10" x14ac:dyDescent="0.3">
      <c r="A30" s="228" t="s">
        <v>36</v>
      </c>
      <c r="B30" s="264" t="s">
        <v>143</v>
      </c>
      <c r="C30" s="243" t="s">
        <v>127</v>
      </c>
      <c r="D30" s="244">
        <v>11858</v>
      </c>
      <c r="E30" s="245">
        <v>11858</v>
      </c>
      <c r="F30" s="246">
        <f t="shared" si="0"/>
        <v>1.8382247427896778</v>
      </c>
      <c r="G30" s="247">
        <f t="shared" si="1"/>
        <v>3.0860263113509867</v>
      </c>
      <c r="H30" s="235">
        <v>217976.69</v>
      </c>
      <c r="I30" s="235">
        <v>365941</v>
      </c>
      <c r="J30" s="235">
        <v>17126.959999999992</v>
      </c>
    </row>
    <row r="31" spans="1:10" x14ac:dyDescent="0.3">
      <c r="A31" s="228" t="s">
        <v>37</v>
      </c>
      <c r="B31" s="264" t="s">
        <v>144</v>
      </c>
      <c r="C31" s="243" t="s">
        <v>127</v>
      </c>
      <c r="D31" s="244">
        <v>5000</v>
      </c>
      <c r="E31" s="245">
        <v>5000</v>
      </c>
      <c r="F31" s="246">
        <f t="shared" si="0"/>
        <v>1.8032166000000001</v>
      </c>
      <c r="G31" s="247">
        <f t="shared" si="1"/>
        <v>2.9328599999999998</v>
      </c>
      <c r="H31" s="235">
        <v>90160.83</v>
      </c>
      <c r="I31" s="235">
        <v>146643</v>
      </c>
      <c r="J31" s="235">
        <v>38348.629999999997</v>
      </c>
    </row>
    <row r="32" spans="1:10" x14ac:dyDescent="0.3">
      <c r="A32" s="228" t="s">
        <v>38</v>
      </c>
      <c r="B32" s="264" t="s">
        <v>145</v>
      </c>
      <c r="C32" s="243" t="s">
        <v>127</v>
      </c>
      <c r="D32" s="244">
        <v>1318</v>
      </c>
      <c r="E32" s="245">
        <v>1318</v>
      </c>
      <c r="F32" s="246">
        <f t="shared" si="0"/>
        <v>1.9625644916540212</v>
      </c>
      <c r="G32" s="247">
        <f t="shared" si="1"/>
        <v>3.2011380880121396</v>
      </c>
      <c r="H32" s="235">
        <v>25866.6</v>
      </c>
      <c r="I32" s="235">
        <v>42191</v>
      </c>
      <c r="J32" s="235">
        <v>16324.400000000001</v>
      </c>
    </row>
    <row r="33" spans="1:13" x14ac:dyDescent="0.3">
      <c r="A33" s="228" t="s">
        <v>39</v>
      </c>
      <c r="B33" s="264" t="s">
        <v>146</v>
      </c>
      <c r="C33" s="243" t="s">
        <v>127</v>
      </c>
      <c r="D33" s="244">
        <v>420</v>
      </c>
      <c r="E33" s="245">
        <v>420</v>
      </c>
      <c r="F33" s="246">
        <f t="shared" si="0"/>
        <v>1.9629857142857146</v>
      </c>
      <c r="G33" s="247">
        <f t="shared" si="1"/>
        <v>3.2380952380952381</v>
      </c>
      <c r="H33" s="235">
        <v>8244.5400000000009</v>
      </c>
      <c r="I33" s="235">
        <v>13600</v>
      </c>
      <c r="J33" s="235">
        <v>-99.890000000001237</v>
      </c>
    </row>
    <row r="34" spans="1:13" x14ac:dyDescent="0.3">
      <c r="A34" s="228" t="s">
        <v>40</v>
      </c>
      <c r="B34" s="264" t="s">
        <v>147</v>
      </c>
      <c r="C34" s="243" t="s">
        <v>127</v>
      </c>
      <c r="D34" s="244">
        <v>15</v>
      </c>
      <c r="E34" s="245">
        <v>15</v>
      </c>
      <c r="F34" s="246">
        <f t="shared" si="0"/>
        <v>1.702</v>
      </c>
      <c r="G34" s="247">
        <f t="shared" si="1"/>
        <v>3.1</v>
      </c>
      <c r="H34" s="235">
        <v>255.3</v>
      </c>
      <c r="I34" s="235">
        <v>465</v>
      </c>
      <c r="J34" s="235">
        <v>209.7</v>
      </c>
    </row>
    <row r="35" spans="1:13" x14ac:dyDescent="0.3">
      <c r="A35" s="228" t="s">
        <v>41</v>
      </c>
      <c r="B35" s="264" t="s">
        <v>148</v>
      </c>
      <c r="C35" s="243" t="s">
        <v>127</v>
      </c>
      <c r="D35" s="244">
        <v>1235</v>
      </c>
      <c r="E35" s="245">
        <v>1235</v>
      </c>
      <c r="F35" s="246">
        <f t="shared" si="0"/>
        <v>1.8579538461538461</v>
      </c>
      <c r="G35" s="247">
        <f t="shared" si="1"/>
        <v>3.3178137651821862</v>
      </c>
      <c r="H35" s="235">
        <v>22945.73</v>
      </c>
      <c r="I35" s="235">
        <v>40975</v>
      </c>
      <c r="J35" s="235">
        <v>18029.27</v>
      </c>
    </row>
    <row r="36" spans="1:13" x14ac:dyDescent="0.3">
      <c r="A36" s="228" t="s">
        <v>42</v>
      </c>
      <c r="B36" s="264" t="s">
        <v>149</v>
      </c>
      <c r="C36" s="243" t="s">
        <v>127</v>
      </c>
      <c r="D36" s="244">
        <v>17330</v>
      </c>
      <c r="E36" s="245">
        <v>17330</v>
      </c>
      <c r="F36" s="246">
        <f t="shared" si="0"/>
        <v>1.8878425851125216</v>
      </c>
      <c r="G36" s="247">
        <f t="shared" si="1"/>
        <v>2.8472013848817079</v>
      </c>
      <c r="H36" s="235">
        <v>327163.12</v>
      </c>
      <c r="I36" s="235">
        <v>493420</v>
      </c>
      <c r="J36" s="235">
        <v>166256.88</v>
      </c>
    </row>
    <row r="37" spans="1:13" x14ac:dyDescent="0.3">
      <c r="A37" s="228" t="s">
        <v>43</v>
      </c>
      <c r="B37" s="264" t="s">
        <v>150</v>
      </c>
      <c r="C37" s="243" t="s">
        <v>127</v>
      </c>
      <c r="D37" s="244">
        <v>34334</v>
      </c>
      <c r="E37" s="245">
        <v>34334</v>
      </c>
      <c r="F37" s="246">
        <f t="shared" si="0"/>
        <v>2.0348738568183142</v>
      </c>
      <c r="G37" s="247">
        <f t="shared" si="1"/>
        <v>2.7215666977340245</v>
      </c>
      <c r="H37" s="235">
        <v>698653.59</v>
      </c>
      <c r="I37" s="235">
        <v>934422.71</v>
      </c>
      <c r="J37" s="235">
        <v>235769.12</v>
      </c>
    </row>
    <row r="38" spans="1:13" x14ac:dyDescent="0.3">
      <c r="A38" s="228" t="s">
        <v>44</v>
      </c>
      <c r="B38" s="264" t="s">
        <v>151</v>
      </c>
      <c r="C38" s="243" t="s">
        <v>127</v>
      </c>
      <c r="D38" s="244">
        <v>1618</v>
      </c>
      <c r="E38" s="245">
        <v>1618</v>
      </c>
      <c r="F38" s="246">
        <f t="shared" si="0"/>
        <v>1.1006885043263288</v>
      </c>
      <c r="G38" s="247">
        <f t="shared" si="1"/>
        <v>0.4320148331273177</v>
      </c>
      <c r="H38" s="235">
        <v>17809.14</v>
      </c>
      <c r="I38" s="235">
        <v>6990</v>
      </c>
      <c r="J38" s="235">
        <v>-74947.06</v>
      </c>
    </row>
    <row r="39" spans="1:13" x14ac:dyDescent="0.3">
      <c r="A39" s="228" t="s">
        <v>45</v>
      </c>
      <c r="B39" s="264" t="s">
        <v>152</v>
      </c>
      <c r="C39" s="243" t="s">
        <v>127</v>
      </c>
      <c r="D39" s="244">
        <v>56185</v>
      </c>
      <c r="E39" s="245">
        <v>56185</v>
      </c>
      <c r="F39" s="246">
        <f t="shared" si="0"/>
        <v>2.0253914211978286</v>
      </c>
      <c r="G39" s="247">
        <f t="shared" si="1"/>
        <v>3.4374494971967606</v>
      </c>
      <c r="H39" s="235">
        <v>1137966.17</v>
      </c>
      <c r="I39" s="235">
        <v>1931331</v>
      </c>
      <c r="J39" s="235">
        <v>672533.53</v>
      </c>
    </row>
    <row r="40" spans="1:13" x14ac:dyDescent="0.3">
      <c r="A40" s="228" t="s">
        <v>46</v>
      </c>
      <c r="B40" s="264" t="s">
        <v>153</v>
      </c>
      <c r="C40" s="243" t="s">
        <v>127</v>
      </c>
      <c r="D40" s="244">
        <v>29656</v>
      </c>
      <c r="E40" s="245">
        <v>29656</v>
      </c>
      <c r="F40" s="246">
        <f t="shared" si="0"/>
        <v>2.3437347248448881</v>
      </c>
      <c r="G40" s="247">
        <f t="shared" si="1"/>
        <v>4.8405335513892638</v>
      </c>
      <c r="H40" s="235">
        <v>695057.97</v>
      </c>
      <c r="I40" s="235">
        <v>1435508.63</v>
      </c>
      <c r="J40" s="235">
        <v>696459.28999999992</v>
      </c>
    </row>
    <row r="41" spans="1:13" x14ac:dyDescent="0.3">
      <c r="A41" s="228" t="s">
        <v>47</v>
      </c>
      <c r="B41" s="264" t="s">
        <v>154</v>
      </c>
      <c r="C41" s="243" t="s">
        <v>127</v>
      </c>
      <c r="D41" s="244">
        <v>100</v>
      </c>
      <c r="E41" s="245">
        <v>100</v>
      </c>
      <c r="F41" s="246">
        <f t="shared" si="0"/>
        <v>1.9012800000000001</v>
      </c>
      <c r="G41" s="247">
        <f t="shared" si="1"/>
        <v>3.4</v>
      </c>
      <c r="H41" s="235">
        <v>1901.28</v>
      </c>
      <c r="I41" s="235">
        <v>3400</v>
      </c>
      <c r="J41" s="235">
        <v>1498.72</v>
      </c>
    </row>
    <row r="42" spans="1:13" x14ac:dyDescent="0.3">
      <c r="A42" s="228" t="s">
        <v>48</v>
      </c>
      <c r="B42" s="264" t="s">
        <v>155</v>
      </c>
      <c r="C42" s="243" t="s">
        <v>127</v>
      </c>
      <c r="D42" s="244">
        <v>30092</v>
      </c>
      <c r="E42" s="245">
        <v>30092</v>
      </c>
      <c r="F42" s="246">
        <f t="shared" si="0"/>
        <v>1.7121870290542336</v>
      </c>
      <c r="G42" s="247">
        <f t="shared" si="1"/>
        <v>3.0048269977037085</v>
      </c>
      <c r="H42" s="235">
        <v>515231.32078299997</v>
      </c>
      <c r="I42" s="235">
        <v>904212.54014900001</v>
      </c>
      <c r="J42" s="235">
        <v>375783.53936600004</v>
      </c>
    </row>
    <row r="43" spans="1:13" x14ac:dyDescent="0.3">
      <c r="A43" s="228" t="s">
        <v>49</v>
      </c>
      <c r="B43" s="265" t="s">
        <v>156</v>
      </c>
      <c r="C43" s="249"/>
      <c r="D43" s="250">
        <v>314855</v>
      </c>
      <c r="E43" s="251">
        <v>314855</v>
      </c>
      <c r="F43" s="252">
        <f t="shared" si="0"/>
        <v>1.9995987901678551</v>
      </c>
      <c r="G43" s="253">
        <f t="shared" si="1"/>
        <v>3.239061628415937</v>
      </c>
      <c r="H43" s="254">
        <v>6295836.7707829997</v>
      </c>
      <c r="I43" s="254">
        <v>10198347.490148999</v>
      </c>
      <c r="J43" s="254">
        <v>3167256.3193659997</v>
      </c>
    </row>
    <row r="44" spans="1:13" x14ac:dyDescent="0.3">
      <c r="A44" s="224"/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</row>
    <row r="45" spans="1:13" x14ac:dyDescent="0.3">
      <c r="A45" s="228" t="s">
        <v>12</v>
      </c>
    </row>
    <row r="46" spans="1:13" x14ac:dyDescent="0.3">
      <c r="A46" s="228" t="s">
        <v>13</v>
      </c>
      <c r="B46" s="263" t="s">
        <v>157</v>
      </c>
      <c r="C46" s="237"/>
      <c r="D46" s="238"/>
      <c r="E46" s="239"/>
      <c r="F46" s="240"/>
      <c r="G46" s="241"/>
      <c r="H46" s="235"/>
      <c r="I46" s="235"/>
      <c r="J46" s="235"/>
    </row>
    <row r="47" spans="1:13" x14ac:dyDescent="0.3">
      <c r="A47" s="228" t="s">
        <v>14</v>
      </c>
      <c r="B47" s="264" t="s">
        <v>158</v>
      </c>
      <c r="C47" s="243" t="s">
        <v>157</v>
      </c>
      <c r="D47" s="244">
        <v>81</v>
      </c>
      <c r="E47" s="245">
        <v>81</v>
      </c>
      <c r="F47" s="246">
        <f>IF(( E47 * 1000 ) =0,0,( H47 * 100 ) / ( E47 * 1000 ) )</f>
        <v>1.8090740740740741</v>
      </c>
      <c r="G47" s="247">
        <f>IF(( E47 * 1000 ) =0,0,( I47 * 100 ) / ( E47 * 1000 ) )</f>
        <v>2.2709012345679014</v>
      </c>
      <c r="H47" s="235">
        <v>1465.35</v>
      </c>
      <c r="I47" s="235">
        <v>1839.43</v>
      </c>
      <c r="J47" s="235">
        <v>374.08000000000015</v>
      </c>
    </row>
    <row r="48" spans="1:13" x14ac:dyDescent="0.3">
      <c r="A48" s="228" t="s">
        <v>15</v>
      </c>
      <c r="B48" s="264" t="s">
        <v>159</v>
      </c>
      <c r="C48" s="243" t="s">
        <v>157</v>
      </c>
      <c r="D48" s="244">
        <v>90</v>
      </c>
      <c r="E48" s="245">
        <v>90</v>
      </c>
      <c r="F48" s="246">
        <f>IF(( E48 * 1000 ) =0,0,( H48 * 100 ) / ( E48 * 1000 ) )</f>
        <v>1.8383444444444443</v>
      </c>
      <c r="G48" s="247">
        <f>IF(( E48 * 1000 ) =0,0,( I48 * 100 ) / ( E48 * 1000 ) )</f>
        <v>2.3812444444444445</v>
      </c>
      <c r="H48" s="235">
        <v>1654.51</v>
      </c>
      <c r="I48" s="235">
        <v>2143.12</v>
      </c>
      <c r="J48" s="235">
        <v>488.6099999999999</v>
      </c>
    </row>
    <row r="49" spans="1:10" x14ac:dyDescent="0.3">
      <c r="A49" s="228" t="s">
        <v>16</v>
      </c>
      <c r="B49" s="264" t="s">
        <v>160</v>
      </c>
      <c r="C49" s="243" t="s">
        <v>157</v>
      </c>
      <c r="D49" s="244">
        <v>98</v>
      </c>
      <c r="E49" s="245">
        <v>98</v>
      </c>
      <c r="F49" s="246">
        <f>IF(( E49 * 1000 ) =0,0,( H49 * 100 ) / ( E49 * 1000 ) )</f>
        <v>1.948</v>
      </c>
      <c r="G49" s="247">
        <f>IF(( E49 * 1000 ) =0,0,( I49 * 100 ) / ( E49 * 1000 ) )</f>
        <v>2.7410000000000001</v>
      </c>
      <c r="H49" s="235">
        <v>1909.04</v>
      </c>
      <c r="I49" s="235">
        <v>2686.18</v>
      </c>
      <c r="J49" s="235">
        <v>777.13999999999987</v>
      </c>
    </row>
    <row r="50" spans="1:10" x14ac:dyDescent="0.3">
      <c r="A50" s="228" t="s">
        <v>17</v>
      </c>
      <c r="B50" s="265" t="s">
        <v>161</v>
      </c>
      <c r="C50" s="249"/>
      <c r="D50" s="250">
        <v>269</v>
      </c>
      <c r="E50" s="251">
        <v>269</v>
      </c>
      <c r="F50" s="252">
        <f>IF(( E50 * 1000 ) =0,0,( H50 * 100 ) / ( E50 * 1000 ) )</f>
        <v>1.8694795539033455</v>
      </c>
      <c r="G50" s="253">
        <f>IF(( E50 * 1000 ) =0,0,( I50 * 100 ) / ( E50 * 1000 ) )</f>
        <v>2.4790817843866173</v>
      </c>
      <c r="H50" s="254">
        <v>5028.8999999999996</v>
      </c>
      <c r="I50" s="254">
        <v>6668.73</v>
      </c>
      <c r="J50" s="254">
        <v>1639.83</v>
      </c>
    </row>
    <row r="51" spans="1:10" x14ac:dyDescent="0.3">
      <c r="A51" s="228" t="s">
        <v>18</v>
      </c>
    </row>
    <row r="52" spans="1:10" x14ac:dyDescent="0.3">
      <c r="A52" s="228" t="s">
        <v>19</v>
      </c>
      <c r="B52" s="266" t="s">
        <v>162</v>
      </c>
      <c r="C52" s="256"/>
      <c r="D52" s="257">
        <v>370377</v>
      </c>
      <c r="E52" s="258">
        <v>370377</v>
      </c>
      <c r="F52" s="259">
        <f>IF(( E52 * 1000 ) =0,0,( H52 * 100 ) / ( E52 * 1000 ) )</f>
        <v>1.8052092761653666</v>
      </c>
      <c r="G52" s="260">
        <f>IF(( E52 * 1000 ) =0,0,( I52 * 100 ) / ( E52 * 1000 ) )</f>
        <v>2.8593110560723258</v>
      </c>
      <c r="H52" s="261">
        <v>6686079.9607830001</v>
      </c>
      <c r="I52" s="261">
        <v>10590230.510148998</v>
      </c>
      <c r="J52" s="261">
        <v>3168896.1493659997</v>
      </c>
    </row>
    <row r="53" spans="1:10" x14ac:dyDescent="0.3">
      <c r="A53" s="228" t="s">
        <v>20</v>
      </c>
    </row>
    <row r="54" spans="1:10" x14ac:dyDescent="0.3">
      <c r="A54" s="228" t="s">
        <v>21</v>
      </c>
    </row>
    <row r="55" spans="1:10" x14ac:dyDescent="0.3">
      <c r="A55" s="228" t="s">
        <v>22</v>
      </c>
    </row>
    <row r="56" spans="1:10" x14ac:dyDescent="0.3">
      <c r="A56" s="228" t="s">
        <v>23</v>
      </c>
    </row>
    <row r="57" spans="1:10" x14ac:dyDescent="0.3">
      <c r="A57" s="228" t="s">
        <v>24</v>
      </c>
    </row>
    <row r="58" spans="1:10" x14ac:dyDescent="0.3">
      <c r="A58" s="228" t="s">
        <v>25</v>
      </c>
    </row>
    <row r="59" spans="1:10" x14ac:dyDescent="0.3">
      <c r="A59" s="228" t="s">
        <v>26</v>
      </c>
    </row>
    <row r="60" spans="1:10" x14ac:dyDescent="0.3">
      <c r="A60" s="228" t="s">
        <v>27</v>
      </c>
    </row>
    <row r="61" spans="1:10" x14ac:dyDescent="0.3">
      <c r="A61" s="228" t="s">
        <v>29</v>
      </c>
    </row>
    <row r="62" spans="1:10" x14ac:dyDescent="0.3">
      <c r="A62" s="228" t="s">
        <v>31</v>
      </c>
    </row>
    <row r="63" spans="1:10" x14ac:dyDescent="0.3">
      <c r="A63" s="228" t="s">
        <v>32</v>
      </c>
    </row>
    <row r="64" spans="1:10" x14ac:dyDescent="0.3">
      <c r="A64" s="228" t="s">
        <v>34</v>
      </c>
    </row>
    <row r="65" spans="1:13" x14ac:dyDescent="0.3">
      <c r="A65" s="228" t="s">
        <v>35</v>
      </c>
    </row>
    <row r="66" spans="1:13" x14ac:dyDescent="0.3">
      <c r="A66" s="228" t="s">
        <v>36</v>
      </c>
    </row>
    <row r="67" spans="1:13" x14ac:dyDescent="0.3">
      <c r="A67" s="228" t="s">
        <v>37</v>
      </c>
    </row>
    <row r="68" spans="1:13" x14ac:dyDescent="0.3">
      <c r="A68" s="228" t="s">
        <v>38</v>
      </c>
    </row>
    <row r="69" spans="1:13" x14ac:dyDescent="0.3">
      <c r="A69" s="228" t="s">
        <v>39</v>
      </c>
    </row>
    <row r="70" spans="1:13" x14ac:dyDescent="0.3">
      <c r="A70" s="228" t="s">
        <v>40</v>
      </c>
    </row>
    <row r="71" spans="1:13" x14ac:dyDescent="0.3">
      <c r="A71" s="228" t="s">
        <v>41</v>
      </c>
    </row>
    <row r="72" spans="1:13" x14ac:dyDescent="0.3">
      <c r="A72" s="228" t="s">
        <v>42</v>
      </c>
    </row>
    <row r="73" spans="1:13" x14ac:dyDescent="0.3">
      <c r="A73" s="228" t="s">
        <v>43</v>
      </c>
    </row>
    <row r="74" spans="1:13" x14ac:dyDescent="0.3">
      <c r="A74" s="228" t="s">
        <v>44</v>
      </c>
    </row>
    <row r="75" spans="1:13" x14ac:dyDescent="0.3">
      <c r="A75" s="228" t="s">
        <v>45</v>
      </c>
    </row>
    <row r="76" spans="1:13" x14ac:dyDescent="0.3">
      <c r="A76" s="228" t="s">
        <v>46</v>
      </c>
    </row>
    <row r="77" spans="1:13" x14ac:dyDescent="0.3">
      <c r="A77" s="228" t="s">
        <v>47</v>
      </c>
    </row>
    <row r="78" spans="1:13" x14ac:dyDescent="0.3">
      <c r="A78" s="228" t="s">
        <v>48</v>
      </c>
    </row>
    <row r="79" spans="1:13" x14ac:dyDescent="0.3">
      <c r="A79" s="228" t="s">
        <v>49</v>
      </c>
    </row>
    <row r="80" spans="1:13" x14ac:dyDescent="0.3">
      <c r="A80" s="224"/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</row>
  </sheetData>
  <pageMargins left="0.5" right="0.5" top="1" bottom="0.5" header="0.75" footer="0.5"/>
  <pageSetup scale="75" orientation="landscape" r:id="rId1"/>
  <headerFooter>
    <oddHeader>&amp;C&amp;8&amp;"Arial,"POWER SOLD
&amp;8&amp;"Arial,"FLORIDA POWER &amp;&amp; LIGHT COMPANY&amp;R&amp;8&amp;"Arial,"SCHEDULE: A6</oddHead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customWidth="1"/>
    <col min="2" max="2" width="46.88671875" customWidth="1"/>
    <col min="3" max="12" width="11.6640625" customWidth="1"/>
  </cols>
  <sheetData>
    <row r="1" spans="1:12" s="398" customFormat="1" x14ac:dyDescent="0.3">
      <c r="B1" s="398" t="s">
        <v>192</v>
      </c>
    </row>
    <row r="2" spans="1:12" s="398" customFormat="1" x14ac:dyDescent="0.3">
      <c r="B2" s="398" t="s">
        <v>190</v>
      </c>
    </row>
    <row r="3" spans="1:12" x14ac:dyDescent="0.3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</row>
    <row r="4" spans="1:12" x14ac:dyDescent="0.3">
      <c r="E4" s="268" t="s">
        <v>115</v>
      </c>
    </row>
    <row r="5" spans="1:12" x14ac:dyDescent="0.3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</row>
    <row r="6" spans="1:12" x14ac:dyDescent="0.3">
      <c r="B6" s="269" t="s">
        <v>0</v>
      </c>
      <c r="C6" s="269" t="s">
        <v>1</v>
      </c>
      <c r="D6" s="269" t="s">
        <v>2</v>
      </c>
      <c r="E6" s="269" t="s">
        <v>3</v>
      </c>
      <c r="F6" s="269" t="s">
        <v>4</v>
      </c>
      <c r="G6" s="269" t="s">
        <v>5</v>
      </c>
      <c r="H6" s="269" t="s">
        <v>6</v>
      </c>
      <c r="I6" s="269" t="s">
        <v>7</v>
      </c>
      <c r="J6" s="269" t="s">
        <v>8</v>
      </c>
    </row>
    <row r="7" spans="1:12" x14ac:dyDescent="0.3">
      <c r="A7" s="267"/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</row>
    <row r="8" spans="1:12" ht="30.6" x14ac:dyDescent="0.3">
      <c r="A8" s="270" t="s">
        <v>9</v>
      </c>
      <c r="B8" s="270" t="s">
        <v>116</v>
      </c>
      <c r="C8" s="270" t="s">
        <v>117</v>
      </c>
      <c r="D8" s="270" t="s">
        <v>118</v>
      </c>
      <c r="E8" s="270" t="s">
        <v>119</v>
      </c>
      <c r="F8" s="270" t="s">
        <v>120</v>
      </c>
      <c r="G8" s="270" t="s">
        <v>121</v>
      </c>
      <c r="H8" s="270" t="s">
        <v>122</v>
      </c>
      <c r="I8" s="270" t="s">
        <v>123</v>
      </c>
      <c r="J8" s="270" t="s">
        <v>124</v>
      </c>
    </row>
    <row r="9" spans="1:12" x14ac:dyDescent="0.3">
      <c r="A9" s="271" t="s">
        <v>12</v>
      </c>
      <c r="B9" s="272" t="s">
        <v>163</v>
      </c>
      <c r="C9" s="273"/>
      <c r="D9" s="274"/>
      <c r="E9" s="275"/>
      <c r="F9" s="276"/>
      <c r="G9" s="277"/>
      <c r="H9" s="278"/>
      <c r="I9" s="279"/>
      <c r="J9" s="280"/>
    </row>
    <row r="10" spans="1:12" x14ac:dyDescent="0.3">
      <c r="A10" s="271" t="s">
        <v>13</v>
      </c>
      <c r="B10" s="281" t="s">
        <v>164</v>
      </c>
      <c r="C10" s="282">
        <v>0</v>
      </c>
      <c r="D10" s="283">
        <v>0</v>
      </c>
      <c r="E10" s="284">
        <v>0</v>
      </c>
      <c r="F10" s="285">
        <v>0</v>
      </c>
      <c r="G10" s="286">
        <v>0</v>
      </c>
      <c r="H10" s="287">
        <v>0</v>
      </c>
      <c r="I10" s="288">
        <v>0</v>
      </c>
      <c r="J10" s="289">
        <v>3168896.1493659997</v>
      </c>
    </row>
    <row r="11" spans="1:12" x14ac:dyDescent="0.3">
      <c r="A11" s="271" t="s">
        <v>14</v>
      </c>
      <c r="B11" s="281" t="s">
        <v>165</v>
      </c>
      <c r="C11" s="273" t="s">
        <v>51</v>
      </c>
      <c r="D11" s="290">
        <v>0</v>
      </c>
      <c r="E11" s="291">
        <v>0</v>
      </c>
      <c r="F11" s="292">
        <v>0</v>
      </c>
      <c r="G11" s="293">
        <v>0</v>
      </c>
      <c r="H11" s="294">
        <v>0</v>
      </c>
      <c r="I11" s="295">
        <v>0</v>
      </c>
      <c r="J11" s="296">
        <v>-2346</v>
      </c>
    </row>
    <row r="12" spans="1:12" x14ac:dyDescent="0.3">
      <c r="A12" s="271" t="s">
        <v>15</v>
      </c>
      <c r="B12" s="281" t="s">
        <v>166</v>
      </c>
      <c r="C12" s="297">
        <v>0</v>
      </c>
      <c r="D12" s="298">
        <v>0</v>
      </c>
      <c r="E12" s="299">
        <v>0</v>
      </c>
      <c r="F12" s="300">
        <v>0</v>
      </c>
      <c r="G12" s="301">
        <v>0</v>
      </c>
      <c r="H12" s="302">
        <v>0</v>
      </c>
      <c r="I12" s="303">
        <v>0</v>
      </c>
      <c r="J12" s="304">
        <v>3166550.1493659997</v>
      </c>
    </row>
    <row r="13" spans="1:12" x14ac:dyDescent="0.3">
      <c r="A13" s="271" t="s">
        <v>16</v>
      </c>
      <c r="B13" s="281" t="s">
        <v>167</v>
      </c>
      <c r="C13" s="273" t="s">
        <v>51</v>
      </c>
      <c r="D13" s="290">
        <v>0</v>
      </c>
      <c r="E13" s="291">
        <v>0</v>
      </c>
      <c r="F13" s="292">
        <v>0</v>
      </c>
      <c r="G13" s="293">
        <v>0</v>
      </c>
      <c r="H13" s="294">
        <v>0</v>
      </c>
      <c r="I13" s="295">
        <v>0</v>
      </c>
      <c r="J13" s="296">
        <v>-180634.43</v>
      </c>
    </row>
    <row r="14" spans="1:12" x14ac:dyDescent="0.3">
      <c r="A14" s="271" t="s">
        <v>17</v>
      </c>
      <c r="B14" s="281" t="s">
        <v>168</v>
      </c>
      <c r="C14" s="273" t="s">
        <v>51</v>
      </c>
      <c r="D14" s="290">
        <v>0</v>
      </c>
      <c r="E14" s="291">
        <v>0</v>
      </c>
      <c r="F14" s="292">
        <v>0</v>
      </c>
      <c r="G14" s="293">
        <v>0</v>
      </c>
      <c r="H14" s="294">
        <v>0</v>
      </c>
      <c r="I14" s="295">
        <v>0</v>
      </c>
      <c r="J14" s="296">
        <v>-438890</v>
      </c>
    </row>
    <row r="15" spans="1:12" x14ac:dyDescent="0.3">
      <c r="A15" s="271" t="s">
        <v>18</v>
      </c>
      <c r="B15" s="281" t="s">
        <v>169</v>
      </c>
      <c r="C15" s="305">
        <v>0</v>
      </c>
      <c r="D15" s="306">
        <v>0</v>
      </c>
      <c r="E15" s="307">
        <v>0</v>
      </c>
      <c r="F15" s="308">
        <v>0</v>
      </c>
      <c r="G15" s="309">
        <v>0</v>
      </c>
      <c r="H15" s="310">
        <v>0</v>
      </c>
      <c r="I15" s="311">
        <v>0</v>
      </c>
      <c r="J15" s="312">
        <v>2547025.7193659996</v>
      </c>
    </row>
    <row r="16" spans="1:12" x14ac:dyDescent="0.3">
      <c r="A16" s="271" t="s">
        <v>19</v>
      </c>
    </row>
    <row r="17" spans="1:10" x14ac:dyDescent="0.3">
      <c r="A17" s="271" t="s">
        <v>20</v>
      </c>
      <c r="B17" s="272" t="s">
        <v>170</v>
      </c>
      <c r="C17" s="273"/>
      <c r="D17" s="274"/>
      <c r="E17" s="275"/>
      <c r="F17" s="276"/>
      <c r="G17" s="277"/>
      <c r="H17" s="278"/>
      <c r="I17" s="279"/>
      <c r="J17" s="280"/>
    </row>
    <row r="18" spans="1:10" x14ac:dyDescent="0.3">
      <c r="A18" s="271" t="s">
        <v>21</v>
      </c>
      <c r="B18" s="281" t="s">
        <v>171</v>
      </c>
      <c r="C18" s="273" t="s">
        <v>51</v>
      </c>
      <c r="D18" s="290">
        <v>0</v>
      </c>
      <c r="E18" s="291">
        <v>0</v>
      </c>
      <c r="F18" s="292">
        <v>0</v>
      </c>
      <c r="G18" s="293">
        <v>0</v>
      </c>
      <c r="H18" s="294">
        <v>0</v>
      </c>
      <c r="I18" s="295">
        <v>0</v>
      </c>
      <c r="J18" s="296">
        <v>3575000</v>
      </c>
    </row>
    <row r="19" spans="1:10" x14ac:dyDescent="0.3">
      <c r="A19" s="271" t="s">
        <v>22</v>
      </c>
      <c r="B19" s="281" t="s">
        <v>165</v>
      </c>
      <c r="C19" s="273" t="s">
        <v>51</v>
      </c>
      <c r="D19" s="290">
        <v>0</v>
      </c>
      <c r="E19" s="291">
        <v>0</v>
      </c>
      <c r="F19" s="292">
        <v>0</v>
      </c>
      <c r="G19" s="293">
        <v>0</v>
      </c>
      <c r="H19" s="294">
        <v>0</v>
      </c>
      <c r="I19" s="295">
        <v>0</v>
      </c>
      <c r="J19" s="296">
        <v>9.9999999999999995E-8</v>
      </c>
    </row>
    <row r="20" spans="1:10" x14ac:dyDescent="0.3">
      <c r="A20" s="271" t="s">
        <v>23</v>
      </c>
      <c r="B20" s="281" t="s">
        <v>168</v>
      </c>
      <c r="C20" s="273" t="s">
        <v>51</v>
      </c>
      <c r="D20" s="290">
        <v>0</v>
      </c>
      <c r="E20" s="291">
        <v>0</v>
      </c>
      <c r="F20" s="292">
        <v>0</v>
      </c>
      <c r="G20" s="293">
        <v>0</v>
      </c>
      <c r="H20" s="294">
        <v>0</v>
      </c>
      <c r="I20" s="295">
        <v>0</v>
      </c>
      <c r="J20" s="296">
        <v>-566250</v>
      </c>
    </row>
    <row r="21" spans="1:10" x14ac:dyDescent="0.3">
      <c r="A21" s="271" t="s">
        <v>24</v>
      </c>
      <c r="B21" s="281" t="s">
        <v>72</v>
      </c>
      <c r="C21" s="313">
        <v>0</v>
      </c>
      <c r="D21" s="314">
        <v>0</v>
      </c>
      <c r="E21" s="315">
        <v>0</v>
      </c>
      <c r="F21" s="316">
        <v>0</v>
      </c>
      <c r="G21" s="317">
        <v>0</v>
      </c>
      <c r="H21" s="318">
        <v>0</v>
      </c>
      <c r="I21" s="319">
        <v>0</v>
      </c>
      <c r="J21" s="320">
        <v>3008750.0000001001</v>
      </c>
    </row>
    <row r="22" spans="1:10" x14ac:dyDescent="0.3">
      <c r="A22" s="271" t="s">
        <v>25</v>
      </c>
    </row>
    <row r="23" spans="1:10" x14ac:dyDescent="0.3">
      <c r="A23" s="271" t="s">
        <v>26</v>
      </c>
      <c r="B23" s="272" t="s">
        <v>57</v>
      </c>
      <c r="C23" s="273"/>
      <c r="D23" s="274"/>
      <c r="E23" s="275"/>
      <c r="F23" s="276"/>
      <c r="G23" s="277"/>
      <c r="H23" s="278"/>
      <c r="I23" s="279"/>
      <c r="J23" s="280"/>
    </row>
    <row r="24" spans="1:10" x14ac:dyDescent="0.3">
      <c r="A24" s="271" t="s">
        <v>27</v>
      </c>
      <c r="B24" s="281" t="s">
        <v>10</v>
      </c>
      <c r="C24" s="273" t="s">
        <v>51</v>
      </c>
      <c r="D24" s="290">
        <v>370377</v>
      </c>
      <c r="E24" s="291">
        <v>370377</v>
      </c>
      <c r="F24" s="292">
        <v>1.8052092761653666</v>
      </c>
      <c r="G24" s="293">
        <v>2.8593110560723258</v>
      </c>
      <c r="H24" s="294">
        <v>6686079.9607829992</v>
      </c>
      <c r="I24" s="295">
        <v>10590230.510148998</v>
      </c>
      <c r="J24" s="296">
        <v>2547025.7193659996</v>
      </c>
    </row>
    <row r="25" spans="1:10" x14ac:dyDescent="0.3">
      <c r="A25" s="271" t="s">
        <v>29</v>
      </c>
      <c r="B25" s="281" t="s">
        <v>59</v>
      </c>
      <c r="C25" s="273" t="s">
        <v>51</v>
      </c>
      <c r="D25" s="290">
        <v>413457.1087344694</v>
      </c>
      <c r="E25" s="291">
        <v>413457.1087344694</v>
      </c>
      <c r="F25" s="292">
        <v>1.6920996582245278</v>
      </c>
      <c r="G25" s="293">
        <v>2.7986231411568667</v>
      </c>
      <c r="H25" s="294">
        <v>6996106.3238009699</v>
      </c>
      <c r="I25" s="295">
        <v>11571106.32380097</v>
      </c>
      <c r="J25" s="296">
        <v>3008750</v>
      </c>
    </row>
    <row r="26" spans="1:10" x14ac:dyDescent="0.3">
      <c r="A26" s="271" t="s">
        <v>31</v>
      </c>
      <c r="B26" s="281" t="s">
        <v>172</v>
      </c>
      <c r="C26" s="321">
        <v>0</v>
      </c>
      <c r="D26" s="322">
        <v>-43080.108734469395</v>
      </c>
      <c r="E26" s="323">
        <v>-43080.108734469395</v>
      </c>
      <c r="F26" s="324">
        <v>0.11310961794083885</v>
      </c>
      <c r="G26" s="325">
        <v>6.0687914915459107E-2</v>
      </c>
      <c r="H26" s="326">
        <v>-310026.3630179707</v>
      </c>
      <c r="I26" s="327">
        <v>-980875.81365197152</v>
      </c>
      <c r="J26" s="328">
        <v>-461724.28063400043</v>
      </c>
    </row>
    <row r="27" spans="1:10" x14ac:dyDescent="0.3">
      <c r="A27" s="271" t="s">
        <v>32</v>
      </c>
      <c r="B27" s="281" t="s">
        <v>173</v>
      </c>
      <c r="C27" s="329">
        <v>0</v>
      </c>
      <c r="D27" s="330">
        <v>-0.1041948676764349</v>
      </c>
      <c r="E27" s="331">
        <v>-0.1041948676764349</v>
      </c>
      <c r="F27" s="332">
        <v>6.6845718803301202E-2</v>
      </c>
      <c r="G27" s="333">
        <v>2.1684918566910922E-2</v>
      </c>
      <c r="H27" s="334">
        <v>-4.4314129698579827E-2</v>
      </c>
      <c r="I27" s="335">
        <v>-8.4769406330177557E-2</v>
      </c>
      <c r="J27" s="336">
        <v>-0.15346050041844633</v>
      </c>
    </row>
    <row r="28" spans="1:10" x14ac:dyDescent="0.3">
      <c r="A28" s="271" t="s">
        <v>34</v>
      </c>
    </row>
    <row r="29" spans="1:10" x14ac:dyDescent="0.3">
      <c r="A29" s="271" t="s">
        <v>35</v>
      </c>
      <c r="B29" s="272" t="s">
        <v>174</v>
      </c>
      <c r="C29" s="273"/>
      <c r="D29" s="274"/>
      <c r="E29" s="275"/>
      <c r="F29" s="276"/>
      <c r="G29" s="277"/>
      <c r="H29" s="278"/>
      <c r="I29" s="279"/>
      <c r="J29" s="280"/>
    </row>
    <row r="30" spans="1:10" x14ac:dyDescent="0.3">
      <c r="A30" s="271" t="s">
        <v>36</v>
      </c>
      <c r="B30" s="281" t="s">
        <v>10</v>
      </c>
      <c r="C30" s="273" t="s">
        <v>51</v>
      </c>
      <c r="D30" s="290">
        <v>1838793</v>
      </c>
      <c r="E30" s="291">
        <v>1838793</v>
      </c>
      <c r="F30" s="292">
        <v>2.1259722679052513</v>
      </c>
      <c r="G30" s="293">
        <v>3.4401760939268318</v>
      </c>
      <c r="H30" s="294">
        <v>39092229.244183004</v>
      </c>
      <c r="I30" s="295">
        <v>63257717.202799998</v>
      </c>
      <c r="J30" s="296">
        <v>18834846.948617101</v>
      </c>
    </row>
    <row r="31" spans="1:10" x14ac:dyDescent="0.3">
      <c r="A31" s="271" t="s">
        <v>37</v>
      </c>
      <c r="B31" s="281" t="s">
        <v>59</v>
      </c>
      <c r="C31" s="273" t="s">
        <v>51</v>
      </c>
      <c r="D31" s="290">
        <v>1801192.3336701782</v>
      </c>
      <c r="E31" s="291">
        <v>1801192.3336701782</v>
      </c>
      <c r="F31" s="292">
        <v>2.0922684027067633</v>
      </c>
      <c r="G31" s="293">
        <v>3.429925712715217</v>
      </c>
      <c r="H31" s="294">
        <v>37685778.069357708</v>
      </c>
      <c r="I31" s="295">
        <v>61779558.9880087</v>
      </c>
      <c r="J31" s="296">
        <v>18893580</v>
      </c>
    </row>
    <row r="32" spans="1:10" x14ac:dyDescent="0.3">
      <c r="A32" s="271" t="s">
        <v>38</v>
      </c>
      <c r="B32" s="281" t="s">
        <v>172</v>
      </c>
      <c r="C32" s="321">
        <v>0</v>
      </c>
      <c r="D32" s="322">
        <v>37600.666329821805</v>
      </c>
      <c r="E32" s="323">
        <v>37600.666329821805</v>
      </c>
      <c r="F32" s="324">
        <v>3.3703865198488003E-2</v>
      </c>
      <c r="G32" s="325">
        <v>1.0250381211614812E-2</v>
      </c>
      <c r="H32" s="326">
        <v>1406451.1748252958</v>
      </c>
      <c r="I32" s="327">
        <v>1478158.2147912979</v>
      </c>
      <c r="J32" s="328">
        <v>-58733.051382899284</v>
      </c>
    </row>
    <row r="33" spans="1:12" x14ac:dyDescent="0.3">
      <c r="A33" s="271" t="s">
        <v>39</v>
      </c>
      <c r="B33" s="281" t="s">
        <v>173</v>
      </c>
      <c r="C33" s="329">
        <v>0</v>
      </c>
      <c r="D33" s="330">
        <v>2.0875431028070861E-2</v>
      </c>
      <c r="E33" s="331">
        <v>2.0875431028070861E-2</v>
      </c>
      <c r="F33" s="332">
        <v>1.6108767476909456E-2</v>
      </c>
      <c r="G33" s="333">
        <v>2.9885140583701879E-3</v>
      </c>
      <c r="H33" s="334">
        <v>3.7320475969391774E-2</v>
      </c>
      <c r="I33" s="335">
        <v>2.3926331605542955E-2</v>
      </c>
      <c r="J33" s="336">
        <v>-3.1086248018056548E-3</v>
      </c>
    </row>
    <row r="34" spans="1:12" x14ac:dyDescent="0.3">
      <c r="A34" s="271" t="s">
        <v>40</v>
      </c>
    </row>
    <row r="35" spans="1:12" x14ac:dyDescent="0.3">
      <c r="A35" s="271" t="s">
        <v>41</v>
      </c>
    </row>
    <row r="36" spans="1:12" x14ac:dyDescent="0.3">
      <c r="A36" s="271" t="s">
        <v>42</v>
      </c>
    </row>
    <row r="37" spans="1:12" x14ac:dyDescent="0.3">
      <c r="A37" s="271" t="s">
        <v>43</v>
      </c>
    </row>
    <row r="38" spans="1:12" x14ac:dyDescent="0.3">
      <c r="A38" s="271" t="s">
        <v>44</v>
      </c>
    </row>
    <row r="39" spans="1:12" x14ac:dyDescent="0.3">
      <c r="A39" s="271" t="s">
        <v>45</v>
      </c>
    </row>
    <row r="40" spans="1:12" x14ac:dyDescent="0.3">
      <c r="A40" s="271" t="s">
        <v>46</v>
      </c>
    </row>
    <row r="41" spans="1:12" x14ac:dyDescent="0.3">
      <c r="A41" s="271" t="s">
        <v>47</v>
      </c>
    </row>
    <row r="42" spans="1:12" x14ac:dyDescent="0.3">
      <c r="A42" s="271" t="s">
        <v>48</v>
      </c>
    </row>
    <row r="43" spans="1:12" x14ac:dyDescent="0.3">
      <c r="A43" s="271" t="s">
        <v>49</v>
      </c>
    </row>
    <row r="44" spans="1:12" x14ac:dyDescent="0.3">
      <c r="A44" s="271" t="s">
        <v>50</v>
      </c>
    </row>
    <row r="45" spans="1:12" x14ac:dyDescent="0.3">
      <c r="A45" s="271" t="s">
        <v>52</v>
      </c>
    </row>
    <row r="46" spans="1:12" x14ac:dyDescent="0.3">
      <c r="A46" s="267"/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</row>
  </sheetData>
  <pageMargins left="0.5" right="0.5" top="1" bottom="0.5" header="0.75" footer="0.5"/>
  <pageSetup scale="75" orientation="landscape" r:id="rId1"/>
  <headerFooter>
    <oddHeader>&amp;C&amp;8&amp;"Arial,"POWER SOLD
&amp;8&amp;"Arial,"FLORIDA POWER &amp;&amp; LIGHT COMPANY&amp;R&amp;8&amp;"Arial,"SCHEDULE: A6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398" customFormat="1" x14ac:dyDescent="0.3">
      <c r="B1" s="398" t="s">
        <v>193</v>
      </c>
    </row>
    <row r="2" spans="1:13" s="398" customFormat="1" x14ac:dyDescent="0.3">
      <c r="B2" s="398" t="s">
        <v>190</v>
      </c>
    </row>
    <row r="3" spans="1:13" x14ac:dyDescent="0.3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</row>
    <row r="4" spans="1:13" x14ac:dyDescent="0.3">
      <c r="F4" s="338" t="s">
        <v>178</v>
      </c>
    </row>
    <row r="5" spans="1:13" x14ac:dyDescent="0.3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</row>
    <row r="6" spans="1:13" x14ac:dyDescent="0.3">
      <c r="B6" s="339" t="s">
        <v>0</v>
      </c>
      <c r="C6" s="339" t="s">
        <v>1</v>
      </c>
      <c r="D6" s="339" t="s">
        <v>2</v>
      </c>
      <c r="E6" s="339" t="s">
        <v>3</v>
      </c>
      <c r="F6" s="339" t="s">
        <v>4</v>
      </c>
      <c r="G6" s="339" t="s">
        <v>5</v>
      </c>
      <c r="H6" s="339" t="s">
        <v>6</v>
      </c>
      <c r="I6" s="339" t="s">
        <v>7</v>
      </c>
    </row>
    <row r="7" spans="1:13" x14ac:dyDescent="0.3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</row>
    <row r="8" spans="1:13" ht="30.6" x14ac:dyDescent="0.3">
      <c r="A8" s="340" t="s">
        <v>9</v>
      </c>
      <c r="B8" s="340" t="s">
        <v>179</v>
      </c>
      <c r="C8" s="340" t="s">
        <v>117</v>
      </c>
      <c r="D8" s="340" t="s">
        <v>176</v>
      </c>
      <c r="E8" s="340" t="s">
        <v>180</v>
      </c>
      <c r="F8" s="340" t="s">
        <v>181</v>
      </c>
      <c r="G8" s="340" t="s">
        <v>182</v>
      </c>
      <c r="H8" s="340" t="s">
        <v>183</v>
      </c>
      <c r="I8" s="340" t="s">
        <v>184</v>
      </c>
    </row>
    <row r="9" spans="1:13" x14ac:dyDescent="0.3">
      <c r="A9" s="341" t="s">
        <v>12</v>
      </c>
      <c r="B9" s="342" t="s">
        <v>11</v>
      </c>
      <c r="C9" s="343"/>
      <c r="D9" s="344"/>
      <c r="E9" s="345"/>
      <c r="F9" s="346"/>
      <c r="G9" s="347"/>
      <c r="H9" s="346"/>
      <c r="I9" s="346"/>
    </row>
    <row r="10" spans="1:13" x14ac:dyDescent="0.3">
      <c r="A10" s="341" t="s">
        <v>13</v>
      </c>
      <c r="B10" s="348" t="s">
        <v>185</v>
      </c>
      <c r="C10" s="349"/>
      <c r="D10" s="350"/>
      <c r="E10" s="351"/>
      <c r="F10" s="346"/>
      <c r="G10" s="352"/>
      <c r="H10" s="346"/>
      <c r="I10" s="346"/>
    </row>
    <row r="11" spans="1:13" x14ac:dyDescent="0.3">
      <c r="A11" s="341" t="s">
        <v>14</v>
      </c>
      <c r="B11" s="353" t="s">
        <v>185</v>
      </c>
      <c r="C11" s="354" t="s">
        <v>125</v>
      </c>
      <c r="D11" s="355">
        <v>2500</v>
      </c>
      <c r="E11" s="356">
        <f>IF(( D11 * 1000 ) =0,0,( F11 * 100 ) / ( D11 * 1000 ) )</f>
        <v>2.089</v>
      </c>
      <c r="F11" s="346">
        <v>52225</v>
      </c>
      <c r="G11" s="357">
        <f>IF(( D11 * 1000 ) =0,0,( H11 * 100 ) / ( D11 * 1000 ) )</f>
        <v>2.4889999999999999</v>
      </c>
      <c r="H11" s="346">
        <v>62225</v>
      </c>
      <c r="I11" s="346">
        <v>10000</v>
      </c>
    </row>
    <row r="12" spans="1:13" x14ac:dyDescent="0.3">
      <c r="A12" s="341" t="s">
        <v>15</v>
      </c>
      <c r="B12" s="358" t="s">
        <v>186</v>
      </c>
      <c r="C12" s="359"/>
      <c r="D12" s="360">
        <v>2500</v>
      </c>
      <c r="E12" s="361">
        <f>IF(( D12 * 1000 ) =0,0,( F12 * 100 ) / ( D12 * 1000 ) )</f>
        <v>2.089</v>
      </c>
      <c r="F12" s="362">
        <v>52225</v>
      </c>
      <c r="G12" s="363">
        <f>IF(( D12 * 1000 ) =0,0,( H12 * 100 ) / ( D12 * 1000 ) )</f>
        <v>2.4889999999999999</v>
      </c>
      <c r="H12" s="362">
        <v>62225</v>
      </c>
      <c r="I12" s="362">
        <v>10000</v>
      </c>
    </row>
    <row r="13" spans="1:13" x14ac:dyDescent="0.3">
      <c r="A13" s="341" t="s">
        <v>16</v>
      </c>
      <c r="B13" s="364" t="s">
        <v>130</v>
      </c>
      <c r="C13" s="365"/>
      <c r="D13" s="366">
        <v>2500</v>
      </c>
      <c r="E13" s="367">
        <f>IF(( D13 * 1000 ) =0,0,( F13 * 100 ) / ( D13 * 1000 ) )</f>
        <v>2.089</v>
      </c>
      <c r="F13" s="368">
        <v>52225</v>
      </c>
      <c r="G13" s="369">
        <f>IF(( D13 * 1000 ) =0,0,( H13 * 100 ) / ( D13 * 1000 ) )</f>
        <v>2.4889999999999999</v>
      </c>
      <c r="H13" s="368">
        <v>62225</v>
      </c>
      <c r="I13" s="368">
        <v>10000</v>
      </c>
    </row>
    <row r="14" spans="1:13" x14ac:dyDescent="0.3">
      <c r="A14" s="341" t="s">
        <v>17</v>
      </c>
    </row>
    <row r="15" spans="1:13" x14ac:dyDescent="0.3">
      <c r="A15" s="341" t="s">
        <v>18</v>
      </c>
      <c r="B15" s="342" t="s">
        <v>10</v>
      </c>
      <c r="C15" s="343"/>
      <c r="D15" s="344"/>
      <c r="E15" s="345"/>
      <c r="F15" s="346"/>
      <c r="G15" s="347"/>
      <c r="H15" s="346"/>
      <c r="I15" s="346"/>
    </row>
    <row r="16" spans="1:13" x14ac:dyDescent="0.3">
      <c r="A16" s="341" t="s">
        <v>19</v>
      </c>
      <c r="B16" s="348" t="s">
        <v>185</v>
      </c>
      <c r="C16" s="349"/>
      <c r="D16" s="350"/>
      <c r="E16" s="351"/>
      <c r="F16" s="346"/>
      <c r="G16" s="352"/>
      <c r="H16" s="346"/>
      <c r="I16" s="346"/>
    </row>
    <row r="17" spans="1:9" x14ac:dyDescent="0.3">
      <c r="A17" s="341" t="s">
        <v>20</v>
      </c>
      <c r="B17" s="353" t="s">
        <v>137</v>
      </c>
      <c r="C17" s="354" t="s">
        <v>127</v>
      </c>
      <c r="D17" s="355">
        <v>1758</v>
      </c>
      <c r="E17" s="356">
        <f t="shared" ref="E17:E28" si="0">IF(( D17 * 1000 ) =0,0,( F17 * 100 ) / ( D17 * 1000 ) )</f>
        <v>3.6989761092150171</v>
      </c>
      <c r="F17" s="346">
        <v>65028</v>
      </c>
      <c r="G17" s="357">
        <f t="shared" ref="G17:G28" si="1">IF(( D17 * 1000 ) =0,0,( H17 * 100 ) / ( D17 * 1000 ) )</f>
        <v>4.1446086461888507</v>
      </c>
      <c r="H17" s="346">
        <v>72862.22</v>
      </c>
      <c r="I17" s="346">
        <v>7834.2200000000012</v>
      </c>
    </row>
    <row r="18" spans="1:9" x14ac:dyDescent="0.3">
      <c r="A18" s="341" t="s">
        <v>21</v>
      </c>
      <c r="B18" s="353" t="s">
        <v>138</v>
      </c>
      <c r="C18" s="354" t="s">
        <v>127</v>
      </c>
      <c r="D18" s="355">
        <v>1539</v>
      </c>
      <c r="E18" s="356">
        <f t="shared" si="0"/>
        <v>3.3419753086419752</v>
      </c>
      <c r="F18" s="346">
        <v>51433</v>
      </c>
      <c r="G18" s="357">
        <f t="shared" si="1"/>
        <v>3.8460467836257308</v>
      </c>
      <c r="H18" s="346">
        <v>59190.66</v>
      </c>
      <c r="I18" s="346">
        <v>7757.6600000000035</v>
      </c>
    </row>
    <row r="19" spans="1:9" x14ac:dyDescent="0.3">
      <c r="A19" s="341" t="s">
        <v>22</v>
      </c>
      <c r="B19" s="353" t="s">
        <v>139</v>
      </c>
      <c r="C19" s="354" t="s">
        <v>127</v>
      </c>
      <c r="D19" s="355">
        <v>5622</v>
      </c>
      <c r="E19" s="356">
        <f t="shared" si="0"/>
        <v>3.9927072216293134</v>
      </c>
      <c r="F19" s="346">
        <v>224470</v>
      </c>
      <c r="G19" s="357">
        <f t="shared" si="1"/>
        <v>5.7167438633938108</v>
      </c>
      <c r="H19" s="346">
        <v>321395.34000000003</v>
      </c>
      <c r="I19" s="346">
        <v>96925.340000000026</v>
      </c>
    </row>
    <row r="20" spans="1:9" x14ac:dyDescent="0.3">
      <c r="A20" s="341" t="s">
        <v>23</v>
      </c>
      <c r="B20" s="353" t="s">
        <v>140</v>
      </c>
      <c r="C20" s="354" t="s">
        <v>127</v>
      </c>
      <c r="D20" s="355">
        <v>10420</v>
      </c>
      <c r="E20" s="356">
        <f t="shared" si="0"/>
        <v>3.4292514395393474</v>
      </c>
      <c r="F20" s="346">
        <v>357328</v>
      </c>
      <c r="G20" s="357">
        <f t="shared" si="1"/>
        <v>4.0994849328214968</v>
      </c>
      <c r="H20" s="346">
        <v>427166.33</v>
      </c>
      <c r="I20" s="346">
        <v>69838.330000000016</v>
      </c>
    </row>
    <row r="21" spans="1:9" x14ac:dyDescent="0.3">
      <c r="A21" s="341" t="s">
        <v>24</v>
      </c>
      <c r="B21" s="353" t="s">
        <v>143</v>
      </c>
      <c r="C21" s="354" t="s">
        <v>127</v>
      </c>
      <c r="D21" s="355">
        <v>1100</v>
      </c>
      <c r="E21" s="356">
        <f t="shared" si="0"/>
        <v>3</v>
      </c>
      <c r="F21" s="346">
        <v>33000</v>
      </c>
      <c r="G21" s="357">
        <f t="shared" si="1"/>
        <v>3.6051818181818183</v>
      </c>
      <c r="H21" s="346">
        <v>39657</v>
      </c>
      <c r="I21" s="346">
        <v>6657</v>
      </c>
    </row>
    <row r="22" spans="1:9" x14ac:dyDescent="0.3">
      <c r="A22" s="341" t="s">
        <v>25</v>
      </c>
      <c r="B22" s="353" t="s">
        <v>144</v>
      </c>
      <c r="C22" s="354" t="s">
        <v>127</v>
      </c>
      <c r="D22" s="355">
        <v>6312</v>
      </c>
      <c r="E22" s="356">
        <f t="shared" si="0"/>
        <v>3.5667458808618506</v>
      </c>
      <c r="F22" s="346">
        <v>225133</v>
      </c>
      <c r="G22" s="357">
        <f t="shared" si="1"/>
        <v>4.3807542775665409</v>
      </c>
      <c r="H22" s="346">
        <v>276513.21000000002</v>
      </c>
      <c r="I22" s="346">
        <v>51380.210000000021</v>
      </c>
    </row>
    <row r="23" spans="1:9" x14ac:dyDescent="0.3">
      <c r="A23" s="341" t="s">
        <v>26</v>
      </c>
      <c r="B23" s="353" t="s">
        <v>147</v>
      </c>
      <c r="C23" s="354" t="s">
        <v>127</v>
      </c>
      <c r="D23" s="355">
        <v>31</v>
      </c>
      <c r="E23" s="356">
        <f t="shared" si="0"/>
        <v>4.5999999999999996</v>
      </c>
      <c r="F23" s="346">
        <v>1426</v>
      </c>
      <c r="G23" s="357">
        <f t="shared" si="1"/>
        <v>5.6740000000000004</v>
      </c>
      <c r="H23" s="346">
        <v>1758.94</v>
      </c>
      <c r="I23" s="346">
        <v>332.94000000000005</v>
      </c>
    </row>
    <row r="24" spans="1:9" x14ac:dyDescent="0.3">
      <c r="A24" s="341" t="s">
        <v>27</v>
      </c>
      <c r="B24" s="353" t="s">
        <v>150</v>
      </c>
      <c r="C24" s="354" t="s">
        <v>127</v>
      </c>
      <c r="D24" s="355">
        <v>50</v>
      </c>
      <c r="E24" s="356">
        <f t="shared" si="0"/>
        <v>4.5</v>
      </c>
      <c r="F24" s="346">
        <v>2250</v>
      </c>
      <c r="G24" s="357">
        <f t="shared" si="1"/>
        <v>13.781000000000001</v>
      </c>
      <c r="H24" s="346">
        <v>6890.5</v>
      </c>
      <c r="I24" s="346">
        <v>4640.5</v>
      </c>
    </row>
    <row r="25" spans="1:9" x14ac:dyDescent="0.3">
      <c r="A25" s="341" t="s">
        <v>29</v>
      </c>
      <c r="B25" s="353" t="s">
        <v>151</v>
      </c>
      <c r="C25" s="354" t="s">
        <v>127</v>
      </c>
      <c r="D25" s="355">
        <v>7894</v>
      </c>
      <c r="E25" s="356">
        <f t="shared" si="0"/>
        <v>4.1777552571573349</v>
      </c>
      <c r="F25" s="346">
        <v>329792</v>
      </c>
      <c r="G25" s="357">
        <f t="shared" si="1"/>
        <v>7.5460577653914376</v>
      </c>
      <c r="H25" s="346">
        <v>595685.80000000005</v>
      </c>
      <c r="I25" s="346">
        <v>265893.80000000005</v>
      </c>
    </row>
    <row r="26" spans="1:9" x14ac:dyDescent="0.3">
      <c r="A26" s="341" t="s">
        <v>31</v>
      </c>
      <c r="B26" s="353" t="s">
        <v>154</v>
      </c>
      <c r="C26" s="354" t="s">
        <v>127</v>
      </c>
      <c r="D26" s="355">
        <v>100</v>
      </c>
      <c r="E26" s="356">
        <f t="shared" si="0"/>
        <v>4.8</v>
      </c>
      <c r="F26" s="346">
        <v>4800</v>
      </c>
      <c r="G26" s="357">
        <f t="shared" si="1"/>
        <v>21.888000000000002</v>
      </c>
      <c r="H26" s="346">
        <v>21888</v>
      </c>
      <c r="I26" s="346">
        <v>17088</v>
      </c>
    </row>
    <row r="27" spans="1:9" x14ac:dyDescent="0.3">
      <c r="A27" s="341" t="s">
        <v>32</v>
      </c>
      <c r="B27" s="358" t="s">
        <v>186</v>
      </c>
      <c r="C27" s="359"/>
      <c r="D27" s="360">
        <v>34826</v>
      </c>
      <c r="E27" s="361">
        <f t="shared" si="0"/>
        <v>3.7175099063917765</v>
      </c>
      <c r="F27" s="362">
        <v>1294660</v>
      </c>
      <c r="G27" s="363">
        <f t="shared" si="1"/>
        <v>5.2346178142766897</v>
      </c>
      <c r="H27" s="362">
        <v>1823008</v>
      </c>
      <c r="I27" s="362">
        <v>528348.00000000012</v>
      </c>
    </row>
    <row r="28" spans="1:9" x14ac:dyDescent="0.3">
      <c r="A28" s="341" t="s">
        <v>34</v>
      </c>
      <c r="B28" s="364" t="s">
        <v>162</v>
      </c>
      <c r="C28" s="365"/>
      <c r="D28" s="366">
        <v>34826</v>
      </c>
      <c r="E28" s="367">
        <f t="shared" si="0"/>
        <v>3.7175099063917765</v>
      </c>
      <c r="F28" s="368">
        <v>1294660</v>
      </c>
      <c r="G28" s="369">
        <f t="shared" si="1"/>
        <v>5.2346178142766897</v>
      </c>
      <c r="H28" s="368">
        <v>1823008</v>
      </c>
      <c r="I28" s="368">
        <v>528348.00000000012</v>
      </c>
    </row>
    <row r="29" spans="1:9" x14ac:dyDescent="0.3">
      <c r="A29" s="341" t="s">
        <v>35</v>
      </c>
    </row>
    <row r="30" spans="1:9" x14ac:dyDescent="0.3">
      <c r="A30" s="341" t="s">
        <v>36</v>
      </c>
    </row>
    <row r="31" spans="1:9" x14ac:dyDescent="0.3">
      <c r="A31" s="341" t="s">
        <v>37</v>
      </c>
    </row>
    <row r="32" spans="1:9" x14ac:dyDescent="0.3">
      <c r="A32" s="341" t="s">
        <v>38</v>
      </c>
    </row>
    <row r="33" spans="1:13" x14ac:dyDescent="0.3">
      <c r="A33" s="341" t="s">
        <v>39</v>
      </c>
    </row>
    <row r="34" spans="1:13" x14ac:dyDescent="0.3">
      <c r="A34" s="341" t="s">
        <v>40</v>
      </c>
    </row>
    <row r="35" spans="1:13" x14ac:dyDescent="0.3">
      <c r="A35" s="341" t="s">
        <v>41</v>
      </c>
    </row>
    <row r="36" spans="1:13" x14ac:dyDescent="0.3">
      <c r="A36" s="341" t="s">
        <v>42</v>
      </c>
    </row>
    <row r="37" spans="1:13" x14ac:dyDescent="0.3">
      <c r="A37" s="341" t="s">
        <v>43</v>
      </c>
    </row>
    <row r="38" spans="1:13" x14ac:dyDescent="0.3">
      <c r="A38" s="341" t="s">
        <v>44</v>
      </c>
    </row>
    <row r="39" spans="1:13" x14ac:dyDescent="0.3">
      <c r="A39" s="341" t="s">
        <v>45</v>
      </c>
    </row>
    <row r="40" spans="1:13" x14ac:dyDescent="0.3">
      <c r="A40" s="341" t="s">
        <v>46</v>
      </c>
    </row>
    <row r="41" spans="1:13" x14ac:dyDescent="0.3">
      <c r="A41" s="341" t="s">
        <v>47</v>
      </c>
    </row>
    <row r="42" spans="1:13" x14ac:dyDescent="0.3">
      <c r="A42" s="341" t="s">
        <v>48</v>
      </c>
    </row>
    <row r="43" spans="1:13" x14ac:dyDescent="0.3">
      <c r="A43" s="341" t="s">
        <v>49</v>
      </c>
    </row>
    <row r="44" spans="1:13" x14ac:dyDescent="0.3">
      <c r="A44" s="341" t="s">
        <v>50</v>
      </c>
    </row>
    <row r="45" spans="1:13" x14ac:dyDescent="0.3">
      <c r="A45" s="341" t="s">
        <v>52</v>
      </c>
    </row>
    <row r="46" spans="1:13" x14ac:dyDescent="0.3">
      <c r="A46" s="337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</row>
  </sheetData>
  <pageMargins left="0.5" right="0.5" top="1" bottom="0.5" header="0.75" footer="0.5"/>
  <pageSetup scale="75" orientation="landscape" r:id="rId1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customWidth="1"/>
    <col min="2" max="2" width="35.109375" customWidth="1"/>
    <col min="3" max="13" width="11.6640625" customWidth="1"/>
  </cols>
  <sheetData>
    <row r="1" spans="1:13" s="398" customFormat="1" x14ac:dyDescent="0.3">
      <c r="B1" s="398" t="s">
        <v>194</v>
      </c>
    </row>
    <row r="2" spans="1:13" s="398" customFormat="1" x14ac:dyDescent="0.3">
      <c r="B2" s="398" t="s">
        <v>190</v>
      </c>
    </row>
    <row r="3" spans="1:13" x14ac:dyDescent="0.3">
      <c r="A3" s="370"/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</row>
    <row r="4" spans="1:13" x14ac:dyDescent="0.3">
      <c r="F4" s="371" t="s">
        <v>56</v>
      </c>
    </row>
    <row r="5" spans="1:13" x14ac:dyDescent="0.3">
      <c r="A5" s="370"/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</row>
    <row r="6" spans="1:13" x14ac:dyDescent="0.3">
      <c r="B6" s="372" t="s">
        <v>0</v>
      </c>
      <c r="C6" s="372" t="s">
        <v>1</v>
      </c>
      <c r="D6" s="372" t="s">
        <v>2</v>
      </c>
      <c r="E6" s="372" t="s">
        <v>3</v>
      </c>
      <c r="F6" s="372" t="s">
        <v>4</v>
      </c>
      <c r="G6" s="372" t="s">
        <v>5</v>
      </c>
      <c r="H6" s="372" t="s">
        <v>6</v>
      </c>
      <c r="I6" s="372" t="s">
        <v>7</v>
      </c>
    </row>
    <row r="7" spans="1:13" x14ac:dyDescent="0.3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</row>
    <row r="8" spans="1:13" ht="30.6" x14ac:dyDescent="0.3">
      <c r="A8" s="373" t="s">
        <v>9</v>
      </c>
      <c r="B8" s="373" t="s">
        <v>175</v>
      </c>
      <c r="C8" s="373" t="s">
        <v>117</v>
      </c>
      <c r="D8" s="373" t="s">
        <v>176</v>
      </c>
      <c r="E8" s="373" t="s">
        <v>187</v>
      </c>
      <c r="F8" s="373" t="s">
        <v>181</v>
      </c>
      <c r="G8" s="373" t="s">
        <v>188</v>
      </c>
      <c r="H8" s="373" t="s">
        <v>183</v>
      </c>
      <c r="I8" s="373" t="s">
        <v>184</v>
      </c>
    </row>
    <row r="9" spans="1:13" x14ac:dyDescent="0.3">
      <c r="A9" s="374" t="s">
        <v>12</v>
      </c>
      <c r="B9" s="375" t="s">
        <v>57</v>
      </c>
      <c r="C9" s="376"/>
      <c r="D9" s="377"/>
      <c r="E9" s="378"/>
      <c r="F9" s="379"/>
      <c r="G9" s="380"/>
      <c r="H9" s="379"/>
      <c r="I9" s="379"/>
    </row>
    <row r="10" spans="1:13" x14ac:dyDescent="0.3">
      <c r="A10" s="374" t="s">
        <v>13</v>
      </c>
      <c r="B10" s="381" t="s">
        <v>10</v>
      </c>
      <c r="C10" s="382">
        <v>0</v>
      </c>
      <c r="D10" s="383">
        <v>34826</v>
      </c>
      <c r="E10" s="384">
        <v>3.7175099063917765</v>
      </c>
      <c r="F10" s="379">
        <v>1294660</v>
      </c>
      <c r="G10" s="385">
        <v>5.2346178142766897</v>
      </c>
      <c r="H10" s="379">
        <v>1823008</v>
      </c>
      <c r="I10" s="379">
        <v>528348</v>
      </c>
    </row>
    <row r="11" spans="1:13" x14ac:dyDescent="0.3">
      <c r="A11" s="374" t="s">
        <v>14</v>
      </c>
      <c r="B11" s="381" t="s">
        <v>59</v>
      </c>
      <c r="C11" s="382">
        <v>0</v>
      </c>
      <c r="D11" s="383">
        <v>2500</v>
      </c>
      <c r="E11" s="384">
        <v>2.089</v>
      </c>
      <c r="F11" s="379">
        <v>52225</v>
      </c>
      <c r="G11" s="385">
        <v>2.4890000000000003</v>
      </c>
      <c r="H11" s="379">
        <v>62225</v>
      </c>
      <c r="I11" s="379">
        <v>10000</v>
      </c>
    </row>
    <row r="12" spans="1:13" x14ac:dyDescent="0.3">
      <c r="A12" s="374" t="s">
        <v>15</v>
      </c>
      <c r="B12" s="381" t="s">
        <v>172</v>
      </c>
      <c r="C12" s="386">
        <v>0</v>
      </c>
      <c r="D12" s="387">
        <v>32326</v>
      </c>
      <c r="E12" s="388">
        <v>1.6285099063917765</v>
      </c>
      <c r="F12" s="389">
        <v>1242435</v>
      </c>
      <c r="G12" s="390">
        <v>2.7456178142766894</v>
      </c>
      <c r="H12" s="389">
        <v>1760783</v>
      </c>
      <c r="I12" s="389">
        <v>518348</v>
      </c>
    </row>
    <row r="13" spans="1:13" x14ac:dyDescent="0.3">
      <c r="A13" s="374" t="s">
        <v>16</v>
      </c>
      <c r="B13" s="381" t="s">
        <v>173</v>
      </c>
      <c r="C13" s="391">
        <v>0</v>
      </c>
      <c r="D13" s="392">
        <v>12.930400000000001</v>
      </c>
      <c r="E13" s="393">
        <v>0.77956434006308117</v>
      </c>
      <c r="F13" s="394">
        <v>23.790043082814744</v>
      </c>
      <c r="G13" s="395">
        <v>1.1031007690946923</v>
      </c>
      <c r="H13" s="394">
        <v>28.297034953796704</v>
      </c>
      <c r="I13" s="394">
        <v>51.834800000000001</v>
      </c>
    </row>
    <row r="14" spans="1:13" x14ac:dyDescent="0.3">
      <c r="A14" s="374" t="s">
        <v>17</v>
      </c>
    </row>
    <row r="15" spans="1:13" x14ac:dyDescent="0.3">
      <c r="A15" s="374" t="s">
        <v>18</v>
      </c>
      <c r="B15" s="375" t="s">
        <v>177</v>
      </c>
      <c r="C15" s="376"/>
      <c r="D15" s="377"/>
      <c r="E15" s="378"/>
      <c r="F15" s="379"/>
      <c r="G15" s="380"/>
      <c r="H15" s="379"/>
      <c r="I15" s="379"/>
    </row>
    <row r="16" spans="1:13" x14ac:dyDescent="0.3">
      <c r="A16" s="374" t="s">
        <v>19</v>
      </c>
      <c r="B16" s="381" t="s">
        <v>10</v>
      </c>
      <c r="C16" s="382">
        <v>0</v>
      </c>
      <c r="D16" s="383">
        <v>38826</v>
      </c>
      <c r="E16" s="384">
        <v>3.7079791892031113</v>
      </c>
      <c r="F16" s="379">
        <v>1439660</v>
      </c>
      <c r="G16" s="385">
        <v>5.1560500695410294</v>
      </c>
      <c r="H16" s="379">
        <v>2001888</v>
      </c>
      <c r="I16" s="379">
        <v>562228</v>
      </c>
    </row>
    <row r="17" spans="1:9" x14ac:dyDescent="0.3">
      <c r="A17" s="374" t="s">
        <v>20</v>
      </c>
      <c r="B17" s="381" t="s">
        <v>59</v>
      </c>
      <c r="C17" s="382">
        <v>0</v>
      </c>
      <c r="D17" s="383">
        <v>2500</v>
      </c>
      <c r="E17" s="384">
        <v>2.089</v>
      </c>
      <c r="F17" s="379">
        <v>52225</v>
      </c>
      <c r="G17" s="385">
        <v>2.4890000000000003</v>
      </c>
      <c r="H17" s="379">
        <v>62225</v>
      </c>
      <c r="I17" s="379">
        <v>10000</v>
      </c>
    </row>
    <row r="18" spans="1:9" x14ac:dyDescent="0.3">
      <c r="A18" s="374" t="s">
        <v>21</v>
      </c>
      <c r="B18" s="381" t="s">
        <v>172</v>
      </c>
      <c r="C18" s="386">
        <v>0</v>
      </c>
      <c r="D18" s="387">
        <v>36326</v>
      </c>
      <c r="E18" s="388">
        <v>1.6189791892031113</v>
      </c>
      <c r="F18" s="389">
        <v>1387435</v>
      </c>
      <c r="G18" s="390">
        <v>2.6670500695410291</v>
      </c>
      <c r="H18" s="389">
        <v>1939663</v>
      </c>
      <c r="I18" s="389">
        <v>552228</v>
      </c>
    </row>
    <row r="19" spans="1:9" x14ac:dyDescent="0.3">
      <c r="A19" s="374" t="s">
        <v>22</v>
      </c>
      <c r="B19" s="381" t="s">
        <v>173</v>
      </c>
      <c r="C19" s="391">
        <v>0</v>
      </c>
      <c r="D19" s="392">
        <v>14.5304</v>
      </c>
      <c r="E19" s="393">
        <v>0.77500200536290631</v>
      </c>
      <c r="F19" s="394">
        <v>26.566491144088079</v>
      </c>
      <c r="G19" s="395">
        <v>1.0715347808521609</v>
      </c>
      <c r="H19" s="394">
        <v>31.171763760546405</v>
      </c>
      <c r="I19" s="394">
        <v>55.222799999999999</v>
      </c>
    </row>
    <row r="20" spans="1:9" x14ac:dyDescent="0.3">
      <c r="A20" s="374" t="s">
        <v>23</v>
      </c>
    </row>
    <row r="21" spans="1:9" x14ac:dyDescent="0.3">
      <c r="A21" s="374" t="s">
        <v>24</v>
      </c>
    </row>
    <row r="22" spans="1:9" x14ac:dyDescent="0.3">
      <c r="A22" s="374" t="s">
        <v>25</v>
      </c>
    </row>
    <row r="23" spans="1:9" x14ac:dyDescent="0.3">
      <c r="A23" s="374" t="s">
        <v>26</v>
      </c>
    </row>
    <row r="24" spans="1:9" x14ac:dyDescent="0.3">
      <c r="A24" s="374" t="s">
        <v>27</v>
      </c>
    </row>
    <row r="25" spans="1:9" x14ac:dyDescent="0.3">
      <c r="A25" s="374" t="s">
        <v>29</v>
      </c>
    </row>
    <row r="26" spans="1:9" x14ac:dyDescent="0.3">
      <c r="A26" s="374" t="s">
        <v>31</v>
      </c>
    </row>
    <row r="27" spans="1:9" x14ac:dyDescent="0.3">
      <c r="A27" s="374" t="s">
        <v>32</v>
      </c>
    </row>
    <row r="28" spans="1:9" x14ac:dyDescent="0.3">
      <c r="A28" s="374" t="s">
        <v>34</v>
      </c>
    </row>
    <row r="29" spans="1:9" x14ac:dyDescent="0.3">
      <c r="A29" s="374" t="s">
        <v>35</v>
      </c>
    </row>
    <row r="30" spans="1:9" x14ac:dyDescent="0.3">
      <c r="A30" s="374" t="s">
        <v>36</v>
      </c>
    </row>
    <row r="31" spans="1:9" x14ac:dyDescent="0.3">
      <c r="A31" s="374" t="s">
        <v>37</v>
      </c>
    </row>
    <row r="32" spans="1:9" x14ac:dyDescent="0.3">
      <c r="A32" s="374" t="s">
        <v>38</v>
      </c>
    </row>
    <row r="33" spans="1:13" x14ac:dyDescent="0.3">
      <c r="A33" s="374" t="s">
        <v>39</v>
      </c>
    </row>
    <row r="34" spans="1:13" x14ac:dyDescent="0.3">
      <c r="A34" s="374" t="s">
        <v>40</v>
      </c>
    </row>
    <row r="35" spans="1:13" x14ac:dyDescent="0.3">
      <c r="A35" s="374" t="s">
        <v>41</v>
      </c>
    </row>
    <row r="36" spans="1:13" x14ac:dyDescent="0.3">
      <c r="A36" s="374" t="s">
        <v>42</v>
      </c>
    </row>
    <row r="37" spans="1:13" x14ac:dyDescent="0.3">
      <c r="A37" s="374" t="s">
        <v>43</v>
      </c>
    </row>
    <row r="38" spans="1:13" x14ac:dyDescent="0.3">
      <c r="A38" s="374" t="s">
        <v>44</v>
      </c>
    </row>
    <row r="39" spans="1:13" x14ac:dyDescent="0.3">
      <c r="A39" s="374" t="s">
        <v>45</v>
      </c>
    </row>
    <row r="40" spans="1:13" x14ac:dyDescent="0.3">
      <c r="A40" s="374" t="s">
        <v>46</v>
      </c>
    </row>
    <row r="41" spans="1:13" x14ac:dyDescent="0.3">
      <c r="A41" s="374" t="s">
        <v>47</v>
      </c>
    </row>
    <row r="42" spans="1:13" x14ac:dyDescent="0.3">
      <c r="A42" s="374" t="s">
        <v>48</v>
      </c>
    </row>
    <row r="43" spans="1:13" x14ac:dyDescent="0.3">
      <c r="A43" s="374" t="s">
        <v>49</v>
      </c>
    </row>
    <row r="44" spans="1:13" x14ac:dyDescent="0.3">
      <c r="A44" s="374" t="s">
        <v>50</v>
      </c>
    </row>
    <row r="45" spans="1:13" x14ac:dyDescent="0.3">
      <c r="A45" s="374" t="s">
        <v>52</v>
      </c>
    </row>
    <row r="46" spans="1:13" x14ac:dyDescent="0.3">
      <c r="A46" s="370"/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</row>
  </sheetData>
  <pageMargins left="0.5" right="0.5" top="1" bottom="0.5" header="0.75" footer="0.5"/>
  <pageSetup scale="75" orientation="landscape" r:id="rId1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DDCB22-7F24-48D3-B747-A2EBCB01808C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1D7FCE29-51AA-4AF3-A77B-81BA1EA9B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585162-6BB8-43EB-90A0-986232C54E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A2_Schedule</vt:lpstr>
      <vt:lpstr>A6_Schedule</vt:lpstr>
      <vt:lpstr>A6.1_Schedule</vt:lpstr>
      <vt:lpstr>A9_Schedule</vt:lpstr>
      <vt:lpstr>A9.1_Schedule</vt:lpstr>
      <vt:lpstr>A2_Schedule!Print_Titles</vt:lpstr>
      <vt:lpstr>A6.1_Schedule!Print_Titles</vt:lpstr>
      <vt:lpstr>A6_Schedule!Print_Titles</vt:lpstr>
      <vt:lpstr>A9.1_Schedule!Print_Titles</vt:lpstr>
      <vt:lpstr>A9_Schedule!Print_Titles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2016-05-23T17:51:04Z</dcterms:created>
  <dcterms:modified xsi:type="dcterms:W3CDTF">2016-05-28T15:16:20Z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