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 activeTab="4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D2" i="3" l="1"/>
  <c r="E2" i="2"/>
  <c r="C10" i="2" l="1"/>
  <c r="C11" i="2" s="1"/>
  <c r="C8" i="3" s="1"/>
  <c r="C10" i="3" s="1"/>
  <c r="C18" i="3" s="1"/>
  <c r="C22" i="3" s="1"/>
  <c r="D10" i="2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L11" i="2"/>
  <c r="L8" i="3" s="1"/>
  <c r="L10" i="3" s="1"/>
  <c r="L18" i="3" s="1"/>
  <c r="L22" i="3" s="1"/>
  <c r="D11" i="2"/>
  <c r="D8" i="3" s="1"/>
  <c r="D10" i="3" s="1"/>
  <c r="D18" i="3" s="1"/>
  <c r="D22" i="3" s="1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<sst xmlns="http://schemas.openxmlformats.org/spreadsheetml/2006/main" count="175" uniqueCount="90">
  <si>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</si>
  <si>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</si>
  <si>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</si>
  <si>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</si>
  <si>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</si>
  <si>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</si>
  <si>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</si>
  <si>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</si>
  <si>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</si>
  <si>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</si>
  <si>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</si>
  <si>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</si>
  <si>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</si>
  <si>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</si>
  <si>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</si>
  <si>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</si>
  <si>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</si>
  <si>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</si>
  <si>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</si>
  <si>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</si>
  <si>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</si>
  <si>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</si>
  <si>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</si>
  <si>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</si>
  <si>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</si>
  <si>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</si>
  <si>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</si>
  <si>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</si>
  <si>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</si>
  <si>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</si>
  <si>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</si>
  <si>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</si>
  <si>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</si>
  <si>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</si>
  <si>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</si>
  <si>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</si>
  <si>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</si>
  <si>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</si>
  <si>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</si>
  <si>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</si>
  <si>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</si>
  <si>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</si>
  <si>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</si>
  <si>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</si>
  <si>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</si>
  <si>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</si>
  <si>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</si>
  <si>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</si>
  <si>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</si>
  <si>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</si>
  <si>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</si>
  <si>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</si>
  <si>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</si>
  <si>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</si>
  <si>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</si>
  <si>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</si>
  <si>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</si>
  <si>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</si>
  <si>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</si>
  <si>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</si>
  <si>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</si>
  <si>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</si>
  <si>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</si>
  <si>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</si>
  <si>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</si>
  <si>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</si>
  <si>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</si>
  <si>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</si>
  <si>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</si>
  <si>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</si>
  <si>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</si>
  <si>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</si>
  <si>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</si>
  <si>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</si>
  <si>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</si>
  <si>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</si>
  <si>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</si>
  <si>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</si>
  <si>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</si>
  <si>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</si>
  <si>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</si>
  <si>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</si>
  <si>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</si>
  <si>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</si>
  <si>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2020 THROUGH DECEMBER 2020</t>
  </si>
  <si>
    <t>FPL 001089                                                                                                          Indiantown Cogen</t>
  </si>
  <si>
    <t>FPL 001090                                                                                                          Indiantown Cogen</t>
  </si>
  <si>
    <t>FPL 001091                                                                                                       Indiantown Cogen</t>
  </si>
  <si>
    <t>FPL 001092                                                                                                       Indiantown Cogen</t>
  </si>
  <si>
    <t>FPL 001093 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</si>
</sst>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\$#,##0.000000_);\(\$#,##0.000000\)"/>
    <numFmt numFmtId="176" formatCode="General_)"/>
  </numFmts>
  <fonts count="67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65" fillId="0" borderId="0"/>
  </cellStyleXfs>
  <cellXfs count="93">
    <xf numFmtId="0" fontId="0" fillId="0" borderId="0" xfId="0"/>
    <xf numFmtId="0" fontId="0" fillId="0" borderId="1" xfId="0" applyFill="1" applyBorder="1"/>
    <xf numFmtId="0" fontId="58" fillId="0" borderId="1" xfId="0" applyFont="1" applyFill="1" applyBorder="1"/>
    <xf numFmtId="0" fontId="0" fillId="0" borderId="0" xfId="0" applyFill="1"/>
    <xf numFmtId="0" fontId="6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2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75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1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2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3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0" fontId="0" fillId="0" borderId="0" xfId="1" applyNumberFormat="1" applyFont="1" applyFill="1"/>
    <xf numFmtId="174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42" fillId="0" borderId="0" xfId="0" applyFont="1" applyFill="1" applyBorder="1" applyAlignment="1">
      <alignment horizontal="center" vertical="center" wrapText="1"/>
    </xf>
    <xf numFmtId="165" fontId="48" fillId="0" borderId="0" xfId="0" applyNumberFormat="1" applyFont="1" applyFill="1" applyBorder="1" applyAlignment="1">
      <alignment horizontal="right"/>
    </xf>
    <xf numFmtId="0" fontId="56" fillId="0" borderId="0" xfId="0" applyFont="1" applyFill="1"/>
    <xf numFmtId="0" fontId="57" fillId="0" borderId="0" xfId="0" applyFont="1" applyFill="1" applyAlignment="1">
      <alignment horizontal="center"/>
    </xf>
    <xf numFmtId="165" fontId="54" fillId="0" borderId="0" xfId="0" applyNumberFormat="1" applyFont="1" applyFill="1" applyBorder="1" applyAlignment="1">
      <alignment horizontal="right"/>
    </xf>
    <xf numFmtId="176" fontId="66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90" t="s">
        <v>85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0</v>
      </c>
      <c r="C8" s="10"/>
      <c r="D8" s="10"/>
      <c r="E8" s="10">
        <f>+B8+C8+D8</f>
        <v>0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0</v>
      </c>
      <c r="C10" s="14">
        <f>+C8+C9</f>
        <v>0</v>
      </c>
      <c r="D10" s="14">
        <f>+D8+D9</f>
        <v>0</v>
      </c>
      <c r="E10" s="14">
        <f>+E8+E9</f>
        <v>0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0</v>
      </c>
      <c r="C16" s="17">
        <f t="shared" ref="C16:E16" si="0">C10-C12-C14</f>
        <v>0</v>
      </c>
      <c r="D16" s="17">
        <f t="shared" si="0"/>
        <v>0</v>
      </c>
      <c r="E16" s="17">
        <f t="shared" si="0"/>
        <v>0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0</v>
      </c>
      <c r="C18" s="19">
        <f t="shared" ref="C18:E18" si="1">C16*1.00072</f>
        <v>0</v>
      </c>
      <c r="D18" s="19">
        <f t="shared" si="1"/>
        <v>0</v>
      </c>
      <c r="E18" s="19">
        <f t="shared" si="1"/>
        <v>0</v>
      </c>
      <c r="H18" s="20"/>
      <c r="I18" s="20"/>
      <c r="J18" s="20"/>
      <c r="K18" s="20"/>
    </row>
    <row r="19" spans="1:11" ht="15.75" thickTop="1" x14ac:dyDescent="0.25">
      <c r="A19" s="21" t="s">
        <v>5</v>
      </c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ht="21.75" thickBot="1" x14ac:dyDescent="0.3">
      <c r="A1" s="90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2020 THROUGH DECEMBER 2020</v>
      </c>
      <c r="F2" s="24"/>
      <c r="G2" s="24"/>
    </row>
    <row r="3" spans="1:17" x14ac:dyDescent="0.25">
      <c r="G3" s="25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1" t="s">
        <v>33</v>
      </c>
      <c r="B7" s="91" t="s">
        <v>31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1" t="s">
        <v>32</v>
      </c>
      <c r="P7" s="92"/>
      <c r="Q7" s="91"/>
    </row>
    <row r="8" spans="1:17" ht="22.5" x14ac:dyDescent="0.25">
      <c r="A8" s="91"/>
      <c r="B8" s="27" t="s">
        <v>34</v>
      </c>
      <c r="C8" s="27" t="s">
        <v>35</v>
      </c>
      <c r="D8" s="27" t="s">
        <v>36</v>
      </c>
      <c r="E8" s="27" t="s">
        <v>37</v>
      </c>
      <c r="F8" s="27" t="s">
        <v>38</v>
      </c>
      <c r="G8" s="27" t="s">
        <v>39</v>
      </c>
      <c r="H8" s="27" t="s">
        <v>40</v>
      </c>
      <c r="I8" s="27" t="s">
        <v>41</v>
      </c>
      <c r="J8" s="27" t="s">
        <v>42</v>
      </c>
      <c r="K8" s="27" t="s">
        <v>43</v>
      </c>
      <c r="L8" s="27" t="s">
        <v>44</v>
      </c>
      <c r="M8" s="27" t="s">
        <v>45</v>
      </c>
      <c r="N8" s="27" t="s">
        <v>46</v>
      </c>
      <c r="O8" s="27" t="s">
        <v>6</v>
      </c>
      <c r="P8" s="27" t="s">
        <v>7</v>
      </c>
      <c r="Q8" s="27" t="s">
        <v>8</v>
      </c>
    </row>
    <row r="9" spans="1:17" x14ac:dyDescent="0.25">
      <c r="A9" s="2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</row>
    <row r="10" spans="1:17" ht="15.75" thickBot="1" x14ac:dyDescent="0.3">
      <c r="A10" s="31"/>
      <c r="B10" s="29">
        <f>$N$10/12</f>
        <v>0</v>
      </c>
      <c r="C10" s="29">
        <f t="shared" ref="C10:M10" si="0">$N$10/12</f>
        <v>0</v>
      </c>
      <c r="D10" s="29">
        <f t="shared" si="0"/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29">
        <f t="shared" si="0"/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32">
        <v>0</v>
      </c>
      <c r="O10" s="33">
        <f>SUM(B10:M10)</f>
        <v>0</v>
      </c>
      <c r="P10" s="33">
        <v>0</v>
      </c>
      <c r="Q10" s="33">
        <v>0</v>
      </c>
    </row>
    <row r="11" spans="1:17" ht="15.75" thickBot="1" x14ac:dyDescent="0.3">
      <c r="A11" s="34" t="s">
        <v>48</v>
      </c>
      <c r="B11" s="35">
        <f t="shared" ref="B11:Q11" si="1">SUM(B10:B10)</f>
        <v>0</v>
      </c>
      <c r="C11" s="35">
        <f t="shared" si="1"/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5">
        <f t="shared" si="1"/>
        <v>0</v>
      </c>
      <c r="L11" s="35">
        <f t="shared" si="1"/>
        <v>0</v>
      </c>
      <c r="M11" s="35">
        <f t="shared" si="1"/>
        <v>0</v>
      </c>
      <c r="N11" s="35">
        <f t="shared" si="1"/>
        <v>0</v>
      </c>
      <c r="O11" s="35">
        <f t="shared" si="1"/>
        <v>0</v>
      </c>
      <c r="P11" s="35">
        <f t="shared" si="1"/>
        <v>0</v>
      </c>
      <c r="Q11" s="35">
        <f t="shared" si="1"/>
        <v>0</v>
      </c>
    </row>
    <row r="12" spans="1:17" x14ac:dyDescent="0.25">
      <c r="A12" s="36" t="s">
        <v>5</v>
      </c>
    </row>
    <row r="13" spans="1:17" x14ac:dyDescent="0.25">
      <c r="A13" s="36" t="s">
        <v>49</v>
      </c>
    </row>
    <row r="14" spans="1:17" x14ac:dyDescent="0.25">
      <c r="A14" s="37"/>
    </row>
    <row r="15" spans="1:17" x14ac:dyDescent="0.25">
      <c r="A15" s="37"/>
    </row>
    <row r="16" spans="1:17" x14ac:dyDescent="0.25">
      <c r="A16" s="37"/>
    </row>
    <row r="17" spans="1:17" x14ac:dyDescent="0.25">
      <c r="A17" s="37"/>
    </row>
    <row r="18" spans="1:17" x14ac:dyDescent="0.25">
      <c r="A18" s="37"/>
    </row>
    <row r="19" spans="1:17" x14ac:dyDescent="0.25">
      <c r="A19" s="37"/>
    </row>
    <row r="20" spans="1:17" x14ac:dyDescent="0.25">
      <c r="A20" s="37"/>
    </row>
    <row r="21" spans="1:17" x14ac:dyDescent="0.25">
      <c r="A21" s="37"/>
    </row>
    <row r="22" spans="1:17" x14ac:dyDescent="0.25">
      <c r="A22" s="37"/>
    </row>
    <row r="23" spans="1:17" x14ac:dyDescent="0.25">
      <c r="A23" s="37"/>
    </row>
    <row r="24" spans="1:17" x14ac:dyDescent="0.25">
      <c r="A24" s="37"/>
    </row>
    <row r="25" spans="1:17" x14ac:dyDescent="0.25">
      <c r="A25" s="37"/>
    </row>
    <row r="26" spans="1:17" x14ac:dyDescent="0.25">
      <c r="A26" s="37"/>
    </row>
    <row r="27" spans="1:17" x14ac:dyDescent="0.25">
      <c r="A27" s="37"/>
    </row>
    <row r="28" spans="1:17" x14ac:dyDescent="0.25">
      <c r="A28" s="37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14" width="11.7109375" style="3" customWidth="1"/>
    <col min="15" max="16384" width="9.140625" style="3"/>
  </cols>
  <sheetData>
    <row r="1" spans="1:14" ht="21" x14ac:dyDescent="0.25">
      <c r="A1" s="90" t="s">
        <v>87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2020 THROUGH DECEMBER 2020</v>
      </c>
      <c r="E2" s="24"/>
      <c r="F2" s="24"/>
    </row>
    <row r="3" spans="1:14" x14ac:dyDescent="0.25">
      <c r="F3" s="38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39" t="s">
        <v>24</v>
      </c>
      <c r="L5" s="39" t="s">
        <v>25</v>
      </c>
      <c r="M5" s="39" t="s">
        <v>26</v>
      </c>
      <c r="N5" s="39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0" t="s">
        <v>5</v>
      </c>
      <c r="B7" s="40" t="s">
        <v>34</v>
      </c>
      <c r="C7" s="40" t="s">
        <v>35</v>
      </c>
      <c r="D7" s="40" t="s">
        <v>36</v>
      </c>
      <c r="E7" s="40" t="s">
        <v>37</v>
      </c>
      <c r="F7" s="40" t="s">
        <v>38</v>
      </c>
      <c r="G7" s="40" t="s">
        <v>39</v>
      </c>
      <c r="H7" s="40" t="s">
        <v>40</v>
      </c>
      <c r="I7" s="40" t="s">
        <v>41</v>
      </c>
      <c r="J7" s="40" t="s">
        <v>42</v>
      </c>
      <c r="K7" s="40" t="s">
        <v>43</v>
      </c>
      <c r="L7" s="40" t="s">
        <v>44</v>
      </c>
      <c r="M7" s="40" t="s">
        <v>45</v>
      </c>
      <c r="N7" s="40" t="s">
        <v>46</v>
      </c>
    </row>
    <row r="8" spans="1:14" x14ac:dyDescent="0.25">
      <c r="A8" s="41" t="s">
        <v>48</v>
      </c>
      <c r="B8" s="42">
        <f>ECRC_42_2P_1!B11</f>
        <v>0</v>
      </c>
      <c r="C8" s="42">
        <f>ECRC_42_2P_1!C11</f>
        <v>0</v>
      </c>
      <c r="D8" s="42">
        <f>ECRC_42_2P_1!D11</f>
        <v>0</v>
      </c>
      <c r="E8" s="42">
        <f>ECRC_42_2P_1!E11</f>
        <v>0</v>
      </c>
      <c r="F8" s="42">
        <f>ECRC_42_2P_1!F11</f>
        <v>0</v>
      </c>
      <c r="G8" s="42">
        <f>ECRC_42_2P_1!G11</f>
        <v>0</v>
      </c>
      <c r="H8" s="42">
        <f>ECRC_42_2P_1!H11</f>
        <v>0</v>
      </c>
      <c r="I8" s="42">
        <f>ECRC_42_2P_1!I11</f>
        <v>0</v>
      </c>
      <c r="J8" s="42">
        <f>ECRC_42_2P_1!J11</f>
        <v>0</v>
      </c>
      <c r="K8" s="42">
        <f>ECRC_42_2P_1!K11</f>
        <v>0</v>
      </c>
      <c r="L8" s="42">
        <f>ECRC_42_2P_1!L11</f>
        <v>0</v>
      </c>
      <c r="M8" s="42">
        <f>ECRC_42_2P_1!M11</f>
        <v>0</v>
      </c>
      <c r="N8" s="42">
        <f>SUM(B8:M8)</f>
        <v>0</v>
      </c>
    </row>
    <row r="10" spans="1:14" x14ac:dyDescent="0.25">
      <c r="A10" s="41" t="s">
        <v>50</v>
      </c>
      <c r="B10" s="42">
        <f>B8</f>
        <v>0</v>
      </c>
      <c r="C10" s="42">
        <f t="shared" ref="C10:M10" si="0">C8</f>
        <v>0</v>
      </c>
      <c r="D10" s="42">
        <f t="shared" si="0"/>
        <v>0</v>
      </c>
      <c r="E10" s="42">
        <f t="shared" si="0"/>
        <v>0</v>
      </c>
      <c r="F10" s="42">
        <f t="shared" si="0"/>
        <v>0</v>
      </c>
      <c r="G10" s="42">
        <f t="shared" si="0"/>
        <v>0</v>
      </c>
      <c r="H10" s="42">
        <f t="shared" si="0"/>
        <v>0</v>
      </c>
      <c r="I10" s="42">
        <f t="shared" si="0"/>
        <v>0</v>
      </c>
      <c r="J10" s="42">
        <f t="shared" si="0"/>
        <v>0</v>
      </c>
      <c r="K10" s="42">
        <f t="shared" si="0"/>
        <v>0</v>
      </c>
      <c r="L10" s="42">
        <f t="shared" si="0"/>
        <v>0</v>
      </c>
      <c r="M10" s="42">
        <f t="shared" si="0"/>
        <v>0</v>
      </c>
      <c r="N10" s="42">
        <f>SUM(B10:M10)</f>
        <v>0</v>
      </c>
    </row>
    <row r="11" spans="1:14" x14ac:dyDescent="0.25">
      <c r="A11" s="41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1" t="s">
        <v>52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4" spans="1:14" x14ac:dyDescent="0.25">
      <c r="A14" s="41" t="s">
        <v>53</v>
      </c>
      <c r="B14" s="43">
        <v>0.95261082568709621</v>
      </c>
      <c r="C14" s="43">
        <v>0.95261082568709621</v>
      </c>
      <c r="D14" s="43">
        <v>0.95261082568709621</v>
      </c>
      <c r="E14" s="43">
        <v>0.95261082568709621</v>
      </c>
      <c r="F14" s="43">
        <v>0.95261082568709621</v>
      </c>
      <c r="G14" s="43">
        <v>0.95261082568709621</v>
      </c>
      <c r="H14" s="43">
        <v>0.95261082568709621</v>
      </c>
      <c r="I14" s="43">
        <v>0.95261082568709621</v>
      </c>
      <c r="J14" s="43">
        <v>0.95261082568709621</v>
      </c>
      <c r="K14" s="43">
        <v>0.95261082568709621</v>
      </c>
      <c r="L14" s="43">
        <v>0.95261082568709621</v>
      </c>
      <c r="M14" s="43">
        <v>0.95261082568709621</v>
      </c>
      <c r="N14" s="43">
        <v>0</v>
      </c>
    </row>
    <row r="15" spans="1:14" x14ac:dyDescent="0.25">
      <c r="A15" s="41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>
        <v>0</v>
      </c>
    </row>
    <row r="16" spans="1:14" x14ac:dyDescent="0.25">
      <c r="A16" s="41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>
        <v>0</v>
      </c>
    </row>
    <row r="18" spans="1:14" x14ac:dyDescent="0.25">
      <c r="A18" s="41" t="s">
        <v>56</v>
      </c>
      <c r="B18" s="42">
        <f>B10*B14</f>
        <v>0</v>
      </c>
      <c r="C18" s="42">
        <f t="shared" ref="C18:M18" si="1">C10*C14</f>
        <v>0</v>
      </c>
      <c r="D18" s="42">
        <f t="shared" si="1"/>
        <v>0</v>
      </c>
      <c r="E18" s="42">
        <f t="shared" si="1"/>
        <v>0</v>
      </c>
      <c r="F18" s="42">
        <f t="shared" si="1"/>
        <v>0</v>
      </c>
      <c r="G18" s="42">
        <f t="shared" si="1"/>
        <v>0</v>
      </c>
      <c r="H18" s="42">
        <f t="shared" si="1"/>
        <v>0</v>
      </c>
      <c r="I18" s="42">
        <f t="shared" si="1"/>
        <v>0</v>
      </c>
      <c r="J18" s="42">
        <f t="shared" si="1"/>
        <v>0</v>
      </c>
      <c r="K18" s="42">
        <f t="shared" si="1"/>
        <v>0</v>
      </c>
      <c r="L18" s="42">
        <f t="shared" si="1"/>
        <v>0</v>
      </c>
      <c r="M18" s="42">
        <f t="shared" si="1"/>
        <v>0</v>
      </c>
      <c r="N18" s="42">
        <f>SUM(B18:M18)</f>
        <v>0</v>
      </c>
    </row>
    <row r="19" spans="1:14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1:14" x14ac:dyDescent="0.25">
      <c r="A22" s="41" t="s">
        <v>59</v>
      </c>
      <c r="B22" s="46">
        <f>B18</f>
        <v>0</v>
      </c>
      <c r="C22" s="46">
        <f t="shared" ref="C22:M22" si="2">C18</f>
        <v>0</v>
      </c>
      <c r="D22" s="46">
        <f t="shared" si="2"/>
        <v>0</v>
      </c>
      <c r="E22" s="46">
        <f t="shared" si="2"/>
        <v>0</v>
      </c>
      <c r="F22" s="46">
        <f t="shared" si="2"/>
        <v>0</v>
      </c>
      <c r="G22" s="46">
        <f t="shared" si="2"/>
        <v>0</v>
      </c>
      <c r="H22" s="46">
        <f t="shared" si="2"/>
        <v>0</v>
      </c>
      <c r="I22" s="46">
        <f t="shared" si="2"/>
        <v>0</v>
      </c>
      <c r="J22" s="46">
        <f t="shared" si="2"/>
        <v>0</v>
      </c>
      <c r="K22" s="46">
        <f t="shared" si="2"/>
        <v>0</v>
      </c>
      <c r="L22" s="46">
        <f t="shared" si="2"/>
        <v>0</v>
      </c>
      <c r="M22" s="46">
        <f t="shared" si="2"/>
        <v>0</v>
      </c>
      <c r="N22" s="47">
        <f>SUM(B22:M22)</f>
        <v>0</v>
      </c>
    </row>
    <row r="23" spans="1:14" x14ac:dyDescent="0.25">
      <c r="A23" s="48" t="s">
        <v>5</v>
      </c>
    </row>
    <row r="24" spans="1:14" x14ac:dyDescent="0.25">
      <c r="A24" s="48" t="s">
        <v>49</v>
      </c>
    </row>
    <row r="25" spans="1:14" x14ac:dyDescent="0.25">
      <c r="A25" s="49"/>
    </row>
    <row r="26" spans="1:14" x14ac:dyDescent="0.25">
      <c r="A26" s="49"/>
    </row>
    <row r="27" spans="1:14" x14ac:dyDescent="0.25">
      <c r="A27" s="49"/>
    </row>
    <row r="28" spans="1:14" x14ac:dyDescent="0.25">
      <c r="A28" s="49"/>
    </row>
    <row r="29" spans="1:14" x14ac:dyDescent="0.25">
      <c r="A29" s="49"/>
    </row>
    <row r="30" spans="1:14" x14ac:dyDescent="0.25">
      <c r="A30" s="49"/>
    </row>
    <row r="31" spans="1:14" x14ac:dyDescent="0.25">
      <c r="A31" s="49"/>
    </row>
    <row r="32" spans="1:14" x14ac:dyDescent="0.25">
      <c r="A32" s="49"/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49"/>
    </row>
    <row r="49" spans="1:14" x14ac:dyDescent="0.25">
      <c r="A49" s="49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 activeCell="F27" sqref="F27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90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0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19</v>
      </c>
      <c r="G4" s="50" t="s">
        <v>20</v>
      </c>
      <c r="H4" s="50" t="s">
        <v>21</v>
      </c>
      <c r="I4" s="50" t="s">
        <v>22</v>
      </c>
      <c r="J4" s="50" t="s">
        <v>23</v>
      </c>
      <c r="K4" s="50" t="s">
        <v>24</v>
      </c>
      <c r="L4" s="50" t="s">
        <v>25</v>
      </c>
      <c r="M4" s="50" t="s">
        <v>26</v>
      </c>
      <c r="N4" s="50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1" t="s">
        <v>60</v>
      </c>
      <c r="B6" s="52" t="s">
        <v>80</v>
      </c>
      <c r="C6" s="52" t="s">
        <v>81</v>
      </c>
      <c r="D6" s="52" t="s">
        <v>79</v>
      </c>
      <c r="E6" s="51" t="s">
        <v>71</v>
      </c>
      <c r="F6" s="51" t="s">
        <v>72</v>
      </c>
      <c r="G6" s="52" t="s">
        <v>82</v>
      </c>
      <c r="H6" s="52" t="s">
        <v>83</v>
      </c>
      <c r="I6" s="51" t="s">
        <v>73</v>
      </c>
      <c r="J6" s="51" t="s">
        <v>74</v>
      </c>
      <c r="K6" s="51" t="s">
        <v>75</v>
      </c>
      <c r="L6" s="51" t="s">
        <v>76</v>
      </c>
      <c r="M6" s="51" t="s">
        <v>77</v>
      </c>
      <c r="N6" s="51" t="s">
        <v>78</v>
      </c>
    </row>
    <row r="7" spans="1:15" x14ac:dyDescent="0.25">
      <c r="A7" s="53" t="s">
        <v>61</v>
      </c>
      <c r="B7" s="54">
        <v>0.58600543495497959</v>
      </c>
      <c r="C7" s="54">
        <v>0.57092085069025267</v>
      </c>
      <c r="D7" s="55">
        <v>58440270496</v>
      </c>
      <c r="E7" s="56">
        <v>11384303.553027058</v>
      </c>
      <c r="F7" s="56">
        <v>11685093.909576911</v>
      </c>
      <c r="G7" s="57">
        <v>1.0646691328274209</v>
      </c>
      <c r="H7" s="57">
        <v>1.0486554726996764</v>
      </c>
      <c r="I7" s="58">
        <v>61283709481.679832</v>
      </c>
      <c r="J7" s="56">
        <v>12120516.591645446</v>
      </c>
      <c r="K7" s="56">
        <v>12440758.799716229</v>
      </c>
      <c r="L7" s="59">
        <v>0.53358786724297302</v>
      </c>
      <c r="M7" s="59">
        <v>0.59059337177121607</v>
      </c>
      <c r="N7" s="59">
        <v>0.57745426198711103</v>
      </c>
      <c r="O7" s="59"/>
    </row>
    <row r="9" spans="1:15" x14ac:dyDescent="0.25">
      <c r="A9" s="53" t="s">
        <v>9</v>
      </c>
      <c r="B9" s="61" t="s">
        <v>5</v>
      </c>
      <c r="C9" s="61" t="s">
        <v>5</v>
      </c>
      <c r="D9" s="55">
        <v>109630464426</v>
      </c>
      <c r="E9" s="58">
        <v>19294932.531565361</v>
      </c>
      <c r="F9" s="58">
        <v>20256286.588398702</v>
      </c>
      <c r="G9" s="61" t="s">
        <v>5</v>
      </c>
      <c r="H9" s="61" t="s">
        <v>5</v>
      </c>
      <c r="I9" s="58">
        <v>114852141969.28856</v>
      </c>
      <c r="J9" s="58">
        <v>20522608.56788059</v>
      </c>
      <c r="K9" s="58">
        <v>21544145.776854463</v>
      </c>
      <c r="L9" s="59">
        <v>1</v>
      </c>
      <c r="M9" s="59">
        <v>1.0000000000000004</v>
      </c>
      <c r="N9" s="59">
        <v>0.99999999999999978</v>
      </c>
    </row>
    <row r="10" spans="1:15" x14ac:dyDescent="0.25">
      <c r="A10" s="62" t="s">
        <v>5</v>
      </c>
      <c r="D10" s="63"/>
    </row>
    <row r="11" spans="1:15" x14ac:dyDescent="0.25">
      <c r="A11" s="62"/>
      <c r="E11" s="64"/>
      <c r="F11" s="56"/>
      <c r="H11" s="65"/>
      <c r="I11" s="56"/>
      <c r="J11" s="56"/>
      <c r="K11" s="56"/>
      <c r="N11" s="59"/>
    </row>
    <row r="12" spans="1:15" x14ac:dyDescent="0.25">
      <c r="A12" s="62"/>
      <c r="E12" s="64"/>
      <c r="F12" s="56"/>
      <c r="I12" s="64"/>
      <c r="J12" s="64"/>
      <c r="K12" s="64"/>
      <c r="N12" s="60"/>
    </row>
    <row r="13" spans="1:15" x14ac:dyDescent="0.25">
      <c r="A13" s="62"/>
      <c r="E13" s="64"/>
      <c r="F13" s="56"/>
      <c r="I13" s="64"/>
      <c r="J13" s="64"/>
      <c r="K13" s="64"/>
      <c r="N13" s="60"/>
    </row>
    <row r="14" spans="1:15" x14ac:dyDescent="0.25">
      <c r="A14" s="62"/>
      <c r="E14" s="64"/>
      <c r="F14" s="56"/>
      <c r="I14" s="64"/>
      <c r="J14" s="64"/>
      <c r="K14" s="64"/>
      <c r="N14" s="60"/>
    </row>
    <row r="15" spans="1:15" x14ac:dyDescent="0.25">
      <c r="A15" s="62"/>
      <c r="E15" s="64"/>
      <c r="F15" s="56"/>
      <c r="I15" s="64"/>
      <c r="J15" s="64"/>
      <c r="K15" s="64"/>
      <c r="N15" s="60"/>
    </row>
    <row r="16" spans="1:15" x14ac:dyDescent="0.25">
      <c r="A16" s="62"/>
      <c r="E16" s="64"/>
      <c r="F16" s="56"/>
      <c r="I16" s="64"/>
      <c r="J16" s="64"/>
      <c r="K16" s="64"/>
      <c r="N16" s="60"/>
    </row>
    <row r="17" spans="1:14" x14ac:dyDescent="0.25">
      <c r="A17" s="62"/>
      <c r="E17" s="64"/>
      <c r="F17" s="56"/>
      <c r="I17" s="64"/>
      <c r="J17" s="64"/>
      <c r="K17" s="64"/>
      <c r="N17" s="60"/>
    </row>
    <row r="18" spans="1:14" x14ac:dyDescent="0.25">
      <c r="A18" s="62"/>
      <c r="E18" s="64"/>
      <c r="F18" s="56"/>
      <c r="I18" s="64"/>
      <c r="J18" s="64"/>
      <c r="K18" s="64"/>
      <c r="N18" s="60"/>
    </row>
    <row r="19" spans="1:14" x14ac:dyDescent="0.25">
      <c r="A19" s="62"/>
      <c r="E19" s="64"/>
      <c r="F19" s="56"/>
      <c r="I19" s="64"/>
      <c r="J19" s="64"/>
      <c r="K19" s="64"/>
      <c r="N19" s="60"/>
    </row>
    <row r="20" spans="1:14" x14ac:dyDescent="0.25">
      <c r="A20" s="62"/>
      <c r="E20" s="64"/>
      <c r="F20" s="56"/>
      <c r="I20" s="64"/>
      <c r="J20" s="64"/>
      <c r="K20" s="64"/>
      <c r="N20" s="60"/>
    </row>
    <row r="21" spans="1:14" x14ac:dyDescent="0.25">
      <c r="A21" s="62"/>
      <c r="E21" s="64"/>
      <c r="F21" s="56"/>
      <c r="I21" s="64"/>
      <c r="J21" s="64"/>
      <c r="K21" s="64"/>
      <c r="N21" s="60"/>
    </row>
    <row r="22" spans="1:14" x14ac:dyDescent="0.25">
      <c r="A22" s="62"/>
      <c r="E22" s="64"/>
      <c r="F22" s="56"/>
      <c r="I22" s="64"/>
      <c r="J22" s="64"/>
      <c r="K22" s="64"/>
      <c r="N22" s="60"/>
    </row>
    <row r="23" spans="1:14" x14ac:dyDescent="0.25">
      <c r="A23" s="62"/>
      <c r="E23" s="64"/>
      <c r="F23" s="56"/>
      <c r="I23" s="64"/>
      <c r="J23" s="64"/>
      <c r="K23" s="64"/>
      <c r="N23" s="60"/>
    </row>
    <row r="24" spans="1:14" x14ac:dyDescent="0.25">
      <c r="A24" s="62"/>
      <c r="E24" s="64"/>
      <c r="F24" s="56"/>
      <c r="I24" s="64"/>
      <c r="J24" s="64"/>
      <c r="K24" s="64"/>
      <c r="N24" s="60"/>
    </row>
    <row r="25" spans="1:14" x14ac:dyDescent="0.25">
      <c r="A25" s="62"/>
    </row>
    <row r="26" spans="1:14" x14ac:dyDescent="0.25">
      <c r="A26" s="62"/>
      <c r="E26" s="64"/>
      <c r="F26" s="64"/>
    </row>
    <row r="27" spans="1:14" x14ac:dyDescent="0.25">
      <c r="A27" s="62"/>
    </row>
    <row r="28" spans="1:14" x14ac:dyDescent="0.25">
      <c r="A28" s="62"/>
    </row>
    <row r="29" spans="1:14" x14ac:dyDescent="0.25">
      <c r="A29" s="50"/>
    </row>
    <row r="30" spans="1:14" x14ac:dyDescent="0.25">
      <c r="A30" s="50"/>
    </row>
    <row r="31" spans="1:14" x14ac:dyDescent="0.25">
      <c r="A31" s="50"/>
    </row>
    <row r="32" spans="1:14" x14ac:dyDescent="0.25">
      <c r="A32" s="50"/>
    </row>
    <row r="33" spans="1:14" x14ac:dyDescent="0.25">
      <c r="A33" s="50"/>
    </row>
    <row r="34" spans="1:14" x14ac:dyDescent="0.25">
      <c r="A34" s="50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tabSelected="1" zoomScale="130" zoomScaleNormal="130" workbookViewId="0">
      <selection activeCell="A2" sqref="A2"/>
    </sheetView>
  </sheetViews>
  <sheetFormatPr defaultColWidth="9.140625" defaultRowHeight="15" x14ac:dyDescent="0.25"/>
  <cols>
    <col min="1" max="1" width="43" style="3" customWidth="1"/>
    <col min="2" max="12" width="13.7109375" style="3" customWidth="1"/>
    <col min="13" max="16384" width="9.140625" style="3"/>
  </cols>
  <sheetData>
    <row r="1" spans="1:12" ht="21" x14ac:dyDescent="0.25">
      <c r="A1" s="90" t="s">
        <v>89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6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19</v>
      </c>
      <c r="G4" s="67" t="s">
        <v>20</v>
      </c>
      <c r="H4" s="67" t="s">
        <v>21</v>
      </c>
      <c r="I4" s="67" t="s">
        <v>22</v>
      </c>
      <c r="J4" s="67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68" t="s">
        <v>60</v>
      </c>
      <c r="B6" s="68" t="s">
        <v>62</v>
      </c>
      <c r="C6" s="68" t="s">
        <v>63</v>
      </c>
      <c r="D6" s="68" t="s">
        <v>64</v>
      </c>
      <c r="E6" s="68" t="s">
        <v>65</v>
      </c>
      <c r="F6" s="68" t="s">
        <v>66</v>
      </c>
      <c r="G6" s="68" t="s">
        <v>67</v>
      </c>
      <c r="H6" s="68" t="s">
        <v>68</v>
      </c>
      <c r="I6" s="68" t="s">
        <v>69</v>
      </c>
      <c r="J6" s="68" t="s">
        <v>70</v>
      </c>
    </row>
    <row r="7" spans="1:12" x14ac:dyDescent="0.25">
      <c r="A7" s="69" t="s">
        <v>61</v>
      </c>
      <c r="B7" s="70">
        <v>0.53358786724297302</v>
      </c>
      <c r="C7" s="71">
        <v>0.59059337177121607</v>
      </c>
      <c r="D7" s="72">
        <v>0.57745426198711103</v>
      </c>
      <c r="E7" s="73">
        <v>0</v>
      </c>
      <c r="F7" s="73"/>
      <c r="G7" s="73"/>
      <c r="H7" s="73">
        <v>0</v>
      </c>
      <c r="I7" s="73">
        <v>58440270496</v>
      </c>
      <c r="J7" s="74">
        <v>0</v>
      </c>
      <c r="K7" s="75"/>
      <c r="L7" s="76"/>
    </row>
    <row r="9" spans="1:12" x14ac:dyDescent="0.25">
      <c r="A9" s="77" t="s">
        <v>9</v>
      </c>
      <c r="B9" s="78" t="s">
        <v>5</v>
      </c>
      <c r="C9" s="79" t="s">
        <v>5</v>
      </c>
      <c r="D9" s="80" t="s">
        <v>5</v>
      </c>
      <c r="E9" s="81">
        <v>0</v>
      </c>
      <c r="F9" s="81"/>
      <c r="G9" s="81"/>
      <c r="H9" s="81">
        <v>0</v>
      </c>
      <c r="I9" s="81">
        <v>109630464426</v>
      </c>
      <c r="J9" s="82">
        <v>0</v>
      </c>
    </row>
    <row r="10" spans="1:12" x14ac:dyDescent="0.25">
      <c r="A10" s="83" t="s">
        <v>5</v>
      </c>
      <c r="E10" s="84">
        <v>0</v>
      </c>
    </row>
    <row r="11" spans="1:12" x14ac:dyDescent="0.25">
      <c r="A11" s="83"/>
      <c r="E11" s="85"/>
    </row>
    <row r="12" spans="1:12" x14ac:dyDescent="0.25">
      <c r="A12" s="83"/>
      <c r="E12" s="86"/>
    </row>
    <row r="13" spans="1:12" x14ac:dyDescent="0.25">
      <c r="A13" s="83"/>
      <c r="E13" s="86"/>
    </row>
    <row r="14" spans="1:12" x14ac:dyDescent="0.25">
      <c r="A14" s="83"/>
      <c r="E14" s="86"/>
    </row>
    <row r="15" spans="1:12" x14ac:dyDescent="0.25">
      <c r="A15" s="83"/>
      <c r="E15" s="86"/>
    </row>
    <row r="16" spans="1:12" x14ac:dyDescent="0.25">
      <c r="A16" s="83"/>
      <c r="E16" s="86"/>
    </row>
    <row r="17" spans="1:5" x14ac:dyDescent="0.25">
      <c r="A17" s="83"/>
      <c r="E17" s="86"/>
    </row>
    <row r="18" spans="1:5" x14ac:dyDescent="0.25">
      <c r="A18" s="83"/>
      <c r="E18" s="86"/>
    </row>
    <row r="19" spans="1:5" x14ac:dyDescent="0.25">
      <c r="A19" s="83"/>
      <c r="E19" s="86"/>
    </row>
    <row r="20" spans="1:5" x14ac:dyDescent="0.25">
      <c r="A20" s="87"/>
      <c r="E20" s="86"/>
    </row>
    <row r="21" spans="1:5" x14ac:dyDescent="0.25">
      <c r="A21" s="87"/>
      <c r="E21" s="86"/>
    </row>
    <row r="22" spans="1:5" x14ac:dyDescent="0.25">
      <c r="A22" s="87"/>
      <c r="E22" s="86"/>
    </row>
    <row r="23" spans="1:5" x14ac:dyDescent="0.25">
      <c r="A23" s="87"/>
      <c r="E23" s="86"/>
    </row>
    <row r="24" spans="1:5" x14ac:dyDescent="0.25">
      <c r="A24" s="87"/>
      <c r="E24" s="86"/>
    </row>
    <row r="25" spans="1:5" x14ac:dyDescent="0.25">
      <c r="A25" s="88"/>
      <c r="E25" s="86"/>
    </row>
    <row r="26" spans="1:5" x14ac:dyDescent="0.25">
      <c r="A26" s="88"/>
      <c r="E26" s="16"/>
    </row>
    <row r="27" spans="1:5" x14ac:dyDescent="0.25">
      <c r="A27" s="88"/>
      <c r="E27" s="89"/>
    </row>
    <row r="28" spans="1:5" x14ac:dyDescent="0.25">
      <c r="A28" s="88"/>
      <c r="E28" s="16"/>
    </row>
    <row r="29" spans="1:5" x14ac:dyDescent="0.25">
      <c r="A29" s="88"/>
      <c r="E29" s="16"/>
    </row>
    <row r="30" spans="1:5" x14ac:dyDescent="0.25">
      <c r="A30" s="88"/>
    </row>
    <row r="31" spans="1:5" x14ac:dyDescent="0.25">
      <c r="A31" s="88"/>
    </row>
    <row r="32" spans="1:5" x14ac:dyDescent="0.25">
      <c r="A32" s="88"/>
    </row>
    <row r="33" spans="1:12" x14ac:dyDescent="0.25">
      <c r="A33" s="88"/>
    </row>
    <row r="34" spans="1:12" x14ac:dyDescent="0.25">
      <c r="A34" s="88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2016-08-08T17:59:16Z</dcterms:created>
  <dcterms:modified xsi:type="dcterms:W3CDTF">2016-08-08T17:59:18Z</dcterms:modified>
</cp:coreProperties>
</file>