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4370"/>
  </bookViews>
  <sheets>
    <sheet name="Perdido Estimate" sheetId="1" r:id="rId1"/>
  </sheets>
  <definedNames>
    <definedName name="_xlnm.Print_Area" localSheetId="0">'Perdido Estimate'!$A$1:$BJ$33</definedName>
    <definedName name="_xlnm.Print_Titles" localSheetId="0">'Perdido Estimate'!$A:$B</definedName>
  </definedNames>
  <calcPr calcId="145621" iterate="1"/>
</workbook>
</file>

<file path=xl/calcChain.xml><?xml version="1.0" encoding="utf-8"?>
<calcChain xmlns="http://schemas.openxmlformats.org/spreadsheetml/2006/main">
  <c r="BM27" i="1" l="1"/>
  <c r="BK27" i="1"/>
  <c r="I27" i="1"/>
  <c r="BL27" i="1" s="1"/>
  <c r="BM26" i="1"/>
  <c r="BK26" i="1"/>
  <c r="I26" i="1"/>
  <c r="BL26" i="1" s="1"/>
  <c r="BD25" i="1"/>
  <c r="AW25" i="1"/>
  <c r="AP25" i="1"/>
  <c r="AI25" i="1"/>
  <c r="AB25" i="1"/>
  <c r="U25" i="1"/>
  <c r="N25" i="1"/>
  <c r="G25" i="1"/>
  <c r="BK24" i="1"/>
  <c r="BH24" i="1"/>
  <c r="BF24" i="1"/>
  <c r="BJ24" i="1" s="1"/>
  <c r="AY24" i="1"/>
  <c r="BA24" i="1" s="1"/>
  <c r="AR24" i="1"/>
  <c r="AT24" i="1" s="1"/>
  <c r="AM24" i="1"/>
  <c r="AK24" i="1"/>
  <c r="AO24" i="1" s="1"/>
  <c r="AD24" i="1"/>
  <c r="AH24" i="1" s="1"/>
  <c r="W24" i="1"/>
  <c r="Y24" i="1" s="1"/>
  <c r="P24" i="1"/>
  <c r="R24" i="1" s="1"/>
  <c r="K24" i="1"/>
  <c r="I24" i="1"/>
  <c r="M24" i="1" s="1"/>
  <c r="BF23" i="1"/>
  <c r="BJ23" i="1" s="1"/>
  <c r="AY23" i="1"/>
  <c r="BA23" i="1" s="1"/>
  <c r="AF23" i="1"/>
  <c r="AD23" i="1"/>
  <c r="AH23" i="1" s="1"/>
  <c r="W23" i="1"/>
  <c r="Y23" i="1" s="1"/>
  <c r="AR23" i="1"/>
  <c r="BK22" i="1"/>
  <c r="BF21" i="1"/>
  <c r="BJ21" i="1" s="1"/>
  <c r="AY21" i="1"/>
  <c r="BA21" i="1" s="1"/>
  <c r="AF21" i="1"/>
  <c r="AD21" i="1"/>
  <c r="AH21" i="1" s="1"/>
  <c r="W21" i="1"/>
  <c r="Y21" i="1" s="1"/>
  <c r="AR21" i="1"/>
  <c r="BK20" i="1"/>
  <c r="BK19" i="1"/>
  <c r="AK19" i="1"/>
  <c r="AM19" i="1" s="1"/>
  <c r="I19" i="1"/>
  <c r="BF19" i="1"/>
  <c r="BK17" i="1"/>
  <c r="AK17" i="1"/>
  <c r="AM17" i="1" s="1"/>
  <c r="I17" i="1"/>
  <c r="BF17" i="1"/>
  <c r="BK16" i="1"/>
  <c r="BF16" i="1"/>
  <c r="BH16" i="1" s="1"/>
  <c r="AM16" i="1"/>
  <c r="AK16" i="1"/>
  <c r="AO16" i="1" s="1"/>
  <c r="AD16" i="1"/>
  <c r="AF16" i="1" s="1"/>
  <c r="I16" i="1"/>
  <c r="M16" i="1" s="1"/>
  <c r="AY16" i="1"/>
  <c r="BK14" i="1"/>
  <c r="BF14" i="1"/>
  <c r="BH14" i="1" s="1"/>
  <c r="AK14" i="1"/>
  <c r="AO14" i="1" s="1"/>
  <c r="AD14" i="1"/>
  <c r="AF14" i="1" s="1"/>
  <c r="I14" i="1"/>
  <c r="M14" i="1" s="1"/>
  <c r="AY14" i="1"/>
  <c r="BH13" i="1"/>
  <c r="BF13" i="1"/>
  <c r="BJ13" i="1" s="1"/>
  <c r="AY13" i="1"/>
  <c r="BA13" i="1" s="1"/>
  <c r="AD13" i="1"/>
  <c r="AH13" i="1" s="1"/>
  <c r="W13" i="1"/>
  <c r="Y13" i="1" s="1"/>
  <c r="AR13" i="1"/>
  <c r="BK12" i="1"/>
  <c r="BK11" i="1"/>
  <c r="AK11" i="1"/>
  <c r="AM11" i="1" s="1"/>
  <c r="I11" i="1"/>
  <c r="BF11" i="1"/>
  <c r="BK10" i="1"/>
  <c r="BF10" i="1"/>
  <c r="BH10" i="1" s="1"/>
  <c r="AK10" i="1"/>
  <c r="AO10" i="1" s="1"/>
  <c r="AD10" i="1"/>
  <c r="AF10" i="1" s="1"/>
  <c r="I10" i="1"/>
  <c r="M10" i="1" s="1"/>
  <c r="AY10" i="1"/>
  <c r="BF9" i="1"/>
  <c r="BJ9" i="1" s="1"/>
  <c r="AY9" i="1"/>
  <c r="BA9" i="1" s="1"/>
  <c r="AD9" i="1"/>
  <c r="AH9" i="1" s="1"/>
  <c r="W9" i="1"/>
  <c r="Y9" i="1" s="1"/>
  <c r="AR9" i="1"/>
  <c r="BK7" i="1"/>
  <c r="BF7" i="1"/>
  <c r="BH7" i="1" s="1"/>
  <c r="BC7" i="1"/>
  <c r="BA7" i="1"/>
  <c r="AY7" i="1"/>
  <c r="AR7" i="1"/>
  <c r="AV7" i="1" s="1"/>
  <c r="AK7" i="1"/>
  <c r="AD7" i="1"/>
  <c r="AH7" i="1" s="1"/>
  <c r="W7" i="1"/>
  <c r="AA7" i="1" s="1"/>
  <c r="R7" i="1"/>
  <c r="P7" i="1"/>
  <c r="T7" i="1" s="1"/>
  <c r="I7" i="1"/>
  <c r="BK6" i="1"/>
  <c r="AK6" i="1"/>
  <c r="I6" i="1"/>
  <c r="BF6" i="1"/>
  <c r="BK5" i="1"/>
  <c r="BF5" i="1"/>
  <c r="AK5" i="1"/>
  <c r="AO5" i="1" s="1"/>
  <c r="AD5" i="1"/>
  <c r="K5" i="1"/>
  <c r="I5" i="1"/>
  <c r="M5" i="1" s="1"/>
  <c r="AY5" i="1"/>
  <c r="BF4" i="1"/>
  <c r="BJ4" i="1" s="1"/>
  <c r="AY4" i="1"/>
  <c r="AD4" i="1"/>
  <c r="AH4" i="1" s="1"/>
  <c r="W4" i="1"/>
  <c r="AR4" i="1"/>
  <c r="BH4" i="1" l="1"/>
  <c r="AT7" i="1"/>
  <c r="BH9" i="1"/>
  <c r="AF13" i="1"/>
  <c r="AM14" i="1"/>
  <c r="AF24" i="1"/>
  <c r="AV24" i="1"/>
  <c r="BN27" i="1"/>
  <c r="AM5" i="1"/>
  <c r="AF7" i="1"/>
  <c r="AF9" i="1"/>
  <c r="AM10" i="1"/>
  <c r="BH21" i="1"/>
  <c r="BH23" i="1"/>
  <c r="T24" i="1"/>
  <c r="BN26" i="1"/>
  <c r="BJ7" i="1"/>
  <c r="AF4" i="1"/>
  <c r="Y7" i="1"/>
  <c r="K10" i="1"/>
  <c r="K14" i="1"/>
  <c r="K16" i="1"/>
  <c r="AT4" i="1"/>
  <c r="AV4" i="1"/>
  <c r="BK8" i="1"/>
  <c r="AK8" i="1"/>
  <c r="I8" i="1"/>
  <c r="AY8" i="1"/>
  <c r="W8" i="1"/>
  <c r="BF8" i="1"/>
  <c r="AD8" i="1"/>
  <c r="AV9" i="1"/>
  <c r="AT9" i="1"/>
  <c r="AT13" i="1"/>
  <c r="AV13" i="1"/>
  <c r="AT21" i="1"/>
  <c r="AV21" i="1"/>
  <c r="BC10" i="1"/>
  <c r="BA10" i="1"/>
  <c r="BH11" i="1"/>
  <c r="BJ11" i="1"/>
  <c r="BC14" i="1"/>
  <c r="BA14" i="1"/>
  <c r="AR15" i="1"/>
  <c r="P15" i="1"/>
  <c r="BF15" i="1"/>
  <c r="AY15" i="1"/>
  <c r="BK15" i="1"/>
  <c r="AK15" i="1"/>
  <c r="I15" i="1"/>
  <c r="AD15" i="1"/>
  <c r="W15" i="1"/>
  <c r="BH19" i="1"/>
  <c r="BJ19" i="1"/>
  <c r="Y4" i="1"/>
  <c r="AA4" i="1"/>
  <c r="BA4" i="1"/>
  <c r="BC4" i="1"/>
  <c r="BA5" i="1"/>
  <c r="BC5" i="1"/>
  <c r="AF5" i="1"/>
  <c r="AH5" i="1"/>
  <c r="BH5" i="1"/>
  <c r="BJ5" i="1"/>
  <c r="K6" i="1"/>
  <c r="M6" i="1"/>
  <c r="AM7" i="1"/>
  <c r="AO7" i="1"/>
  <c r="AY18" i="1"/>
  <c r="W18" i="1"/>
  <c r="BK18" i="1"/>
  <c r="AD18" i="1"/>
  <c r="AR18" i="1"/>
  <c r="P18" i="1"/>
  <c r="AK18" i="1"/>
  <c r="I18" i="1"/>
  <c r="BF18" i="1"/>
  <c r="AV23" i="1"/>
  <c r="AT23" i="1"/>
  <c r="BH6" i="1"/>
  <c r="BJ6" i="1"/>
  <c r="AM6" i="1"/>
  <c r="AO6" i="1"/>
  <c r="BL7" i="1"/>
  <c r="K7" i="1"/>
  <c r="M7" i="1"/>
  <c r="BA16" i="1"/>
  <c r="BC16" i="1"/>
  <c r="BH17" i="1"/>
  <c r="BJ17" i="1"/>
  <c r="AR8" i="1"/>
  <c r="P8" i="1"/>
  <c r="AR12" i="1"/>
  <c r="P20" i="1"/>
  <c r="AR6" i="1"/>
  <c r="P11" i="1"/>
  <c r="AR11" i="1"/>
  <c r="AR17" i="1"/>
  <c r="AR19" i="1"/>
  <c r="W22" i="1"/>
  <c r="AY22" i="1"/>
  <c r="BL24" i="1"/>
  <c r="I4" i="1"/>
  <c r="AK4" i="1"/>
  <c r="BK4" i="1"/>
  <c r="P5" i="1"/>
  <c r="AR5" i="1"/>
  <c r="W6" i="1"/>
  <c r="AY6" i="1"/>
  <c r="I9" i="1"/>
  <c r="AA9" i="1"/>
  <c r="AK9" i="1"/>
  <c r="BC9" i="1"/>
  <c r="BK9" i="1"/>
  <c r="P10" i="1"/>
  <c r="AH10" i="1"/>
  <c r="AR10" i="1"/>
  <c r="BJ10" i="1"/>
  <c r="M11" i="1"/>
  <c r="W11" i="1"/>
  <c r="AO11" i="1"/>
  <c r="AY11" i="1"/>
  <c r="AD12" i="1"/>
  <c r="BF12" i="1"/>
  <c r="I13" i="1"/>
  <c r="AA13" i="1"/>
  <c r="AK13" i="1"/>
  <c r="BC13" i="1"/>
  <c r="BK13" i="1"/>
  <c r="P14" i="1"/>
  <c r="AH14" i="1"/>
  <c r="AR14" i="1"/>
  <c r="BJ14" i="1"/>
  <c r="P16" i="1"/>
  <c r="AH16" i="1"/>
  <c r="AR16" i="1"/>
  <c r="BJ16" i="1"/>
  <c r="M17" i="1"/>
  <c r="W17" i="1"/>
  <c r="AO17" i="1"/>
  <c r="AY17" i="1"/>
  <c r="M19" i="1"/>
  <c r="W19" i="1"/>
  <c r="AO19" i="1"/>
  <c r="AY19" i="1"/>
  <c r="AD20" i="1"/>
  <c r="BF20" i="1"/>
  <c r="I21" i="1"/>
  <c r="AA21" i="1"/>
  <c r="AK21" i="1"/>
  <c r="BC21" i="1"/>
  <c r="BK21" i="1"/>
  <c r="AD22" i="1"/>
  <c r="BF22" i="1"/>
  <c r="I23" i="1"/>
  <c r="AA23" i="1"/>
  <c r="AK23" i="1"/>
  <c r="BC23" i="1"/>
  <c r="BK23" i="1"/>
  <c r="AA24" i="1"/>
  <c r="BC24" i="1"/>
  <c r="BK25" i="1"/>
  <c r="P12" i="1"/>
  <c r="AR20" i="1"/>
  <c r="P22" i="1"/>
  <c r="AR22" i="1"/>
  <c r="P6" i="1"/>
  <c r="W12" i="1"/>
  <c r="AY12" i="1"/>
  <c r="P17" i="1"/>
  <c r="P19" i="1"/>
  <c r="W20" i="1"/>
  <c r="AY20" i="1"/>
  <c r="P4" i="1"/>
  <c r="W5" i="1"/>
  <c r="AD6" i="1"/>
  <c r="P9" i="1"/>
  <c r="W10" i="1"/>
  <c r="K11" i="1"/>
  <c r="AD11" i="1"/>
  <c r="I12" i="1"/>
  <c r="AK12" i="1"/>
  <c r="P13" i="1"/>
  <c r="W14" i="1"/>
  <c r="W16" i="1"/>
  <c r="K17" i="1"/>
  <c r="AD17" i="1"/>
  <c r="K19" i="1"/>
  <c r="AD19" i="1"/>
  <c r="I20" i="1"/>
  <c r="AK20" i="1"/>
  <c r="P21" i="1"/>
  <c r="I22" i="1"/>
  <c r="AK22" i="1"/>
  <c r="P23" i="1"/>
  <c r="BM7" i="1" l="1"/>
  <c r="BN7" i="1" s="1"/>
  <c r="BM24" i="1"/>
  <c r="BN24" i="1" s="1"/>
  <c r="M22" i="1"/>
  <c r="BL22" i="1"/>
  <c r="K22" i="1"/>
  <c r="AH19" i="1"/>
  <c r="AF19" i="1"/>
  <c r="AA16" i="1"/>
  <c r="Y16" i="1"/>
  <c r="BL12" i="1"/>
  <c r="K12" i="1"/>
  <c r="M12" i="1"/>
  <c r="R9" i="1"/>
  <c r="T9" i="1"/>
  <c r="BC20" i="1"/>
  <c r="BA20" i="1"/>
  <c r="BC12" i="1"/>
  <c r="BA12" i="1"/>
  <c r="R22" i="1"/>
  <c r="T22" i="1"/>
  <c r="AO23" i="1"/>
  <c r="AM23" i="1"/>
  <c r="AF22" i="1"/>
  <c r="AH22" i="1"/>
  <c r="BA19" i="1"/>
  <c r="BC19" i="1"/>
  <c r="BA17" i="1"/>
  <c r="BC17" i="1"/>
  <c r="BL13" i="1"/>
  <c r="K13" i="1"/>
  <c r="M13" i="1"/>
  <c r="AV10" i="1"/>
  <c r="AT10" i="1"/>
  <c r="BA6" i="1"/>
  <c r="BC6" i="1"/>
  <c r="BC22" i="1"/>
  <c r="BA22" i="1"/>
  <c r="AV11" i="1"/>
  <c r="AT11" i="1"/>
  <c r="AT12" i="1"/>
  <c r="AV12" i="1"/>
  <c r="M18" i="1"/>
  <c r="BL18" i="1"/>
  <c r="K18" i="1"/>
  <c r="AF18" i="1"/>
  <c r="AH18" i="1"/>
  <c r="AM15" i="1"/>
  <c r="AO15" i="1"/>
  <c r="T15" i="1"/>
  <c r="R15" i="1"/>
  <c r="AA8" i="1"/>
  <c r="Y8" i="1"/>
  <c r="AM22" i="1"/>
  <c r="AO22" i="1"/>
  <c r="BL20" i="1"/>
  <c r="K20" i="1"/>
  <c r="M20" i="1"/>
  <c r="AO12" i="1"/>
  <c r="AM12" i="1"/>
  <c r="AA10" i="1"/>
  <c r="Y10" i="1"/>
  <c r="P25" i="1"/>
  <c r="R4" i="1"/>
  <c r="T4" i="1"/>
  <c r="T17" i="1"/>
  <c r="R17" i="1"/>
  <c r="AT22" i="1"/>
  <c r="AV22" i="1"/>
  <c r="BJ22" i="1"/>
  <c r="BH22" i="1"/>
  <c r="AM21" i="1"/>
  <c r="AO21" i="1"/>
  <c r="AF20" i="1"/>
  <c r="AH20" i="1"/>
  <c r="BL16" i="1"/>
  <c r="T16" i="1"/>
  <c r="R16" i="1"/>
  <c r="BL14" i="1"/>
  <c r="R14" i="1"/>
  <c r="T14" i="1"/>
  <c r="BA11" i="1"/>
  <c r="BC11" i="1"/>
  <c r="K9" i="1"/>
  <c r="BL9" i="1"/>
  <c r="M9" i="1"/>
  <c r="R5" i="1"/>
  <c r="T5" i="1"/>
  <c r="BL5" i="1"/>
  <c r="AV17" i="1"/>
  <c r="AT17" i="1"/>
  <c r="R20" i="1"/>
  <c r="T20" i="1"/>
  <c r="BH18" i="1"/>
  <c r="BJ18" i="1"/>
  <c r="AT18" i="1"/>
  <c r="AV18" i="1"/>
  <c r="BA18" i="1"/>
  <c r="BC18" i="1"/>
  <c r="M15" i="1"/>
  <c r="BL15" i="1"/>
  <c r="K15" i="1"/>
  <c r="BJ15" i="1"/>
  <c r="BH15" i="1"/>
  <c r="BH8" i="1"/>
  <c r="BJ8" i="1"/>
  <c r="AO8" i="1"/>
  <c r="AM8" i="1"/>
  <c r="R23" i="1"/>
  <c r="T23" i="1"/>
  <c r="AO20" i="1"/>
  <c r="AM20" i="1"/>
  <c r="AH17" i="1"/>
  <c r="AF17" i="1"/>
  <c r="T13" i="1"/>
  <c r="R13" i="1"/>
  <c r="AA5" i="1"/>
  <c r="Y5" i="1"/>
  <c r="T19" i="1"/>
  <c r="R19" i="1"/>
  <c r="T6" i="1"/>
  <c r="R6" i="1"/>
  <c r="R12" i="1"/>
  <c r="T12" i="1"/>
  <c r="BL23" i="1"/>
  <c r="K23" i="1"/>
  <c r="M23" i="1"/>
  <c r="BH20" i="1"/>
  <c r="BJ20" i="1"/>
  <c r="Y19" i="1"/>
  <c r="AA19" i="1"/>
  <c r="Y17" i="1"/>
  <c r="AA17" i="1"/>
  <c r="AM13" i="1"/>
  <c r="AO13" i="1"/>
  <c r="AH12" i="1"/>
  <c r="AF12" i="1"/>
  <c r="BL10" i="1"/>
  <c r="R10" i="1"/>
  <c r="T10" i="1"/>
  <c r="AT5" i="1"/>
  <c r="AV5" i="1"/>
  <c r="BM5" i="1" s="1"/>
  <c r="BL4" i="1"/>
  <c r="K4" i="1"/>
  <c r="I25" i="1"/>
  <c r="M4" i="1"/>
  <c r="AV19" i="1"/>
  <c r="AT19" i="1"/>
  <c r="AV6" i="1"/>
  <c r="AT6" i="1"/>
  <c r="R8" i="1"/>
  <c r="T8" i="1"/>
  <c r="AT8" i="1"/>
  <c r="AV8" i="1"/>
  <c r="R18" i="1"/>
  <c r="T18" i="1"/>
  <c r="Y18" i="1"/>
  <c r="AA18" i="1"/>
  <c r="AH15" i="1"/>
  <c r="AF15" i="1"/>
  <c r="BA15" i="1"/>
  <c r="BC15" i="1"/>
  <c r="AF8" i="1"/>
  <c r="AH8" i="1"/>
  <c r="BL8" i="1"/>
  <c r="K8" i="1"/>
  <c r="M8" i="1"/>
  <c r="R21" i="1"/>
  <c r="T21" i="1"/>
  <c r="Y14" i="1"/>
  <c r="AA14" i="1"/>
  <c r="AH11" i="1"/>
  <c r="AF11" i="1"/>
  <c r="AH6" i="1"/>
  <c r="AF6" i="1"/>
  <c r="AA20" i="1"/>
  <c r="Y20" i="1"/>
  <c r="AA12" i="1"/>
  <c r="Y12" i="1"/>
  <c r="AT20" i="1"/>
  <c r="AV20" i="1"/>
  <c r="BL21" i="1"/>
  <c r="K21" i="1"/>
  <c r="M21" i="1"/>
  <c r="AT16" i="1"/>
  <c r="AV16" i="1"/>
  <c r="BM16" i="1" s="1"/>
  <c r="AV14" i="1"/>
  <c r="AT14" i="1"/>
  <c r="BH12" i="1"/>
  <c r="BJ12" i="1"/>
  <c r="Y11" i="1"/>
  <c r="AA11" i="1"/>
  <c r="AM9" i="1"/>
  <c r="AO9" i="1"/>
  <c r="Y6" i="1"/>
  <c r="AA6" i="1"/>
  <c r="AM4" i="1"/>
  <c r="AK25" i="1"/>
  <c r="AO4" i="1"/>
  <c r="AA22" i="1"/>
  <c r="Y22" i="1"/>
  <c r="T11" i="1"/>
  <c r="R11" i="1"/>
  <c r="AO18" i="1"/>
  <c r="AM18" i="1"/>
  <c r="Y15" i="1"/>
  <c r="AA15" i="1"/>
  <c r="AT15" i="1"/>
  <c r="AV15" i="1"/>
  <c r="BC8" i="1"/>
  <c r="BA8" i="1"/>
  <c r="BL6" i="1"/>
  <c r="AD25" i="1"/>
  <c r="W25" i="1"/>
  <c r="AT25" i="1"/>
  <c r="BL19" i="1"/>
  <c r="BL17" i="1"/>
  <c r="BL11" i="1"/>
  <c r="BF25" i="1"/>
  <c r="AY25" i="1"/>
  <c r="AR25" i="1"/>
  <c r="BM9" i="1" l="1"/>
  <c r="BN9" i="1" s="1"/>
  <c r="AV25" i="1"/>
  <c r="BM10" i="1"/>
  <c r="BM17" i="1"/>
  <c r="BN17" i="1" s="1"/>
  <c r="Y25" i="1"/>
  <c r="BM14" i="1"/>
  <c r="BM21" i="1"/>
  <c r="BN21" i="1" s="1"/>
  <c r="AF25" i="1"/>
  <c r="BM13" i="1"/>
  <c r="BN13" i="1" s="1"/>
  <c r="BC25" i="1"/>
  <c r="BA25" i="1"/>
  <c r="BM19" i="1"/>
  <c r="BM23" i="1"/>
  <c r="BN23" i="1" s="1"/>
  <c r="BM11" i="1"/>
  <c r="AA25" i="1"/>
  <c r="AO25" i="1"/>
  <c r="BM4" i="1"/>
  <c r="BN4" i="1" s="1"/>
  <c r="BM8" i="1"/>
  <c r="BN8" i="1" s="1"/>
  <c r="BJ25" i="1"/>
  <c r="BM15" i="1"/>
  <c r="BN15" i="1" s="1"/>
  <c r="BM18" i="1"/>
  <c r="BN18" i="1" s="1"/>
  <c r="BN14" i="1"/>
  <c r="BM6" i="1"/>
  <c r="BN6" i="1" s="1"/>
  <c r="K25" i="1"/>
  <c r="BN16" i="1"/>
  <c r="R25" i="1"/>
  <c r="BN11" i="1"/>
  <c r="BN19" i="1"/>
  <c r="AM25" i="1"/>
  <c r="BL25" i="1"/>
  <c r="BM20" i="1"/>
  <c r="BN20" i="1" s="1"/>
  <c r="BH25" i="1"/>
  <c r="BN5" i="1"/>
  <c r="T25" i="1"/>
  <c r="BM12" i="1"/>
  <c r="BN12" i="1" s="1"/>
  <c r="AH25" i="1"/>
  <c r="M25" i="1"/>
  <c r="BN10" i="1"/>
  <c r="BM22" i="1"/>
  <c r="BN22" i="1" s="1"/>
  <c r="BM25" i="1" l="1"/>
  <c r="BN25" i="1" s="1"/>
</calcChain>
</file>

<file path=xl/sharedStrings.xml><?xml version="1.0" encoding="utf-8"?>
<sst xmlns="http://schemas.openxmlformats.org/spreadsheetml/2006/main" count="125" uniqueCount="53">
  <si>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</si>
  <si>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</si>
  <si>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</si>
  <si>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</si>
  <si>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</si>
  <si>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</si>
  <si>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</si>
  <si>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</si>
  <si>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</si>
  <si>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>Unit 6</t>
  </si>
  <si>
    <t>Unit 7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</si>
  <si>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</si>
  <si>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</si>
  <si>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</si>
  <si>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</si>
  <si>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</si>
  <si>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</si>
  <si>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</si>
  <si>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</si>
  <si>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</si>
  <si>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</si>
  <si>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</si>
  <si>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Perform environmental survey of above grade structures</t>
  </si>
  <si>
    <t>ls</t>
  </si>
  <si>
    <t>Storm Water Prevention Plan</t>
  </si>
  <si>
    <t>General</t>
  </si>
  <si>
    <t>Mob./Demob.</t>
  </si>
  <si>
    <t>Utility Disconnects</t>
  </si>
  <si>
    <t>Grade and Seeding</t>
  </si>
  <si>
    <t>sf</t>
  </si>
  <si>
    <t>Unit 6 &amp; 7 Combined Cycle Units</t>
  </si>
  <si>
    <t>Demo FE</t>
  </si>
  <si>
    <t>nt</t>
  </si>
  <si>
    <t>Fe Sales</t>
  </si>
  <si>
    <t>Transport &amp;  Dispose of Combustibles</t>
  </si>
  <si>
    <t>Unit &amp; Service Transformers</t>
  </si>
  <si>
    <t>CU Sales</t>
  </si>
  <si>
    <t>lbs</t>
  </si>
  <si>
    <t>Ancillary Buildings</t>
  </si>
  <si>
    <t xml:space="preserve">Demo </t>
  </si>
  <si>
    <t>Sales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</si>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</sst>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[Red]\-#,##0"/>
    <numFmt numFmtId="167" formatCode="&quot;$&quot;#,##0;[Red]\-&quot;$&quot;#,##0"/>
    <numFmt numFmtId="168" formatCode="&quot;$&quot;#,##0;[Red]&quot;$&quot;#,##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166" fontId="4" fillId="0" borderId="9">
      <alignment horizontal="right" vertical="top" wrapText="1"/>
    </xf>
    <xf numFmtId="166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5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" fillId="0" borderId="7">
      <alignment vertical="top"/>
      <protection locked="0"/>
    </xf>
    <xf numFmtId="166" fontId="4" fillId="6" borderId="7">
      <alignment vertical="top"/>
      <protection locked="0"/>
    </xf>
    <xf numFmtId="166" fontId="4" fillId="0" borderId="9">
      <alignment vertical="top"/>
    </xf>
    <xf numFmtId="166" fontId="4" fillId="7" borderId="9">
      <alignment vertical="top"/>
    </xf>
    <xf numFmtId="166" fontId="4" fillId="0" borderId="9">
      <alignment vertical="top"/>
    </xf>
    <xf numFmtId="166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6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8" fontId="8" fillId="8" borderId="10">
      <alignment horizontal="right"/>
      <protection locked="0"/>
    </xf>
    <xf numFmtId="169" fontId="4" fillId="9" borderId="9">
      <alignment horizontal="right" vertical="top" wrapText="1"/>
    </xf>
    <xf numFmtId="169" fontId="4" fillId="0" borderId="9">
      <alignment horizontal="right" vertical="top" wrapText="1"/>
    </xf>
    <xf numFmtId="166" fontId="4" fillId="0" borderId="7">
      <alignment vertical="top"/>
      <protection locked="0"/>
    </xf>
    <xf numFmtId="167" fontId="4" fillId="10" borderId="9">
      <alignment horizontal="right" vertical="top" wrapText="1"/>
    </xf>
    <xf numFmtId="167" fontId="4" fillId="0" borderId="9">
      <alignment horizontal="right" vertical="top" wrapText="1"/>
    </xf>
    <xf numFmtId="167" fontId="4" fillId="0" borderId="7">
      <alignment vertical="top"/>
      <protection locked="0"/>
    </xf>
  </cellStyleXfs>
  <cellXfs count="9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3" fontId="0" fillId="0" borderId="9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9" xfId="0" applyNumberFormat="1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3" fontId="0" fillId="0" borderId="9" xfId="0" applyNumberFormat="1" applyFill="1" applyBorder="1" applyProtection="1">
      <protection locked="0"/>
    </xf>
    <xf numFmtId="8" fontId="0" fillId="0" borderId="9" xfId="0" applyNumberFormat="1" applyFont="1" applyBorder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applyFont="1" applyBorder="1" applyAlignment="1" applyProtection="1">
      <alignment horizontal="right"/>
      <protection locked="0"/>
    </xf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</cellXfs>
  <cellStyles count="49">
    <cellStyle name="Analysis-" xfId="1"/>
    <cellStyle name="Analysis_" xfId="2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42"/>
  <sheetViews>
    <sheetView showZeros="0" tabSelected="1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E12" sqref="E12"/>
    </sheetView>
  </sheetViews>
  <sheetFormatPr defaultRowHeight="15" x14ac:dyDescent="0.25"/>
  <cols>
    <col min="1" max="1" width="8.5703125" style="1" customWidth="1"/>
    <col min="2" max="2" width="51.7109375" style="2" customWidth="1"/>
    <col min="3" max="3" width="4.85546875" style="61" bestFit="1" customWidth="1"/>
    <col min="4" max="4" width="10.140625" style="62" bestFit="1" customWidth="1"/>
    <col min="5" max="5" width="11.85546875" style="63" bestFit="1" customWidth="1"/>
    <col min="6" max="6" width="12.5703125" style="64" bestFit="1" customWidth="1"/>
    <col min="7" max="7" width="1.85546875" style="65" customWidth="1"/>
    <col min="8" max="8" width="5.5703125" style="66" bestFit="1" customWidth="1"/>
    <col min="9" max="9" width="9.28515625" style="61" bestFit="1" customWidth="1"/>
    <col min="10" max="10" width="7.7109375" style="67" bestFit="1" customWidth="1"/>
    <col min="11" max="11" width="10" style="6" customWidth="1"/>
    <col min="12" max="12" width="4.7109375" style="6" bestFit="1" customWidth="1"/>
    <col min="13" max="13" width="9.28515625" style="2" customWidth="1"/>
    <col min="14" max="14" width="2" style="65" customWidth="1"/>
    <col min="15" max="15" width="5.7109375" style="66" bestFit="1" customWidth="1"/>
    <col min="16" max="16" width="10.85546875" style="6" bestFit="1" customWidth="1"/>
    <col min="17" max="17" width="5.5703125" style="67" bestFit="1" customWidth="1"/>
    <col min="18" max="18" width="10.85546875" style="6" bestFit="1" customWidth="1"/>
    <col min="19" max="19" width="5.5703125" style="6" bestFit="1" customWidth="1"/>
    <col min="20" max="20" width="10.85546875" style="2" bestFit="1" customWidth="1"/>
    <col min="21" max="21" width="1.42578125" style="68" customWidth="1"/>
    <col min="22" max="22" width="5.5703125" style="66" bestFit="1" customWidth="1"/>
    <col min="23" max="23" width="12.5703125" style="6" bestFit="1" customWidth="1"/>
    <col min="24" max="24" width="5.5703125" style="67" bestFit="1" customWidth="1"/>
    <col min="25" max="25" width="11.5703125" style="6" bestFit="1" customWidth="1"/>
    <col min="26" max="26" width="5.5703125" style="6" bestFit="1" customWidth="1"/>
    <col min="27" max="27" width="11.5703125" style="2" bestFit="1" customWidth="1"/>
    <col min="28" max="28" width="1.28515625" style="68" customWidth="1"/>
    <col min="29" max="29" width="5.5703125" style="66" bestFit="1" customWidth="1"/>
    <col min="30" max="30" width="11.5703125" style="6" customWidth="1"/>
    <col min="31" max="31" width="5.7109375" style="67" bestFit="1" customWidth="1"/>
    <col min="32" max="32" width="11.5703125" style="6" bestFit="1" customWidth="1"/>
    <col min="33" max="33" width="5.7109375" style="6" bestFit="1" customWidth="1"/>
    <col min="34" max="34" width="11.5703125" style="2" bestFit="1" customWidth="1"/>
    <col min="35" max="35" width="1.7109375" style="68" customWidth="1"/>
    <col min="36" max="36" width="5.5703125" style="66" bestFit="1" customWidth="1"/>
    <col min="37" max="37" width="11.5703125" style="6" customWidth="1"/>
    <col min="38" max="38" width="5.5703125" style="67" bestFit="1" customWidth="1"/>
    <col min="39" max="39" width="11.5703125" style="6" bestFit="1" customWidth="1"/>
    <col min="40" max="40" width="5.5703125" style="6" bestFit="1" customWidth="1"/>
    <col min="41" max="41" width="11.5703125" style="2" bestFit="1" customWidth="1"/>
    <col min="42" max="42" width="1.28515625" style="68" customWidth="1"/>
    <col min="43" max="43" width="5.7109375" style="66" bestFit="1" customWidth="1"/>
    <col min="44" max="44" width="11.5703125" style="6" customWidth="1"/>
    <col min="45" max="45" width="5.5703125" style="67" bestFit="1" customWidth="1"/>
    <col min="46" max="46" width="11.5703125" style="6" bestFit="1" customWidth="1"/>
    <col min="47" max="47" width="5.5703125" style="6" bestFit="1" customWidth="1"/>
    <col min="48" max="48" width="11.5703125" style="2" bestFit="1" customWidth="1"/>
    <col min="49" max="49" width="2.42578125" style="68" customWidth="1"/>
    <col min="50" max="50" width="4.7109375" style="66" bestFit="1" customWidth="1"/>
    <col min="51" max="51" width="11.85546875" style="6" bestFit="1" customWidth="1"/>
    <col min="52" max="52" width="5.5703125" style="67" bestFit="1" customWidth="1"/>
    <col min="53" max="53" width="8.28515625" style="6" bestFit="1" customWidth="1"/>
    <col min="54" max="54" width="6.5703125" style="6" bestFit="1" customWidth="1"/>
    <col min="55" max="55" width="8.28515625" style="2" bestFit="1" customWidth="1"/>
    <col min="56" max="56" width="1.85546875" style="68" customWidth="1"/>
    <col min="57" max="57" width="5.5703125" style="66" bestFit="1" customWidth="1"/>
    <col min="58" max="58" width="11.5703125" style="6" customWidth="1"/>
    <col min="59" max="59" width="5.5703125" style="67" bestFit="1" customWidth="1"/>
    <col min="60" max="60" width="11.5703125" style="6" bestFit="1" customWidth="1"/>
    <col min="61" max="61" width="5.5703125" style="6" bestFit="1" customWidth="1"/>
    <col min="62" max="62" width="11.5703125" style="2" bestFit="1" customWidth="1"/>
    <col min="63" max="63" width="14.28515625" style="5" bestFit="1" customWidth="1"/>
    <col min="64" max="64" width="13.28515625" style="6" customWidth="1"/>
    <col min="65" max="65" width="12.42578125" style="6" customWidth="1"/>
    <col min="66" max="16384" width="9.140625" style="2"/>
  </cols>
  <sheetData>
    <row r="1" spans="1:66" x14ac:dyDescent="0.25">
      <c r="C1" s="90" t="s">
        <v>0</v>
      </c>
      <c r="D1" s="91"/>
      <c r="E1" s="91"/>
      <c r="F1" s="91"/>
      <c r="G1" s="3"/>
      <c r="H1" s="86" t="s">
        <v>1</v>
      </c>
      <c r="I1" s="87"/>
      <c r="J1" s="87"/>
      <c r="K1" s="87"/>
      <c r="L1" s="87"/>
      <c r="M1" s="87"/>
      <c r="N1" s="3"/>
      <c r="O1" s="86" t="s">
        <v>2</v>
      </c>
      <c r="P1" s="87"/>
      <c r="Q1" s="87"/>
      <c r="R1" s="87"/>
      <c r="S1" s="87"/>
      <c r="T1" s="87"/>
      <c r="U1" s="4"/>
      <c r="V1" s="86" t="s">
        <v>3</v>
      </c>
      <c r="W1" s="87"/>
      <c r="X1" s="87"/>
      <c r="Y1" s="87"/>
      <c r="Z1" s="87"/>
      <c r="AA1" s="87"/>
      <c r="AB1" s="4"/>
      <c r="AC1" s="86" t="s">
        <v>4</v>
      </c>
      <c r="AD1" s="87"/>
      <c r="AE1" s="87"/>
      <c r="AF1" s="87"/>
      <c r="AG1" s="87"/>
      <c r="AH1" s="87"/>
      <c r="AI1" s="4"/>
      <c r="AJ1" s="86" t="s">
        <v>5</v>
      </c>
      <c r="AK1" s="87"/>
      <c r="AL1" s="87"/>
      <c r="AM1" s="87"/>
      <c r="AN1" s="87"/>
      <c r="AO1" s="87"/>
      <c r="AP1" s="4"/>
      <c r="AQ1" s="86" t="s">
        <v>6</v>
      </c>
      <c r="AR1" s="87"/>
      <c r="AS1" s="87"/>
      <c r="AT1" s="87"/>
      <c r="AU1" s="87"/>
      <c r="AV1" s="87"/>
      <c r="AW1" s="4"/>
      <c r="AX1" s="86" t="s">
        <v>7</v>
      </c>
      <c r="AY1" s="87"/>
      <c r="AZ1" s="87"/>
      <c r="BA1" s="87"/>
      <c r="BB1" s="87"/>
      <c r="BC1" s="87"/>
      <c r="BD1" s="4"/>
      <c r="BE1" s="86" t="s">
        <v>8</v>
      </c>
      <c r="BF1" s="87"/>
      <c r="BG1" s="87"/>
      <c r="BH1" s="87"/>
      <c r="BI1" s="87"/>
      <c r="BJ1" s="87"/>
    </row>
    <row r="2" spans="1:66" s="8" customFormat="1" ht="57.75" customHeight="1" x14ac:dyDescent="0.25">
      <c r="A2" s="7"/>
      <c r="C2" s="88"/>
      <c r="D2" s="89"/>
      <c r="E2" s="89"/>
      <c r="F2" s="89"/>
      <c r="G2" s="9"/>
      <c r="H2" s="10"/>
      <c r="I2" s="11"/>
      <c r="J2" s="84" t="s">
        <v>9</v>
      </c>
      <c r="K2" s="85"/>
      <c r="L2" s="84" t="s">
        <v>10</v>
      </c>
      <c r="M2" s="85"/>
      <c r="N2" s="9"/>
      <c r="O2" s="10"/>
      <c r="P2" s="11"/>
      <c r="Q2" s="84" t="s">
        <v>9</v>
      </c>
      <c r="R2" s="85"/>
      <c r="S2" s="84" t="s">
        <v>10</v>
      </c>
      <c r="T2" s="85"/>
      <c r="U2" s="12"/>
      <c r="V2" s="10"/>
      <c r="W2" s="11"/>
      <c r="X2" s="84" t="s">
        <v>9</v>
      </c>
      <c r="Y2" s="85"/>
      <c r="Z2" s="84" t="s">
        <v>10</v>
      </c>
      <c r="AA2" s="85"/>
      <c r="AB2" s="12"/>
      <c r="AC2" s="10"/>
      <c r="AD2" s="11"/>
      <c r="AE2" s="84" t="s">
        <v>9</v>
      </c>
      <c r="AF2" s="85"/>
      <c r="AG2" s="84" t="s">
        <v>10</v>
      </c>
      <c r="AH2" s="85"/>
      <c r="AI2" s="12"/>
      <c r="AJ2" s="10"/>
      <c r="AK2" s="11"/>
      <c r="AL2" s="84" t="s">
        <v>9</v>
      </c>
      <c r="AM2" s="85"/>
      <c r="AN2" s="84" t="s">
        <v>10</v>
      </c>
      <c r="AO2" s="85"/>
      <c r="AP2" s="12"/>
      <c r="AQ2" s="10"/>
      <c r="AR2" s="11"/>
      <c r="AS2" s="84" t="s">
        <v>9</v>
      </c>
      <c r="AT2" s="85"/>
      <c r="AU2" s="84" t="s">
        <v>10</v>
      </c>
      <c r="AV2" s="85"/>
      <c r="AW2" s="12"/>
      <c r="AX2" s="10"/>
      <c r="AY2" s="11"/>
      <c r="AZ2" s="84" t="s">
        <v>9</v>
      </c>
      <c r="BA2" s="85"/>
      <c r="BB2" s="84" t="s">
        <v>10</v>
      </c>
      <c r="BC2" s="85"/>
      <c r="BD2" s="12"/>
      <c r="BE2" s="10"/>
      <c r="BF2" s="11"/>
      <c r="BG2" s="84" t="s">
        <v>9</v>
      </c>
      <c r="BH2" s="85"/>
      <c r="BI2" s="84" t="s">
        <v>10</v>
      </c>
      <c r="BJ2" s="85"/>
      <c r="BK2" s="13"/>
      <c r="BL2" s="14"/>
      <c r="BM2" s="14"/>
    </row>
    <row r="3" spans="1:66" s="15" customFormat="1" ht="30" x14ac:dyDescent="0.25">
      <c r="B3" s="15" t="s">
        <v>11</v>
      </c>
      <c r="C3" s="16" t="s">
        <v>12</v>
      </c>
      <c r="D3" s="17" t="s">
        <v>13</v>
      </c>
      <c r="E3" s="18" t="s">
        <v>14</v>
      </c>
      <c r="F3" s="19" t="s">
        <v>15</v>
      </c>
      <c r="G3" s="20"/>
      <c r="H3" s="21" t="s">
        <v>16</v>
      </c>
      <c r="I3" s="22" t="s">
        <v>0</v>
      </c>
      <c r="J3" s="23" t="s">
        <v>16</v>
      </c>
      <c r="K3" s="24" t="s">
        <v>15</v>
      </c>
      <c r="L3" s="25" t="s">
        <v>16</v>
      </c>
      <c r="M3" s="24" t="s">
        <v>15</v>
      </c>
      <c r="N3" s="20"/>
      <c r="O3" s="21" t="s">
        <v>16</v>
      </c>
      <c r="P3" s="22" t="s">
        <v>0</v>
      </c>
      <c r="Q3" s="23" t="s">
        <v>16</v>
      </c>
      <c r="R3" s="24" t="s">
        <v>15</v>
      </c>
      <c r="S3" s="25" t="s">
        <v>16</v>
      </c>
      <c r="T3" s="24" t="s">
        <v>15</v>
      </c>
      <c r="U3" s="26"/>
      <c r="V3" s="21" t="s">
        <v>16</v>
      </c>
      <c r="W3" s="22" t="s">
        <v>0</v>
      </c>
      <c r="X3" s="23" t="s">
        <v>16</v>
      </c>
      <c r="Y3" s="24" t="s">
        <v>15</v>
      </c>
      <c r="Z3" s="25" t="s">
        <v>16</v>
      </c>
      <c r="AA3" s="24" t="s">
        <v>15</v>
      </c>
      <c r="AB3" s="26"/>
      <c r="AC3" s="21" t="s">
        <v>16</v>
      </c>
      <c r="AD3" s="22" t="s">
        <v>0</v>
      </c>
      <c r="AE3" s="23" t="s">
        <v>16</v>
      </c>
      <c r="AF3" s="24" t="s">
        <v>15</v>
      </c>
      <c r="AG3" s="25" t="s">
        <v>16</v>
      </c>
      <c r="AH3" s="24" t="s">
        <v>15</v>
      </c>
      <c r="AI3" s="26"/>
      <c r="AJ3" s="21" t="s">
        <v>16</v>
      </c>
      <c r="AK3" s="22" t="s">
        <v>0</v>
      </c>
      <c r="AL3" s="23" t="s">
        <v>16</v>
      </c>
      <c r="AM3" s="24" t="s">
        <v>15</v>
      </c>
      <c r="AN3" s="25" t="s">
        <v>16</v>
      </c>
      <c r="AO3" s="24" t="s">
        <v>15</v>
      </c>
      <c r="AP3" s="26"/>
      <c r="AQ3" s="21" t="s">
        <v>16</v>
      </c>
      <c r="AR3" s="22" t="s">
        <v>0</v>
      </c>
      <c r="AS3" s="23" t="s">
        <v>16</v>
      </c>
      <c r="AT3" s="24" t="s">
        <v>15</v>
      </c>
      <c r="AU3" s="25" t="s">
        <v>16</v>
      </c>
      <c r="AV3" s="24" t="s">
        <v>15</v>
      </c>
      <c r="AW3" s="26"/>
      <c r="AX3" s="21" t="s">
        <v>16</v>
      </c>
      <c r="AY3" s="22" t="s">
        <v>0</v>
      </c>
      <c r="AZ3" s="23" t="s">
        <v>16</v>
      </c>
      <c r="BA3" s="24" t="s">
        <v>15</v>
      </c>
      <c r="BB3" s="25" t="s">
        <v>16</v>
      </c>
      <c r="BC3" s="24" t="s">
        <v>15</v>
      </c>
      <c r="BD3" s="26"/>
      <c r="BE3" s="21" t="s">
        <v>16</v>
      </c>
      <c r="BF3" s="22" t="s">
        <v>0</v>
      </c>
      <c r="BG3" s="23" t="s">
        <v>16</v>
      </c>
      <c r="BH3" s="24" t="s">
        <v>15</v>
      </c>
      <c r="BI3" s="25" t="s">
        <v>16</v>
      </c>
      <c r="BJ3" s="24" t="s">
        <v>15</v>
      </c>
      <c r="BK3" s="27" t="s">
        <v>17</v>
      </c>
      <c r="BL3" s="28" t="s">
        <v>18</v>
      </c>
      <c r="BM3" s="28" t="s">
        <v>19</v>
      </c>
      <c r="BN3" s="15" t="s">
        <v>20</v>
      </c>
    </row>
    <row r="4" spans="1:66" s="15" customFormat="1" x14ac:dyDescent="0.25">
      <c r="A4" s="29" t="s">
        <v>21</v>
      </c>
      <c r="C4" s="30"/>
      <c r="D4" s="31"/>
      <c r="E4" s="32"/>
      <c r="F4" s="33">
        <v>0</v>
      </c>
      <c r="G4" s="34"/>
      <c r="H4" s="35"/>
      <c r="I4" s="36">
        <f>H4*$F4</f>
        <v>0</v>
      </c>
      <c r="J4" s="37"/>
      <c r="K4" s="38">
        <f>J4*I4</f>
        <v>0</v>
      </c>
      <c r="L4" s="37"/>
      <c r="M4" s="38">
        <f>L4*I4</f>
        <v>0</v>
      </c>
      <c r="N4" s="34"/>
      <c r="O4" s="35"/>
      <c r="P4" s="36">
        <f>O4*$F4</f>
        <v>0</v>
      </c>
      <c r="Q4" s="37"/>
      <c r="R4" s="38">
        <f>Q4*P4</f>
        <v>0</v>
      </c>
      <c r="S4" s="37"/>
      <c r="T4" s="38">
        <f>S4*P4</f>
        <v>0</v>
      </c>
      <c r="U4" s="39"/>
      <c r="V4" s="35"/>
      <c r="W4" s="36">
        <f>V4*$F4</f>
        <v>0</v>
      </c>
      <c r="X4" s="37"/>
      <c r="Y4" s="38">
        <f>X4*W4</f>
        <v>0</v>
      </c>
      <c r="Z4" s="37"/>
      <c r="AA4" s="38">
        <f>Z4*W4</f>
        <v>0</v>
      </c>
      <c r="AB4" s="39"/>
      <c r="AC4" s="35"/>
      <c r="AD4" s="36">
        <f>AC4*$F4</f>
        <v>0</v>
      </c>
      <c r="AE4" s="37"/>
      <c r="AF4" s="38">
        <f>AE4*AD4</f>
        <v>0</v>
      </c>
      <c r="AG4" s="37"/>
      <c r="AH4" s="38">
        <f>AG4*AD4</f>
        <v>0</v>
      </c>
      <c r="AI4" s="39"/>
      <c r="AJ4" s="35"/>
      <c r="AK4" s="36">
        <f>AJ4*$F4</f>
        <v>0</v>
      </c>
      <c r="AL4" s="37"/>
      <c r="AM4" s="38">
        <f>AL4*AK4</f>
        <v>0</v>
      </c>
      <c r="AN4" s="37"/>
      <c r="AO4" s="38">
        <f>AN4*AK4</f>
        <v>0</v>
      </c>
      <c r="AP4" s="39"/>
      <c r="AQ4" s="35"/>
      <c r="AR4" s="36">
        <f>AQ4*$F4</f>
        <v>0</v>
      </c>
      <c r="AS4" s="37"/>
      <c r="AT4" s="38">
        <f>AS4*AR4</f>
        <v>0</v>
      </c>
      <c r="AU4" s="37"/>
      <c r="AV4" s="38">
        <f>AU4*AR4</f>
        <v>0</v>
      </c>
      <c r="AW4" s="39"/>
      <c r="AX4" s="35"/>
      <c r="AY4" s="36">
        <f>AX4*$F4</f>
        <v>0</v>
      </c>
      <c r="AZ4" s="37"/>
      <c r="BA4" s="38">
        <f>AZ4*AY4</f>
        <v>0</v>
      </c>
      <c r="BB4" s="37"/>
      <c r="BC4" s="38">
        <f>BB4*AY4</f>
        <v>0</v>
      </c>
      <c r="BD4" s="39"/>
      <c r="BE4" s="35"/>
      <c r="BF4" s="36">
        <f>BE4*$F4</f>
        <v>0</v>
      </c>
      <c r="BG4" s="37"/>
      <c r="BH4" s="38">
        <f>BG4*BF4</f>
        <v>0</v>
      </c>
      <c r="BI4" s="37"/>
      <c r="BJ4" s="38">
        <f>BI4*BF4</f>
        <v>0</v>
      </c>
      <c r="BK4" s="40">
        <f t="shared" ref="BK4:BK27" si="0">F4</f>
        <v>0</v>
      </c>
      <c r="BL4" s="40">
        <f t="shared" ref="BL4:BL27" si="1">I4+P4+W4+AD4+AK4+AR4+AY4+BF4</f>
        <v>0</v>
      </c>
      <c r="BM4" s="40">
        <f>SUM(BJ4,BH4,BC4,BA4,AV4,AT4,AO4,AM4,AH4,AF4,AA4,Y4,T4,R4,M4,K4)</f>
        <v>0</v>
      </c>
      <c r="BN4" s="15">
        <f>IF(AND(BK4=BL4,BL4=BM4,BK4=BM4),0,1)</f>
        <v>0</v>
      </c>
    </row>
    <row r="5" spans="1:66" s="15" customFormat="1" x14ac:dyDescent="0.25">
      <c r="B5" s="2" t="s">
        <v>22</v>
      </c>
      <c r="C5" s="41" t="s">
        <v>23</v>
      </c>
      <c r="D5" s="42">
        <v>1</v>
      </c>
      <c r="E5" s="33">
        <v>25000</v>
      </c>
      <c r="F5" s="33">
        <v>25000</v>
      </c>
      <c r="G5" s="39"/>
      <c r="H5" s="35">
        <v>1</v>
      </c>
      <c r="I5" s="36">
        <f t="shared" ref="I5:I24" si="2">H5*$F5</f>
        <v>25000</v>
      </c>
      <c r="J5" s="37">
        <v>0.5</v>
      </c>
      <c r="K5" s="38">
        <f t="shared" ref="K5:K24" si="3">J5*I5</f>
        <v>12500</v>
      </c>
      <c r="L5" s="37">
        <v>0.5</v>
      </c>
      <c r="M5" s="38">
        <f t="shared" ref="M5:M24" si="4">L5*I5</f>
        <v>12500</v>
      </c>
      <c r="N5" s="39"/>
      <c r="O5" s="35"/>
      <c r="P5" s="36">
        <f t="shared" ref="P5:P24" si="5">O5*$F5</f>
        <v>0</v>
      </c>
      <c r="Q5" s="37"/>
      <c r="R5" s="38">
        <f t="shared" ref="R5:R24" si="6">Q5*P5</f>
        <v>0</v>
      </c>
      <c r="S5" s="37"/>
      <c r="T5" s="38">
        <f t="shared" ref="T5:T24" si="7">S5*P5</f>
        <v>0</v>
      </c>
      <c r="U5" s="39"/>
      <c r="V5" s="35"/>
      <c r="W5" s="36">
        <f t="shared" ref="W5:W24" si="8">V5*$F5</f>
        <v>0</v>
      </c>
      <c r="X5" s="37"/>
      <c r="Y5" s="38">
        <f t="shared" ref="Y5:Y24" si="9">X5*W5</f>
        <v>0</v>
      </c>
      <c r="Z5" s="37"/>
      <c r="AA5" s="38">
        <f t="shared" ref="AA5:AA24" si="10">Z5*W5</f>
        <v>0</v>
      </c>
      <c r="AB5" s="39"/>
      <c r="AC5" s="35"/>
      <c r="AD5" s="36">
        <f t="shared" ref="AD5:AD24" si="11">AC5*$F5</f>
        <v>0</v>
      </c>
      <c r="AE5" s="37"/>
      <c r="AF5" s="38">
        <f t="shared" ref="AF5:AF24" si="12">AE5*AD5</f>
        <v>0</v>
      </c>
      <c r="AG5" s="37"/>
      <c r="AH5" s="38">
        <f t="shared" ref="AH5:AH24" si="13">AG5*AD5</f>
        <v>0</v>
      </c>
      <c r="AI5" s="39"/>
      <c r="AJ5" s="35"/>
      <c r="AK5" s="36">
        <f t="shared" ref="AK5:AK24" si="14">AJ5*$F5</f>
        <v>0</v>
      </c>
      <c r="AL5" s="37"/>
      <c r="AM5" s="38">
        <f t="shared" ref="AM5:AM24" si="15">AL5*AK5</f>
        <v>0</v>
      </c>
      <c r="AN5" s="37"/>
      <c r="AO5" s="38">
        <f t="shared" ref="AO5:AO24" si="16">AN5*AK5</f>
        <v>0</v>
      </c>
      <c r="AP5" s="39"/>
      <c r="AQ5" s="35"/>
      <c r="AR5" s="36">
        <f t="shared" ref="AR5:AR24" si="17">AQ5*$F5</f>
        <v>0</v>
      </c>
      <c r="AS5" s="37"/>
      <c r="AT5" s="38">
        <f t="shared" ref="AT5:AT24" si="18">AS5*AR5</f>
        <v>0</v>
      </c>
      <c r="AU5" s="37"/>
      <c r="AV5" s="38">
        <f t="shared" ref="AV5:AV24" si="19">AU5*AR5</f>
        <v>0</v>
      </c>
      <c r="AW5" s="39"/>
      <c r="AX5" s="35"/>
      <c r="AY5" s="36">
        <f t="shared" ref="AY5:AY24" si="20">AX5*$F5</f>
        <v>0</v>
      </c>
      <c r="AZ5" s="37"/>
      <c r="BA5" s="38">
        <f t="shared" ref="BA5:BA24" si="21">AZ5*AY5</f>
        <v>0</v>
      </c>
      <c r="BB5" s="37"/>
      <c r="BC5" s="38">
        <f t="shared" ref="BC5:BC24" si="22">BB5*AY5</f>
        <v>0</v>
      </c>
      <c r="BD5" s="39"/>
      <c r="BE5" s="35"/>
      <c r="BF5" s="36">
        <f t="shared" ref="BF5:BF24" si="23">BE5*$F5</f>
        <v>0</v>
      </c>
      <c r="BG5" s="37"/>
      <c r="BH5" s="38">
        <f t="shared" ref="BH5:BH24" si="24">BG5*BF5</f>
        <v>0</v>
      </c>
      <c r="BI5" s="37"/>
      <c r="BJ5" s="38">
        <f t="shared" ref="BJ5:BJ24" si="25">BI5*BF5</f>
        <v>0</v>
      </c>
      <c r="BK5" s="40">
        <f t="shared" si="0"/>
        <v>25000</v>
      </c>
      <c r="BL5" s="40">
        <f t="shared" si="1"/>
        <v>25000</v>
      </c>
      <c r="BM5" s="40">
        <f t="shared" ref="BM5:BM27" si="26">SUM(BJ5,BH5,BC5,BA5,AV5,AT5,AO5,AM5,AH5,AF5,AA5,Y5,T5,R5,M5,K5)</f>
        <v>25000</v>
      </c>
      <c r="BN5" s="15">
        <f t="shared" ref="BN5:BN27" si="27">IF(AND(BK5=BL5,BL5=BM5,BK5=BM5),0,1)</f>
        <v>0</v>
      </c>
    </row>
    <row r="6" spans="1:66" s="15" customFormat="1" x14ac:dyDescent="0.25">
      <c r="B6" s="43" t="s">
        <v>24</v>
      </c>
      <c r="C6" s="41" t="s">
        <v>23</v>
      </c>
      <c r="D6" s="42">
        <v>1</v>
      </c>
      <c r="E6" s="33">
        <v>25000</v>
      </c>
      <c r="F6" s="33">
        <v>25000</v>
      </c>
      <c r="G6" s="39"/>
      <c r="H6" s="35">
        <v>1</v>
      </c>
      <c r="I6" s="36">
        <f t="shared" si="2"/>
        <v>25000</v>
      </c>
      <c r="J6" s="37">
        <v>0.5</v>
      </c>
      <c r="K6" s="38">
        <f t="shared" si="3"/>
        <v>12500</v>
      </c>
      <c r="L6" s="37">
        <v>0.5</v>
      </c>
      <c r="M6" s="38">
        <f t="shared" si="4"/>
        <v>12500</v>
      </c>
      <c r="N6" s="39"/>
      <c r="O6" s="35"/>
      <c r="P6" s="36">
        <f t="shared" si="5"/>
        <v>0</v>
      </c>
      <c r="Q6" s="37"/>
      <c r="R6" s="38">
        <f t="shared" si="6"/>
        <v>0</v>
      </c>
      <c r="S6" s="37"/>
      <c r="T6" s="38">
        <f t="shared" si="7"/>
        <v>0</v>
      </c>
      <c r="U6" s="39"/>
      <c r="V6" s="35"/>
      <c r="W6" s="36">
        <f t="shared" si="8"/>
        <v>0</v>
      </c>
      <c r="X6" s="37"/>
      <c r="Y6" s="38">
        <f t="shared" si="9"/>
        <v>0</v>
      </c>
      <c r="Z6" s="37"/>
      <c r="AA6" s="38">
        <f t="shared" si="10"/>
        <v>0</v>
      </c>
      <c r="AB6" s="39"/>
      <c r="AC6" s="35"/>
      <c r="AD6" s="36">
        <f t="shared" si="11"/>
        <v>0</v>
      </c>
      <c r="AE6" s="37"/>
      <c r="AF6" s="38">
        <f t="shared" si="12"/>
        <v>0</v>
      </c>
      <c r="AG6" s="37"/>
      <c r="AH6" s="38">
        <f t="shared" si="13"/>
        <v>0</v>
      </c>
      <c r="AI6" s="39"/>
      <c r="AJ6" s="35"/>
      <c r="AK6" s="36">
        <f t="shared" si="14"/>
        <v>0</v>
      </c>
      <c r="AL6" s="37"/>
      <c r="AM6" s="38">
        <f t="shared" si="15"/>
        <v>0</v>
      </c>
      <c r="AN6" s="37"/>
      <c r="AO6" s="38">
        <f t="shared" si="16"/>
        <v>0</v>
      </c>
      <c r="AP6" s="39"/>
      <c r="AQ6" s="35"/>
      <c r="AR6" s="36">
        <f t="shared" si="17"/>
        <v>0</v>
      </c>
      <c r="AS6" s="37"/>
      <c r="AT6" s="38">
        <f t="shared" si="18"/>
        <v>0</v>
      </c>
      <c r="AU6" s="37"/>
      <c r="AV6" s="38">
        <f t="shared" si="19"/>
        <v>0</v>
      </c>
      <c r="AW6" s="39"/>
      <c r="AX6" s="35"/>
      <c r="AY6" s="36">
        <f t="shared" si="20"/>
        <v>0</v>
      </c>
      <c r="AZ6" s="37"/>
      <c r="BA6" s="38">
        <f t="shared" si="21"/>
        <v>0</v>
      </c>
      <c r="BB6" s="37"/>
      <c r="BC6" s="38">
        <f t="shared" si="22"/>
        <v>0</v>
      </c>
      <c r="BD6" s="39"/>
      <c r="BE6" s="35"/>
      <c r="BF6" s="36">
        <f t="shared" si="23"/>
        <v>0</v>
      </c>
      <c r="BG6" s="37"/>
      <c r="BH6" s="38">
        <f t="shared" si="24"/>
        <v>0</v>
      </c>
      <c r="BI6" s="37"/>
      <c r="BJ6" s="38">
        <f t="shared" si="25"/>
        <v>0</v>
      </c>
      <c r="BK6" s="40">
        <f t="shared" si="0"/>
        <v>25000</v>
      </c>
      <c r="BL6" s="40">
        <f t="shared" si="1"/>
        <v>25000</v>
      </c>
      <c r="BM6" s="40">
        <f t="shared" si="26"/>
        <v>25000</v>
      </c>
      <c r="BN6" s="15">
        <f t="shared" si="27"/>
        <v>0</v>
      </c>
    </row>
    <row r="7" spans="1:66" s="15" customFormat="1" x14ac:dyDescent="0.25">
      <c r="B7" s="2"/>
      <c r="C7" s="44"/>
      <c r="D7" s="42"/>
      <c r="E7" s="33"/>
      <c r="F7" s="33"/>
      <c r="G7" s="39"/>
      <c r="H7" s="35"/>
      <c r="I7" s="36">
        <f t="shared" si="2"/>
        <v>0</v>
      </c>
      <c r="J7" s="37"/>
      <c r="K7" s="38">
        <f t="shared" si="3"/>
        <v>0</v>
      </c>
      <c r="L7" s="37"/>
      <c r="M7" s="38">
        <f t="shared" si="4"/>
        <v>0</v>
      </c>
      <c r="N7" s="39"/>
      <c r="O7" s="35"/>
      <c r="P7" s="36">
        <f t="shared" si="5"/>
        <v>0</v>
      </c>
      <c r="Q7" s="37"/>
      <c r="R7" s="38">
        <f t="shared" si="6"/>
        <v>0</v>
      </c>
      <c r="S7" s="37"/>
      <c r="T7" s="38">
        <f t="shared" si="7"/>
        <v>0</v>
      </c>
      <c r="U7" s="39"/>
      <c r="V7" s="35"/>
      <c r="W7" s="36">
        <f t="shared" si="8"/>
        <v>0</v>
      </c>
      <c r="X7" s="37"/>
      <c r="Y7" s="38">
        <f t="shared" si="9"/>
        <v>0</v>
      </c>
      <c r="Z7" s="37"/>
      <c r="AA7" s="38">
        <f t="shared" si="10"/>
        <v>0</v>
      </c>
      <c r="AB7" s="39"/>
      <c r="AC7" s="35"/>
      <c r="AD7" s="36">
        <f t="shared" si="11"/>
        <v>0</v>
      </c>
      <c r="AE7" s="37"/>
      <c r="AF7" s="38">
        <f t="shared" si="12"/>
        <v>0</v>
      </c>
      <c r="AG7" s="37"/>
      <c r="AH7" s="38">
        <f t="shared" si="13"/>
        <v>0</v>
      </c>
      <c r="AI7" s="39"/>
      <c r="AJ7" s="35"/>
      <c r="AK7" s="36">
        <f t="shared" si="14"/>
        <v>0</v>
      </c>
      <c r="AL7" s="37"/>
      <c r="AM7" s="38">
        <f t="shared" si="15"/>
        <v>0</v>
      </c>
      <c r="AN7" s="37"/>
      <c r="AO7" s="38">
        <f t="shared" si="16"/>
        <v>0</v>
      </c>
      <c r="AP7" s="39"/>
      <c r="AQ7" s="35"/>
      <c r="AR7" s="36">
        <f t="shared" si="17"/>
        <v>0</v>
      </c>
      <c r="AS7" s="37"/>
      <c r="AT7" s="38">
        <f t="shared" si="18"/>
        <v>0</v>
      </c>
      <c r="AU7" s="37"/>
      <c r="AV7" s="38">
        <f t="shared" si="19"/>
        <v>0</v>
      </c>
      <c r="AW7" s="39"/>
      <c r="AX7" s="35"/>
      <c r="AY7" s="36">
        <f t="shared" si="20"/>
        <v>0</v>
      </c>
      <c r="AZ7" s="37"/>
      <c r="BA7" s="38">
        <f t="shared" si="21"/>
        <v>0</v>
      </c>
      <c r="BB7" s="37"/>
      <c r="BC7" s="38">
        <f t="shared" si="22"/>
        <v>0</v>
      </c>
      <c r="BD7" s="39"/>
      <c r="BE7" s="35"/>
      <c r="BF7" s="36">
        <f t="shared" si="23"/>
        <v>0</v>
      </c>
      <c r="BG7" s="37"/>
      <c r="BH7" s="38">
        <f t="shared" si="24"/>
        <v>0</v>
      </c>
      <c r="BI7" s="37"/>
      <c r="BJ7" s="38">
        <f t="shared" si="25"/>
        <v>0</v>
      </c>
      <c r="BK7" s="40">
        <f t="shared" si="0"/>
        <v>0</v>
      </c>
      <c r="BL7" s="40">
        <f t="shared" si="1"/>
        <v>0</v>
      </c>
      <c r="BM7" s="40">
        <f t="shared" si="26"/>
        <v>0</v>
      </c>
      <c r="BN7" s="15">
        <f t="shared" si="27"/>
        <v>0</v>
      </c>
    </row>
    <row r="8" spans="1:66" x14ac:dyDescent="0.25">
      <c r="A8" s="1" t="s">
        <v>25</v>
      </c>
      <c r="C8" s="44"/>
      <c r="D8" s="45"/>
      <c r="E8" s="33"/>
      <c r="F8" s="33">
        <v>0</v>
      </c>
      <c r="G8" s="39"/>
      <c r="H8" s="35"/>
      <c r="I8" s="36">
        <f t="shared" si="2"/>
        <v>0</v>
      </c>
      <c r="J8" s="37"/>
      <c r="K8" s="38">
        <f t="shared" si="3"/>
        <v>0</v>
      </c>
      <c r="L8" s="37"/>
      <c r="M8" s="38">
        <f t="shared" si="4"/>
        <v>0</v>
      </c>
      <c r="N8" s="39"/>
      <c r="O8" s="35"/>
      <c r="P8" s="36">
        <f t="shared" si="5"/>
        <v>0</v>
      </c>
      <c r="Q8" s="37"/>
      <c r="R8" s="38">
        <f t="shared" si="6"/>
        <v>0</v>
      </c>
      <c r="S8" s="37"/>
      <c r="T8" s="38">
        <f t="shared" si="7"/>
        <v>0</v>
      </c>
      <c r="U8" s="39"/>
      <c r="V8" s="35"/>
      <c r="W8" s="36">
        <f t="shared" si="8"/>
        <v>0</v>
      </c>
      <c r="X8" s="37"/>
      <c r="Y8" s="38">
        <f t="shared" si="9"/>
        <v>0</v>
      </c>
      <c r="Z8" s="37"/>
      <c r="AA8" s="38">
        <f t="shared" si="10"/>
        <v>0</v>
      </c>
      <c r="AB8" s="39"/>
      <c r="AC8" s="35"/>
      <c r="AD8" s="36">
        <f t="shared" si="11"/>
        <v>0</v>
      </c>
      <c r="AE8" s="37"/>
      <c r="AF8" s="38">
        <f t="shared" si="12"/>
        <v>0</v>
      </c>
      <c r="AG8" s="37"/>
      <c r="AH8" s="38">
        <f t="shared" si="13"/>
        <v>0</v>
      </c>
      <c r="AI8" s="39"/>
      <c r="AJ8" s="35"/>
      <c r="AK8" s="36">
        <f t="shared" si="14"/>
        <v>0</v>
      </c>
      <c r="AL8" s="37"/>
      <c r="AM8" s="38">
        <f t="shared" si="15"/>
        <v>0</v>
      </c>
      <c r="AN8" s="37"/>
      <c r="AO8" s="38">
        <f t="shared" si="16"/>
        <v>0</v>
      </c>
      <c r="AP8" s="39"/>
      <c r="AQ8" s="35"/>
      <c r="AR8" s="36">
        <f t="shared" si="17"/>
        <v>0</v>
      </c>
      <c r="AS8" s="37"/>
      <c r="AT8" s="38">
        <f t="shared" si="18"/>
        <v>0</v>
      </c>
      <c r="AU8" s="37"/>
      <c r="AV8" s="38">
        <f t="shared" si="19"/>
        <v>0</v>
      </c>
      <c r="AW8" s="39"/>
      <c r="AX8" s="35"/>
      <c r="AY8" s="36">
        <f t="shared" si="20"/>
        <v>0</v>
      </c>
      <c r="AZ8" s="37"/>
      <c r="BA8" s="38">
        <f t="shared" si="21"/>
        <v>0</v>
      </c>
      <c r="BB8" s="37"/>
      <c r="BC8" s="38">
        <f t="shared" si="22"/>
        <v>0</v>
      </c>
      <c r="BD8" s="39"/>
      <c r="BE8" s="35"/>
      <c r="BF8" s="36">
        <f t="shared" si="23"/>
        <v>0</v>
      </c>
      <c r="BG8" s="37"/>
      <c r="BH8" s="38">
        <f t="shared" si="24"/>
        <v>0</v>
      </c>
      <c r="BI8" s="37"/>
      <c r="BJ8" s="38">
        <f t="shared" si="25"/>
        <v>0</v>
      </c>
      <c r="BK8" s="40">
        <f t="shared" si="0"/>
        <v>0</v>
      </c>
      <c r="BL8" s="40">
        <f t="shared" si="1"/>
        <v>0</v>
      </c>
      <c r="BM8" s="40">
        <f t="shared" si="26"/>
        <v>0</v>
      </c>
      <c r="BN8" s="15">
        <f t="shared" si="27"/>
        <v>0</v>
      </c>
    </row>
    <row r="9" spans="1:66" x14ac:dyDescent="0.25">
      <c r="A9" s="2"/>
      <c r="B9" s="2" t="s">
        <v>26</v>
      </c>
      <c r="C9" s="41" t="s">
        <v>23</v>
      </c>
      <c r="D9" s="45">
        <v>1</v>
      </c>
      <c r="E9" s="33">
        <v>45000</v>
      </c>
      <c r="F9" s="33">
        <v>45000</v>
      </c>
      <c r="G9" s="39"/>
      <c r="H9" s="35">
        <v>0.125</v>
      </c>
      <c r="I9" s="36">
        <f t="shared" si="2"/>
        <v>5625</v>
      </c>
      <c r="J9" s="37">
        <v>0.5</v>
      </c>
      <c r="K9" s="38">
        <f t="shared" si="3"/>
        <v>2812.5</v>
      </c>
      <c r="L9" s="37">
        <v>0.5</v>
      </c>
      <c r="M9" s="38">
        <f t="shared" si="4"/>
        <v>2812.5</v>
      </c>
      <c r="N9" s="39"/>
      <c r="O9" s="35">
        <v>0.125</v>
      </c>
      <c r="P9" s="36">
        <f t="shared" si="5"/>
        <v>5625</v>
      </c>
      <c r="Q9" s="37">
        <v>0.5</v>
      </c>
      <c r="R9" s="38">
        <f t="shared" si="6"/>
        <v>2812.5</v>
      </c>
      <c r="S9" s="37">
        <v>0.5</v>
      </c>
      <c r="T9" s="38">
        <f t="shared" si="7"/>
        <v>2812.5</v>
      </c>
      <c r="U9" s="39"/>
      <c r="V9" s="35">
        <v>0.125</v>
      </c>
      <c r="W9" s="36">
        <f t="shared" si="8"/>
        <v>5625</v>
      </c>
      <c r="X9" s="37">
        <v>0.5</v>
      </c>
      <c r="Y9" s="38">
        <f t="shared" si="9"/>
        <v>2812.5</v>
      </c>
      <c r="Z9" s="37">
        <v>0.5</v>
      </c>
      <c r="AA9" s="38">
        <f t="shared" si="10"/>
        <v>2812.5</v>
      </c>
      <c r="AB9" s="39"/>
      <c r="AC9" s="35">
        <v>0.125</v>
      </c>
      <c r="AD9" s="36">
        <f t="shared" si="11"/>
        <v>5625</v>
      </c>
      <c r="AE9" s="37">
        <v>0.5</v>
      </c>
      <c r="AF9" s="38">
        <f t="shared" si="12"/>
        <v>2812.5</v>
      </c>
      <c r="AG9" s="37">
        <v>0.5</v>
      </c>
      <c r="AH9" s="38">
        <f t="shared" si="13"/>
        <v>2812.5</v>
      </c>
      <c r="AI9" s="39"/>
      <c r="AJ9" s="35">
        <v>0.125</v>
      </c>
      <c r="AK9" s="36">
        <f t="shared" si="14"/>
        <v>5625</v>
      </c>
      <c r="AL9" s="37">
        <v>0.5</v>
      </c>
      <c r="AM9" s="38">
        <f t="shared" si="15"/>
        <v>2812.5</v>
      </c>
      <c r="AN9" s="37">
        <v>0.5</v>
      </c>
      <c r="AO9" s="38">
        <f t="shared" si="16"/>
        <v>2812.5</v>
      </c>
      <c r="AP9" s="39"/>
      <c r="AQ9" s="35">
        <v>0.125</v>
      </c>
      <c r="AR9" s="36">
        <f t="shared" si="17"/>
        <v>5625</v>
      </c>
      <c r="AS9" s="37">
        <v>0.5</v>
      </c>
      <c r="AT9" s="38">
        <f t="shared" si="18"/>
        <v>2812.5</v>
      </c>
      <c r="AU9" s="37">
        <v>0.5</v>
      </c>
      <c r="AV9" s="38">
        <f t="shared" si="19"/>
        <v>2812.5</v>
      </c>
      <c r="AW9" s="39"/>
      <c r="AX9" s="35">
        <v>0.125</v>
      </c>
      <c r="AY9" s="36">
        <f t="shared" si="20"/>
        <v>5625</v>
      </c>
      <c r="AZ9" s="37">
        <v>0.5</v>
      </c>
      <c r="BA9" s="38">
        <f t="shared" si="21"/>
        <v>2812.5</v>
      </c>
      <c r="BB9" s="37">
        <v>0.5</v>
      </c>
      <c r="BC9" s="38">
        <f t="shared" si="22"/>
        <v>2812.5</v>
      </c>
      <c r="BD9" s="39"/>
      <c r="BE9" s="35">
        <v>0.125</v>
      </c>
      <c r="BF9" s="36">
        <f t="shared" si="23"/>
        <v>5625</v>
      </c>
      <c r="BG9" s="37">
        <v>0.5</v>
      </c>
      <c r="BH9" s="38">
        <f t="shared" si="24"/>
        <v>2812.5</v>
      </c>
      <c r="BI9" s="37">
        <v>0.5</v>
      </c>
      <c r="BJ9" s="38">
        <f t="shared" si="25"/>
        <v>2812.5</v>
      </c>
      <c r="BK9" s="40">
        <f t="shared" si="0"/>
        <v>45000</v>
      </c>
      <c r="BL9" s="40">
        <f t="shared" si="1"/>
        <v>45000</v>
      </c>
      <c r="BM9" s="40">
        <f t="shared" si="26"/>
        <v>45000</v>
      </c>
      <c r="BN9" s="15">
        <f t="shared" si="27"/>
        <v>0</v>
      </c>
    </row>
    <row r="10" spans="1:66" x14ac:dyDescent="0.25">
      <c r="B10" s="46" t="s">
        <v>27</v>
      </c>
      <c r="C10" s="41" t="s">
        <v>23</v>
      </c>
      <c r="D10" s="45">
        <v>1</v>
      </c>
      <c r="E10" s="33">
        <v>15000</v>
      </c>
      <c r="F10" s="33">
        <v>15000</v>
      </c>
      <c r="G10" s="39"/>
      <c r="H10" s="35">
        <v>0.125</v>
      </c>
      <c r="I10" s="36">
        <f t="shared" si="2"/>
        <v>1875</v>
      </c>
      <c r="J10" s="37">
        <v>0.5</v>
      </c>
      <c r="K10" s="38">
        <f t="shared" si="3"/>
        <v>937.5</v>
      </c>
      <c r="L10" s="37">
        <v>0.5</v>
      </c>
      <c r="M10" s="38">
        <f t="shared" si="4"/>
        <v>937.5</v>
      </c>
      <c r="N10" s="39"/>
      <c r="O10" s="35">
        <v>0.125</v>
      </c>
      <c r="P10" s="36">
        <f t="shared" si="5"/>
        <v>1875</v>
      </c>
      <c r="Q10" s="37">
        <v>0.5</v>
      </c>
      <c r="R10" s="38">
        <f t="shared" si="6"/>
        <v>937.5</v>
      </c>
      <c r="S10" s="37">
        <v>0.5</v>
      </c>
      <c r="T10" s="38">
        <f t="shared" si="7"/>
        <v>937.5</v>
      </c>
      <c r="U10" s="39"/>
      <c r="V10" s="35">
        <v>0.125</v>
      </c>
      <c r="W10" s="36">
        <f t="shared" si="8"/>
        <v>1875</v>
      </c>
      <c r="X10" s="37">
        <v>0.5</v>
      </c>
      <c r="Y10" s="38">
        <f t="shared" si="9"/>
        <v>937.5</v>
      </c>
      <c r="Z10" s="37">
        <v>0.5</v>
      </c>
      <c r="AA10" s="38">
        <f t="shared" si="10"/>
        <v>937.5</v>
      </c>
      <c r="AB10" s="39"/>
      <c r="AC10" s="35">
        <v>0.125</v>
      </c>
      <c r="AD10" s="36">
        <f t="shared" si="11"/>
        <v>1875</v>
      </c>
      <c r="AE10" s="37">
        <v>0.5</v>
      </c>
      <c r="AF10" s="38">
        <f t="shared" si="12"/>
        <v>937.5</v>
      </c>
      <c r="AG10" s="37">
        <v>0.5</v>
      </c>
      <c r="AH10" s="38">
        <f t="shared" si="13"/>
        <v>937.5</v>
      </c>
      <c r="AI10" s="39"/>
      <c r="AJ10" s="35">
        <v>0.125</v>
      </c>
      <c r="AK10" s="36">
        <f t="shared" si="14"/>
        <v>1875</v>
      </c>
      <c r="AL10" s="37">
        <v>0.5</v>
      </c>
      <c r="AM10" s="38">
        <f t="shared" si="15"/>
        <v>937.5</v>
      </c>
      <c r="AN10" s="37">
        <v>0.5</v>
      </c>
      <c r="AO10" s="38">
        <f t="shared" si="16"/>
        <v>937.5</v>
      </c>
      <c r="AP10" s="39"/>
      <c r="AQ10" s="35">
        <v>0.125</v>
      </c>
      <c r="AR10" s="36">
        <f t="shared" si="17"/>
        <v>1875</v>
      </c>
      <c r="AS10" s="37">
        <v>0.5</v>
      </c>
      <c r="AT10" s="38">
        <f t="shared" si="18"/>
        <v>937.5</v>
      </c>
      <c r="AU10" s="37">
        <v>0.5</v>
      </c>
      <c r="AV10" s="38">
        <f t="shared" si="19"/>
        <v>937.5</v>
      </c>
      <c r="AW10" s="39"/>
      <c r="AX10" s="35">
        <v>0.125</v>
      </c>
      <c r="AY10" s="36">
        <f t="shared" si="20"/>
        <v>1875</v>
      </c>
      <c r="AZ10" s="37">
        <v>0.5</v>
      </c>
      <c r="BA10" s="38">
        <f t="shared" si="21"/>
        <v>937.5</v>
      </c>
      <c r="BB10" s="37">
        <v>0.5</v>
      </c>
      <c r="BC10" s="38">
        <f t="shared" si="22"/>
        <v>937.5</v>
      </c>
      <c r="BD10" s="39"/>
      <c r="BE10" s="35">
        <v>0.125</v>
      </c>
      <c r="BF10" s="36">
        <f t="shared" si="23"/>
        <v>1875</v>
      </c>
      <c r="BG10" s="37">
        <v>0.5</v>
      </c>
      <c r="BH10" s="38">
        <f t="shared" si="24"/>
        <v>937.5</v>
      </c>
      <c r="BI10" s="37">
        <v>0.5</v>
      </c>
      <c r="BJ10" s="38">
        <f t="shared" si="25"/>
        <v>937.5</v>
      </c>
      <c r="BK10" s="40">
        <f t="shared" si="0"/>
        <v>15000</v>
      </c>
      <c r="BL10" s="40">
        <f t="shared" si="1"/>
        <v>15000</v>
      </c>
      <c r="BM10" s="40">
        <f t="shared" si="26"/>
        <v>15000</v>
      </c>
      <c r="BN10" s="15">
        <f t="shared" si="27"/>
        <v>0</v>
      </c>
    </row>
    <row r="11" spans="1:66" x14ac:dyDescent="0.25">
      <c r="A11" s="2"/>
      <c r="B11" s="2" t="s">
        <v>28</v>
      </c>
      <c r="C11" s="41" t="s">
        <v>29</v>
      </c>
      <c r="D11" s="45">
        <v>45000</v>
      </c>
      <c r="E11" s="47">
        <v>0.25</v>
      </c>
      <c r="F11" s="33">
        <v>11250</v>
      </c>
      <c r="G11" s="39"/>
      <c r="H11" s="35"/>
      <c r="I11" s="36">
        <f t="shared" si="2"/>
        <v>0</v>
      </c>
      <c r="J11" s="37"/>
      <c r="K11" s="38">
        <f t="shared" si="3"/>
        <v>0</v>
      </c>
      <c r="L11" s="37"/>
      <c r="M11" s="38">
        <f t="shared" si="4"/>
        <v>0</v>
      </c>
      <c r="N11" s="39"/>
      <c r="O11" s="35">
        <v>1</v>
      </c>
      <c r="P11" s="36">
        <f t="shared" si="5"/>
        <v>11250</v>
      </c>
      <c r="Q11" s="37">
        <v>0.5</v>
      </c>
      <c r="R11" s="38">
        <f t="shared" si="6"/>
        <v>5625</v>
      </c>
      <c r="S11" s="37">
        <v>0.5</v>
      </c>
      <c r="T11" s="38">
        <f t="shared" si="7"/>
        <v>5625</v>
      </c>
      <c r="U11" s="39"/>
      <c r="V11" s="35"/>
      <c r="W11" s="36">
        <f t="shared" si="8"/>
        <v>0</v>
      </c>
      <c r="X11" s="37"/>
      <c r="Y11" s="38">
        <f t="shared" si="9"/>
        <v>0</v>
      </c>
      <c r="Z11" s="37"/>
      <c r="AA11" s="38">
        <f t="shared" si="10"/>
        <v>0</v>
      </c>
      <c r="AB11" s="39"/>
      <c r="AC11" s="35"/>
      <c r="AD11" s="36">
        <f t="shared" si="11"/>
        <v>0</v>
      </c>
      <c r="AE11" s="37"/>
      <c r="AF11" s="38">
        <f t="shared" si="12"/>
        <v>0</v>
      </c>
      <c r="AG11" s="37"/>
      <c r="AH11" s="38">
        <f t="shared" si="13"/>
        <v>0</v>
      </c>
      <c r="AI11" s="39"/>
      <c r="AJ11" s="35"/>
      <c r="AK11" s="36">
        <f t="shared" si="14"/>
        <v>0</v>
      </c>
      <c r="AL11" s="37"/>
      <c r="AM11" s="38">
        <f t="shared" si="15"/>
        <v>0</v>
      </c>
      <c r="AN11" s="37"/>
      <c r="AO11" s="38">
        <f t="shared" si="16"/>
        <v>0</v>
      </c>
      <c r="AP11" s="39"/>
      <c r="AQ11" s="35"/>
      <c r="AR11" s="36">
        <f t="shared" si="17"/>
        <v>0</v>
      </c>
      <c r="AS11" s="37"/>
      <c r="AT11" s="38">
        <f t="shared" si="18"/>
        <v>0</v>
      </c>
      <c r="AU11" s="37"/>
      <c r="AV11" s="38">
        <f t="shared" si="19"/>
        <v>0</v>
      </c>
      <c r="AW11" s="39"/>
      <c r="AX11" s="35"/>
      <c r="AY11" s="36">
        <f t="shared" si="20"/>
        <v>0</v>
      </c>
      <c r="AZ11" s="37"/>
      <c r="BA11" s="38">
        <f t="shared" si="21"/>
        <v>0</v>
      </c>
      <c r="BB11" s="37"/>
      <c r="BC11" s="38">
        <f t="shared" si="22"/>
        <v>0</v>
      </c>
      <c r="BD11" s="39"/>
      <c r="BE11" s="35"/>
      <c r="BF11" s="36">
        <f t="shared" si="23"/>
        <v>0</v>
      </c>
      <c r="BG11" s="37"/>
      <c r="BH11" s="38">
        <f t="shared" si="24"/>
        <v>0</v>
      </c>
      <c r="BI11" s="37"/>
      <c r="BJ11" s="38">
        <f t="shared" si="25"/>
        <v>0</v>
      </c>
      <c r="BK11" s="40">
        <f t="shared" si="0"/>
        <v>11250</v>
      </c>
      <c r="BL11" s="40">
        <f t="shared" si="1"/>
        <v>11250</v>
      </c>
      <c r="BM11" s="40">
        <f t="shared" si="26"/>
        <v>11250</v>
      </c>
      <c r="BN11" s="15">
        <f t="shared" si="27"/>
        <v>0</v>
      </c>
    </row>
    <row r="12" spans="1:66" x14ac:dyDescent="0.25">
      <c r="B12" s="43"/>
      <c r="C12" s="41"/>
      <c r="D12" s="45"/>
      <c r="E12" s="48"/>
      <c r="F12" s="33">
        <v>0</v>
      </c>
      <c r="G12" s="39"/>
      <c r="H12" s="35"/>
      <c r="I12" s="36">
        <f t="shared" si="2"/>
        <v>0</v>
      </c>
      <c r="J12" s="37"/>
      <c r="K12" s="38">
        <f t="shared" si="3"/>
        <v>0</v>
      </c>
      <c r="L12" s="37"/>
      <c r="M12" s="38">
        <f t="shared" si="4"/>
        <v>0</v>
      </c>
      <c r="N12" s="39"/>
      <c r="O12" s="35"/>
      <c r="P12" s="36">
        <f t="shared" si="5"/>
        <v>0</v>
      </c>
      <c r="Q12" s="37"/>
      <c r="R12" s="38">
        <f t="shared" si="6"/>
        <v>0</v>
      </c>
      <c r="S12" s="37"/>
      <c r="T12" s="38">
        <f t="shared" si="7"/>
        <v>0</v>
      </c>
      <c r="U12" s="39"/>
      <c r="V12" s="35"/>
      <c r="W12" s="36">
        <f t="shared" si="8"/>
        <v>0</v>
      </c>
      <c r="X12" s="37"/>
      <c r="Y12" s="38">
        <f t="shared" si="9"/>
        <v>0</v>
      </c>
      <c r="Z12" s="37"/>
      <c r="AA12" s="38">
        <f t="shared" si="10"/>
        <v>0</v>
      </c>
      <c r="AB12" s="39"/>
      <c r="AC12" s="35"/>
      <c r="AD12" s="36">
        <f t="shared" si="11"/>
        <v>0</v>
      </c>
      <c r="AE12" s="37"/>
      <c r="AF12" s="38">
        <f t="shared" si="12"/>
        <v>0</v>
      </c>
      <c r="AG12" s="37"/>
      <c r="AH12" s="38">
        <f t="shared" si="13"/>
        <v>0</v>
      </c>
      <c r="AI12" s="39"/>
      <c r="AJ12" s="35"/>
      <c r="AK12" s="36">
        <f t="shared" si="14"/>
        <v>0</v>
      </c>
      <c r="AL12" s="37"/>
      <c r="AM12" s="38">
        <f t="shared" si="15"/>
        <v>0</v>
      </c>
      <c r="AN12" s="37"/>
      <c r="AO12" s="38">
        <f t="shared" si="16"/>
        <v>0</v>
      </c>
      <c r="AP12" s="39"/>
      <c r="AQ12" s="35"/>
      <c r="AR12" s="36">
        <f t="shared" si="17"/>
        <v>0</v>
      </c>
      <c r="AS12" s="37"/>
      <c r="AT12" s="38">
        <f t="shared" si="18"/>
        <v>0</v>
      </c>
      <c r="AU12" s="37"/>
      <c r="AV12" s="38">
        <f t="shared" si="19"/>
        <v>0</v>
      </c>
      <c r="AW12" s="39"/>
      <c r="AX12" s="35"/>
      <c r="AY12" s="36">
        <f t="shared" si="20"/>
        <v>0</v>
      </c>
      <c r="AZ12" s="37"/>
      <c r="BA12" s="38">
        <f t="shared" si="21"/>
        <v>0</v>
      </c>
      <c r="BB12" s="37"/>
      <c r="BC12" s="38">
        <f t="shared" si="22"/>
        <v>0</v>
      </c>
      <c r="BD12" s="39"/>
      <c r="BE12" s="35"/>
      <c r="BF12" s="36">
        <f t="shared" si="23"/>
        <v>0</v>
      </c>
      <c r="BG12" s="37"/>
      <c r="BH12" s="38">
        <f t="shared" si="24"/>
        <v>0</v>
      </c>
      <c r="BI12" s="37"/>
      <c r="BJ12" s="38">
        <f t="shared" si="25"/>
        <v>0</v>
      </c>
      <c r="BK12" s="40">
        <f t="shared" si="0"/>
        <v>0</v>
      </c>
      <c r="BL12" s="40">
        <f t="shared" si="1"/>
        <v>0</v>
      </c>
      <c r="BM12" s="40">
        <f t="shared" si="26"/>
        <v>0</v>
      </c>
      <c r="BN12" s="15">
        <f t="shared" si="27"/>
        <v>0</v>
      </c>
    </row>
    <row r="13" spans="1:66" x14ac:dyDescent="0.25">
      <c r="A13" s="1" t="s">
        <v>30</v>
      </c>
      <c r="C13" s="44"/>
      <c r="D13" s="45"/>
      <c r="E13" s="48"/>
      <c r="F13" s="33">
        <v>0</v>
      </c>
      <c r="G13" s="39"/>
      <c r="H13" s="35"/>
      <c r="I13" s="36">
        <f t="shared" si="2"/>
        <v>0</v>
      </c>
      <c r="J13" s="37"/>
      <c r="K13" s="38">
        <f t="shared" si="3"/>
        <v>0</v>
      </c>
      <c r="L13" s="37"/>
      <c r="M13" s="38">
        <f t="shared" si="4"/>
        <v>0</v>
      </c>
      <c r="N13" s="39"/>
      <c r="O13" s="35"/>
      <c r="P13" s="36">
        <f t="shared" si="5"/>
        <v>0</v>
      </c>
      <c r="Q13" s="37"/>
      <c r="R13" s="38">
        <f t="shared" si="6"/>
        <v>0</v>
      </c>
      <c r="S13" s="37"/>
      <c r="T13" s="38">
        <f t="shared" si="7"/>
        <v>0</v>
      </c>
      <c r="U13" s="39"/>
      <c r="V13" s="35"/>
      <c r="W13" s="36">
        <f t="shared" si="8"/>
        <v>0</v>
      </c>
      <c r="X13" s="37"/>
      <c r="Y13" s="38">
        <f t="shared" si="9"/>
        <v>0</v>
      </c>
      <c r="Z13" s="37"/>
      <c r="AA13" s="38">
        <f t="shared" si="10"/>
        <v>0</v>
      </c>
      <c r="AB13" s="39"/>
      <c r="AC13" s="35"/>
      <c r="AD13" s="36">
        <f t="shared" si="11"/>
        <v>0</v>
      </c>
      <c r="AE13" s="37"/>
      <c r="AF13" s="38">
        <f t="shared" si="12"/>
        <v>0</v>
      </c>
      <c r="AG13" s="37"/>
      <c r="AH13" s="38">
        <f t="shared" si="13"/>
        <v>0</v>
      </c>
      <c r="AI13" s="39"/>
      <c r="AJ13" s="35"/>
      <c r="AK13" s="36">
        <f t="shared" si="14"/>
        <v>0</v>
      </c>
      <c r="AL13" s="37"/>
      <c r="AM13" s="38">
        <f t="shared" si="15"/>
        <v>0</v>
      </c>
      <c r="AN13" s="37"/>
      <c r="AO13" s="38">
        <f t="shared" si="16"/>
        <v>0</v>
      </c>
      <c r="AP13" s="39"/>
      <c r="AQ13" s="35"/>
      <c r="AR13" s="36">
        <f t="shared" si="17"/>
        <v>0</v>
      </c>
      <c r="AS13" s="37"/>
      <c r="AT13" s="38">
        <f t="shared" si="18"/>
        <v>0</v>
      </c>
      <c r="AU13" s="37"/>
      <c r="AV13" s="38">
        <f t="shared" si="19"/>
        <v>0</v>
      </c>
      <c r="AW13" s="39"/>
      <c r="AX13" s="35"/>
      <c r="AY13" s="36">
        <f t="shared" si="20"/>
        <v>0</v>
      </c>
      <c r="AZ13" s="37"/>
      <c r="BA13" s="38">
        <f t="shared" si="21"/>
        <v>0</v>
      </c>
      <c r="BB13" s="37"/>
      <c r="BC13" s="38">
        <f t="shared" si="22"/>
        <v>0</v>
      </c>
      <c r="BD13" s="39"/>
      <c r="BE13" s="35"/>
      <c r="BF13" s="36">
        <f t="shared" si="23"/>
        <v>0</v>
      </c>
      <c r="BG13" s="37"/>
      <c r="BH13" s="38">
        <f t="shared" si="24"/>
        <v>0</v>
      </c>
      <c r="BI13" s="37"/>
      <c r="BJ13" s="38">
        <f t="shared" si="25"/>
        <v>0</v>
      </c>
      <c r="BK13" s="40">
        <f t="shared" si="0"/>
        <v>0</v>
      </c>
      <c r="BL13" s="40">
        <f t="shared" si="1"/>
        <v>0</v>
      </c>
      <c r="BM13" s="40">
        <f t="shared" si="26"/>
        <v>0</v>
      </c>
      <c r="BN13" s="15">
        <f t="shared" si="27"/>
        <v>0</v>
      </c>
    </row>
    <row r="14" spans="1:66" x14ac:dyDescent="0.25">
      <c r="B14" s="43" t="s">
        <v>31</v>
      </c>
      <c r="C14" s="41" t="s">
        <v>32</v>
      </c>
      <c r="D14" s="45">
        <v>70</v>
      </c>
      <c r="E14" s="48">
        <v>650</v>
      </c>
      <c r="F14" s="33">
        <v>45500</v>
      </c>
      <c r="G14" s="39"/>
      <c r="H14" s="35"/>
      <c r="I14" s="36">
        <f t="shared" si="2"/>
        <v>0</v>
      </c>
      <c r="J14" s="37"/>
      <c r="K14" s="38">
        <f t="shared" si="3"/>
        <v>0</v>
      </c>
      <c r="L14" s="37"/>
      <c r="M14" s="38">
        <f t="shared" si="4"/>
        <v>0</v>
      </c>
      <c r="N14" s="39"/>
      <c r="O14" s="35"/>
      <c r="P14" s="36">
        <f t="shared" si="5"/>
        <v>0</v>
      </c>
      <c r="Q14" s="37"/>
      <c r="R14" s="38">
        <f t="shared" si="6"/>
        <v>0</v>
      </c>
      <c r="S14" s="37"/>
      <c r="T14" s="38">
        <f t="shared" si="7"/>
        <v>0</v>
      </c>
      <c r="U14" s="39"/>
      <c r="V14" s="35"/>
      <c r="W14" s="36">
        <f t="shared" si="8"/>
        <v>0</v>
      </c>
      <c r="X14" s="37"/>
      <c r="Y14" s="38">
        <f t="shared" si="9"/>
        <v>0</v>
      </c>
      <c r="Z14" s="37"/>
      <c r="AA14" s="38">
        <f t="shared" si="10"/>
        <v>0</v>
      </c>
      <c r="AB14" s="39"/>
      <c r="AC14" s="35">
        <v>0.95</v>
      </c>
      <c r="AD14" s="36">
        <f t="shared" si="11"/>
        <v>43225</v>
      </c>
      <c r="AE14" s="37">
        <v>0.5</v>
      </c>
      <c r="AF14" s="38">
        <f t="shared" si="12"/>
        <v>21612.5</v>
      </c>
      <c r="AG14" s="37">
        <v>0.5</v>
      </c>
      <c r="AH14" s="38">
        <f t="shared" si="13"/>
        <v>21612.5</v>
      </c>
      <c r="AI14" s="39"/>
      <c r="AJ14" s="35"/>
      <c r="AK14" s="36">
        <f t="shared" si="14"/>
        <v>0</v>
      </c>
      <c r="AL14" s="37"/>
      <c r="AM14" s="38">
        <f t="shared" si="15"/>
        <v>0</v>
      </c>
      <c r="AN14" s="37"/>
      <c r="AO14" s="38">
        <f t="shared" si="16"/>
        <v>0</v>
      </c>
      <c r="AP14" s="39"/>
      <c r="AQ14" s="35">
        <v>0.05</v>
      </c>
      <c r="AR14" s="36">
        <f t="shared" si="17"/>
        <v>2275</v>
      </c>
      <c r="AS14" s="37">
        <v>0.5</v>
      </c>
      <c r="AT14" s="38">
        <f t="shared" si="18"/>
        <v>1137.5</v>
      </c>
      <c r="AU14" s="37">
        <v>0.5</v>
      </c>
      <c r="AV14" s="38">
        <f t="shared" si="19"/>
        <v>1137.5</v>
      </c>
      <c r="AW14" s="39"/>
      <c r="AX14" s="35"/>
      <c r="AY14" s="36">
        <f t="shared" si="20"/>
        <v>0</v>
      </c>
      <c r="AZ14" s="37"/>
      <c r="BA14" s="38">
        <f t="shared" si="21"/>
        <v>0</v>
      </c>
      <c r="BB14" s="37"/>
      <c r="BC14" s="38">
        <f t="shared" si="22"/>
        <v>0</v>
      </c>
      <c r="BD14" s="39"/>
      <c r="BE14" s="35"/>
      <c r="BF14" s="36">
        <f t="shared" si="23"/>
        <v>0</v>
      </c>
      <c r="BG14" s="37"/>
      <c r="BH14" s="38">
        <f t="shared" si="24"/>
        <v>0</v>
      </c>
      <c r="BI14" s="37"/>
      <c r="BJ14" s="38">
        <f t="shared" si="25"/>
        <v>0</v>
      </c>
      <c r="BK14" s="40">
        <f t="shared" si="0"/>
        <v>45500</v>
      </c>
      <c r="BL14" s="40">
        <f t="shared" si="1"/>
        <v>45500</v>
      </c>
      <c r="BM14" s="40">
        <f t="shared" si="26"/>
        <v>45500</v>
      </c>
      <c r="BN14" s="15">
        <f t="shared" si="27"/>
        <v>0</v>
      </c>
    </row>
    <row r="15" spans="1:66" x14ac:dyDescent="0.25">
      <c r="B15" s="43" t="s">
        <v>33</v>
      </c>
      <c r="C15" s="41" t="s">
        <v>32</v>
      </c>
      <c r="D15" s="45">
        <v>70</v>
      </c>
      <c r="E15" s="33">
        <v>-180.52631578947367</v>
      </c>
      <c r="F15" s="33">
        <v>-12636.842105263157</v>
      </c>
      <c r="G15" s="39"/>
      <c r="H15" s="35"/>
      <c r="I15" s="36">
        <f t="shared" si="2"/>
        <v>0</v>
      </c>
      <c r="J15" s="37"/>
      <c r="K15" s="38">
        <f t="shared" si="3"/>
        <v>0</v>
      </c>
      <c r="L15" s="37"/>
      <c r="M15" s="38">
        <f t="shared" si="4"/>
        <v>0</v>
      </c>
      <c r="N15" s="39"/>
      <c r="O15" s="35"/>
      <c r="P15" s="36">
        <f t="shared" si="5"/>
        <v>0</v>
      </c>
      <c r="Q15" s="37"/>
      <c r="R15" s="38">
        <f t="shared" si="6"/>
        <v>0</v>
      </c>
      <c r="S15" s="37"/>
      <c r="T15" s="38">
        <f t="shared" si="7"/>
        <v>0</v>
      </c>
      <c r="U15" s="39"/>
      <c r="V15" s="35"/>
      <c r="W15" s="36">
        <f t="shared" si="8"/>
        <v>0</v>
      </c>
      <c r="X15" s="37"/>
      <c r="Y15" s="38">
        <f t="shared" si="9"/>
        <v>0</v>
      </c>
      <c r="Z15" s="37"/>
      <c r="AA15" s="38">
        <f t="shared" si="10"/>
        <v>0</v>
      </c>
      <c r="AB15" s="39"/>
      <c r="AC15" s="35">
        <v>0.95</v>
      </c>
      <c r="AD15" s="36">
        <f t="shared" si="11"/>
        <v>-12004.999999999998</v>
      </c>
      <c r="AE15" s="37">
        <v>0.5</v>
      </c>
      <c r="AF15" s="38">
        <f t="shared" si="12"/>
        <v>-6002.4999999999991</v>
      </c>
      <c r="AG15" s="37">
        <v>0.5</v>
      </c>
      <c r="AH15" s="38">
        <f t="shared" si="13"/>
        <v>-6002.4999999999991</v>
      </c>
      <c r="AI15" s="39"/>
      <c r="AJ15" s="35"/>
      <c r="AK15" s="36">
        <f t="shared" si="14"/>
        <v>0</v>
      </c>
      <c r="AL15" s="37"/>
      <c r="AM15" s="38">
        <f t="shared" si="15"/>
        <v>0</v>
      </c>
      <c r="AN15" s="37"/>
      <c r="AO15" s="38">
        <f t="shared" si="16"/>
        <v>0</v>
      </c>
      <c r="AP15" s="39"/>
      <c r="AQ15" s="35">
        <v>0.05</v>
      </c>
      <c r="AR15" s="36">
        <f t="shared" si="17"/>
        <v>-631.84210526315792</v>
      </c>
      <c r="AS15" s="37">
        <v>0.5</v>
      </c>
      <c r="AT15" s="38">
        <f t="shared" si="18"/>
        <v>-315.92105263157896</v>
      </c>
      <c r="AU15" s="37">
        <v>0.5</v>
      </c>
      <c r="AV15" s="38">
        <f t="shared" si="19"/>
        <v>-315.92105263157896</v>
      </c>
      <c r="AW15" s="39"/>
      <c r="AX15" s="35"/>
      <c r="AY15" s="36">
        <f t="shared" si="20"/>
        <v>0</v>
      </c>
      <c r="AZ15" s="37"/>
      <c r="BA15" s="38">
        <f t="shared" si="21"/>
        <v>0</v>
      </c>
      <c r="BB15" s="37"/>
      <c r="BC15" s="38">
        <f t="shared" si="22"/>
        <v>0</v>
      </c>
      <c r="BD15" s="39"/>
      <c r="BE15" s="35"/>
      <c r="BF15" s="36">
        <f t="shared" si="23"/>
        <v>0</v>
      </c>
      <c r="BG15" s="37"/>
      <c r="BH15" s="38">
        <f t="shared" si="24"/>
        <v>0</v>
      </c>
      <c r="BI15" s="37"/>
      <c r="BJ15" s="38">
        <f t="shared" si="25"/>
        <v>0</v>
      </c>
      <c r="BK15" s="40">
        <f t="shared" si="0"/>
        <v>-12636.842105263157</v>
      </c>
      <c r="BL15" s="40">
        <f t="shared" si="1"/>
        <v>-12636.842105263157</v>
      </c>
      <c r="BM15" s="40">
        <f t="shared" si="26"/>
        <v>-12636.842105263157</v>
      </c>
      <c r="BN15" s="15">
        <f t="shared" si="27"/>
        <v>0</v>
      </c>
    </row>
    <row r="16" spans="1:66" x14ac:dyDescent="0.25">
      <c r="B16" s="49" t="s">
        <v>34</v>
      </c>
      <c r="C16" s="50" t="s">
        <v>32</v>
      </c>
      <c r="D16" s="45">
        <v>25</v>
      </c>
      <c r="E16" s="33">
        <v>100</v>
      </c>
      <c r="F16" s="33">
        <v>2500</v>
      </c>
      <c r="G16" s="51"/>
      <c r="H16" s="35"/>
      <c r="I16" s="36">
        <f t="shared" si="2"/>
        <v>0</v>
      </c>
      <c r="J16" s="37"/>
      <c r="K16" s="38">
        <f t="shared" si="3"/>
        <v>0</v>
      </c>
      <c r="L16" s="37"/>
      <c r="M16" s="38">
        <f t="shared" si="4"/>
        <v>0</v>
      </c>
      <c r="N16" s="51"/>
      <c r="O16" s="52">
        <v>0.14285714285714288</v>
      </c>
      <c r="P16" s="36">
        <f t="shared" si="5"/>
        <v>357.14285714285717</v>
      </c>
      <c r="Q16" s="53">
        <v>0.5</v>
      </c>
      <c r="R16" s="38">
        <f t="shared" si="6"/>
        <v>178.57142857142858</v>
      </c>
      <c r="S16" s="53">
        <v>0.5</v>
      </c>
      <c r="T16" s="38">
        <f t="shared" si="7"/>
        <v>178.57142857142858</v>
      </c>
      <c r="U16" s="51"/>
      <c r="V16" s="52">
        <v>0.14285714285714288</v>
      </c>
      <c r="W16" s="36">
        <f t="shared" si="8"/>
        <v>357.14285714285717</v>
      </c>
      <c r="X16" s="53">
        <v>0.5</v>
      </c>
      <c r="Y16" s="38">
        <f t="shared" si="9"/>
        <v>178.57142857142858</v>
      </c>
      <c r="Z16" s="53">
        <v>0.5</v>
      </c>
      <c r="AA16" s="38">
        <f t="shared" si="10"/>
        <v>178.57142857142858</v>
      </c>
      <c r="AB16" s="51"/>
      <c r="AC16" s="52">
        <v>0.14285714285714288</v>
      </c>
      <c r="AD16" s="36">
        <f t="shared" si="11"/>
        <v>357.14285714285717</v>
      </c>
      <c r="AE16" s="53">
        <v>0.5</v>
      </c>
      <c r="AF16" s="38">
        <f t="shared" si="12"/>
        <v>178.57142857142858</v>
      </c>
      <c r="AG16" s="53">
        <v>0.5</v>
      </c>
      <c r="AH16" s="38">
        <f t="shared" si="13"/>
        <v>178.57142857142858</v>
      </c>
      <c r="AI16" s="51"/>
      <c r="AJ16" s="52">
        <v>0.14285714285714288</v>
      </c>
      <c r="AK16" s="36">
        <f t="shared" si="14"/>
        <v>357.14285714285717</v>
      </c>
      <c r="AL16" s="53">
        <v>0.5</v>
      </c>
      <c r="AM16" s="38">
        <f t="shared" si="15"/>
        <v>178.57142857142858</v>
      </c>
      <c r="AN16" s="53">
        <v>0.5</v>
      </c>
      <c r="AO16" s="38">
        <f t="shared" si="16"/>
        <v>178.57142857142858</v>
      </c>
      <c r="AP16" s="51"/>
      <c r="AQ16" s="52">
        <v>0.14285714285714288</v>
      </c>
      <c r="AR16" s="36">
        <f t="shared" si="17"/>
        <v>357.14285714285717</v>
      </c>
      <c r="AS16" s="53">
        <v>0.5</v>
      </c>
      <c r="AT16" s="38">
        <f t="shared" si="18"/>
        <v>178.57142857142858</v>
      </c>
      <c r="AU16" s="53">
        <v>0.5</v>
      </c>
      <c r="AV16" s="38">
        <f t="shared" si="19"/>
        <v>178.57142857142858</v>
      </c>
      <c r="AW16" s="51"/>
      <c r="AX16" s="52">
        <v>0.14285714285714288</v>
      </c>
      <c r="AY16" s="36">
        <f t="shared" si="20"/>
        <v>357.14285714285717</v>
      </c>
      <c r="AZ16" s="53">
        <v>0.5</v>
      </c>
      <c r="BA16" s="38">
        <f t="shared" si="21"/>
        <v>178.57142857142858</v>
      </c>
      <c r="BB16" s="53">
        <v>0.5</v>
      </c>
      <c r="BC16" s="38">
        <f t="shared" si="22"/>
        <v>178.57142857142858</v>
      </c>
      <c r="BD16" s="51"/>
      <c r="BE16" s="52">
        <v>0.14285714285714288</v>
      </c>
      <c r="BF16" s="36">
        <f t="shared" si="23"/>
        <v>357.14285714285717</v>
      </c>
      <c r="BG16" s="53">
        <v>0.5</v>
      </c>
      <c r="BH16" s="38">
        <f t="shared" si="24"/>
        <v>178.57142857142858</v>
      </c>
      <c r="BI16" s="53">
        <v>0.5</v>
      </c>
      <c r="BJ16" s="38">
        <f t="shared" si="25"/>
        <v>178.57142857142858</v>
      </c>
      <c r="BK16" s="40">
        <f t="shared" si="0"/>
        <v>2500</v>
      </c>
      <c r="BL16" s="40">
        <f t="shared" si="1"/>
        <v>2500.0000000000005</v>
      </c>
      <c r="BM16" s="40">
        <f t="shared" si="26"/>
        <v>2500.0000000000005</v>
      </c>
      <c r="BN16" s="15">
        <f t="shared" si="27"/>
        <v>0</v>
      </c>
    </row>
    <row r="17" spans="1:66" x14ac:dyDescent="0.25">
      <c r="B17" s="46" t="s">
        <v>35</v>
      </c>
      <c r="C17" s="50" t="s">
        <v>32</v>
      </c>
      <c r="D17" s="45">
        <v>4</v>
      </c>
      <c r="E17" s="33">
        <v>-660</v>
      </c>
      <c r="F17" s="33">
        <v>-2640</v>
      </c>
      <c r="G17" s="51"/>
      <c r="H17" s="35"/>
      <c r="I17" s="36">
        <f t="shared" si="2"/>
        <v>0</v>
      </c>
      <c r="J17" s="37"/>
      <c r="K17" s="38">
        <f t="shared" si="3"/>
        <v>0</v>
      </c>
      <c r="L17" s="37"/>
      <c r="M17" s="38">
        <f t="shared" si="4"/>
        <v>0</v>
      </c>
      <c r="N17" s="51"/>
      <c r="O17" s="52"/>
      <c r="P17" s="36">
        <f t="shared" si="5"/>
        <v>0</v>
      </c>
      <c r="Q17" s="53"/>
      <c r="R17" s="38">
        <f t="shared" si="6"/>
        <v>0</v>
      </c>
      <c r="S17" s="53"/>
      <c r="T17" s="38">
        <f t="shared" si="7"/>
        <v>0</v>
      </c>
      <c r="U17" s="51"/>
      <c r="V17" s="52"/>
      <c r="W17" s="36">
        <f t="shared" si="8"/>
        <v>0</v>
      </c>
      <c r="X17" s="53"/>
      <c r="Y17" s="38">
        <f t="shared" si="9"/>
        <v>0</v>
      </c>
      <c r="Z17" s="53"/>
      <c r="AA17" s="38">
        <f t="shared" si="10"/>
        <v>0</v>
      </c>
      <c r="AB17" s="51"/>
      <c r="AC17" s="52"/>
      <c r="AD17" s="36">
        <f t="shared" si="11"/>
        <v>0</v>
      </c>
      <c r="AE17" s="53"/>
      <c r="AF17" s="38">
        <f t="shared" si="12"/>
        <v>0</v>
      </c>
      <c r="AG17" s="53"/>
      <c r="AH17" s="38">
        <f t="shared" si="13"/>
        <v>0</v>
      </c>
      <c r="AI17" s="51"/>
      <c r="AJ17" s="52"/>
      <c r="AK17" s="36">
        <f t="shared" si="14"/>
        <v>0</v>
      </c>
      <c r="AL17" s="53"/>
      <c r="AM17" s="38">
        <f t="shared" si="15"/>
        <v>0</v>
      </c>
      <c r="AN17" s="53"/>
      <c r="AO17" s="38">
        <f t="shared" si="16"/>
        <v>0</v>
      </c>
      <c r="AP17" s="51"/>
      <c r="AQ17" s="52">
        <v>1</v>
      </c>
      <c r="AR17" s="36">
        <f t="shared" si="17"/>
        <v>-2640</v>
      </c>
      <c r="AS17" s="53">
        <v>0.5</v>
      </c>
      <c r="AT17" s="38">
        <f t="shared" si="18"/>
        <v>-1320</v>
      </c>
      <c r="AU17" s="53">
        <v>0.5</v>
      </c>
      <c r="AV17" s="38">
        <f t="shared" si="19"/>
        <v>-1320</v>
      </c>
      <c r="AW17" s="51"/>
      <c r="AX17" s="52"/>
      <c r="AY17" s="36">
        <f t="shared" si="20"/>
        <v>0</v>
      </c>
      <c r="AZ17" s="53"/>
      <c r="BA17" s="38">
        <f t="shared" si="21"/>
        <v>0</v>
      </c>
      <c r="BB17" s="53"/>
      <c r="BC17" s="38">
        <f t="shared" si="22"/>
        <v>0</v>
      </c>
      <c r="BD17" s="51"/>
      <c r="BE17" s="52"/>
      <c r="BF17" s="36">
        <f t="shared" si="23"/>
        <v>0</v>
      </c>
      <c r="BG17" s="53"/>
      <c r="BH17" s="38">
        <f t="shared" si="24"/>
        <v>0</v>
      </c>
      <c r="BI17" s="53"/>
      <c r="BJ17" s="38">
        <f t="shared" si="25"/>
        <v>0</v>
      </c>
      <c r="BK17" s="40">
        <f t="shared" si="0"/>
        <v>-2640</v>
      </c>
      <c r="BL17" s="40">
        <f t="shared" si="1"/>
        <v>-2640</v>
      </c>
      <c r="BM17" s="40">
        <f t="shared" si="26"/>
        <v>-2640</v>
      </c>
      <c r="BN17" s="15">
        <f t="shared" si="27"/>
        <v>0</v>
      </c>
    </row>
    <row r="18" spans="1:66" x14ac:dyDescent="0.25">
      <c r="B18" s="46" t="s">
        <v>36</v>
      </c>
      <c r="C18" s="50" t="s">
        <v>37</v>
      </c>
      <c r="D18" s="54">
        <v>5950</v>
      </c>
      <c r="E18" s="55">
        <v>-0.37018461538461545</v>
      </c>
      <c r="F18" s="33">
        <v>-2202.5984615384618</v>
      </c>
      <c r="G18" s="51"/>
      <c r="H18" s="35"/>
      <c r="I18" s="36">
        <f t="shared" si="2"/>
        <v>0</v>
      </c>
      <c r="J18" s="37"/>
      <c r="K18" s="38">
        <f t="shared" si="3"/>
        <v>0</v>
      </c>
      <c r="L18" s="37"/>
      <c r="M18" s="38">
        <f t="shared" si="4"/>
        <v>0</v>
      </c>
      <c r="N18" s="51"/>
      <c r="O18" s="52"/>
      <c r="P18" s="36">
        <f t="shared" si="5"/>
        <v>0</v>
      </c>
      <c r="Q18" s="53"/>
      <c r="R18" s="38">
        <f t="shared" si="6"/>
        <v>0</v>
      </c>
      <c r="S18" s="53"/>
      <c r="T18" s="38">
        <f t="shared" si="7"/>
        <v>0</v>
      </c>
      <c r="U18" s="51"/>
      <c r="V18" s="52"/>
      <c r="W18" s="36">
        <f t="shared" si="8"/>
        <v>0</v>
      </c>
      <c r="X18" s="53"/>
      <c r="Y18" s="38">
        <f t="shared" si="9"/>
        <v>0</v>
      </c>
      <c r="Z18" s="53"/>
      <c r="AA18" s="38">
        <f t="shared" si="10"/>
        <v>0</v>
      </c>
      <c r="AB18" s="51"/>
      <c r="AC18" s="52">
        <v>0.2</v>
      </c>
      <c r="AD18" s="36">
        <f t="shared" si="11"/>
        <v>-440.51969230769237</v>
      </c>
      <c r="AE18" s="53">
        <v>0.5</v>
      </c>
      <c r="AF18" s="38">
        <f t="shared" si="12"/>
        <v>-220.25984615384618</v>
      </c>
      <c r="AG18" s="53">
        <v>0.5</v>
      </c>
      <c r="AH18" s="38">
        <f t="shared" si="13"/>
        <v>-220.25984615384618</v>
      </c>
      <c r="AI18" s="51"/>
      <c r="AJ18" s="52"/>
      <c r="AK18" s="36">
        <f t="shared" si="14"/>
        <v>0</v>
      </c>
      <c r="AL18" s="53"/>
      <c r="AM18" s="38">
        <f t="shared" si="15"/>
        <v>0</v>
      </c>
      <c r="AN18" s="53"/>
      <c r="AO18" s="38">
        <f t="shared" si="16"/>
        <v>0</v>
      </c>
      <c r="AP18" s="51"/>
      <c r="AQ18" s="52">
        <v>0.8</v>
      </c>
      <c r="AR18" s="36">
        <f t="shared" si="17"/>
        <v>-1762.0787692307695</v>
      </c>
      <c r="AS18" s="53">
        <v>0.5</v>
      </c>
      <c r="AT18" s="38">
        <f t="shared" si="18"/>
        <v>-881.03938461538473</v>
      </c>
      <c r="AU18" s="53">
        <v>0.5</v>
      </c>
      <c r="AV18" s="38">
        <f t="shared" si="19"/>
        <v>-881.03938461538473</v>
      </c>
      <c r="AW18" s="51"/>
      <c r="AX18" s="52"/>
      <c r="AY18" s="36">
        <f t="shared" si="20"/>
        <v>0</v>
      </c>
      <c r="AZ18" s="53"/>
      <c r="BA18" s="38">
        <f t="shared" si="21"/>
        <v>0</v>
      </c>
      <c r="BB18" s="53"/>
      <c r="BC18" s="38">
        <f t="shared" si="22"/>
        <v>0</v>
      </c>
      <c r="BD18" s="51"/>
      <c r="BE18" s="52"/>
      <c r="BF18" s="36">
        <f t="shared" si="23"/>
        <v>0</v>
      </c>
      <c r="BG18" s="53"/>
      <c r="BH18" s="38">
        <f t="shared" si="24"/>
        <v>0</v>
      </c>
      <c r="BI18" s="53"/>
      <c r="BJ18" s="38">
        <f t="shared" si="25"/>
        <v>0</v>
      </c>
      <c r="BK18" s="40">
        <f t="shared" si="0"/>
        <v>-2202.5984615384618</v>
      </c>
      <c r="BL18" s="40">
        <f t="shared" si="1"/>
        <v>-2202.5984615384618</v>
      </c>
      <c r="BM18" s="40">
        <f t="shared" si="26"/>
        <v>-2202.5984615384618</v>
      </c>
      <c r="BN18" s="15">
        <f t="shared" si="27"/>
        <v>0</v>
      </c>
    </row>
    <row r="19" spans="1:66" x14ac:dyDescent="0.25">
      <c r="B19" s="43"/>
      <c r="C19" s="50"/>
      <c r="D19" s="45"/>
      <c r="E19" s="33"/>
      <c r="F19" s="33">
        <v>0</v>
      </c>
      <c r="G19" s="51"/>
      <c r="H19" s="35"/>
      <c r="I19" s="36">
        <f t="shared" si="2"/>
        <v>0</v>
      </c>
      <c r="J19" s="37"/>
      <c r="K19" s="38">
        <f t="shared" si="3"/>
        <v>0</v>
      </c>
      <c r="L19" s="37"/>
      <c r="M19" s="38">
        <f t="shared" si="4"/>
        <v>0</v>
      </c>
      <c r="N19" s="51"/>
      <c r="O19" s="52"/>
      <c r="P19" s="36">
        <f t="shared" si="5"/>
        <v>0</v>
      </c>
      <c r="Q19" s="53"/>
      <c r="R19" s="38">
        <f t="shared" si="6"/>
        <v>0</v>
      </c>
      <c r="S19" s="53"/>
      <c r="T19" s="38">
        <f t="shared" si="7"/>
        <v>0</v>
      </c>
      <c r="U19" s="51"/>
      <c r="V19" s="52"/>
      <c r="W19" s="36">
        <f t="shared" si="8"/>
        <v>0</v>
      </c>
      <c r="X19" s="53"/>
      <c r="Y19" s="38">
        <f t="shared" si="9"/>
        <v>0</v>
      </c>
      <c r="Z19" s="53"/>
      <c r="AA19" s="38">
        <f t="shared" si="10"/>
        <v>0</v>
      </c>
      <c r="AB19" s="51"/>
      <c r="AC19" s="52"/>
      <c r="AD19" s="36">
        <f t="shared" si="11"/>
        <v>0</v>
      </c>
      <c r="AE19" s="53"/>
      <c r="AF19" s="38">
        <f t="shared" si="12"/>
        <v>0</v>
      </c>
      <c r="AG19" s="53"/>
      <c r="AH19" s="38">
        <f t="shared" si="13"/>
        <v>0</v>
      </c>
      <c r="AI19" s="51"/>
      <c r="AJ19" s="52"/>
      <c r="AK19" s="36">
        <f t="shared" si="14"/>
        <v>0</v>
      </c>
      <c r="AL19" s="53"/>
      <c r="AM19" s="38">
        <f t="shared" si="15"/>
        <v>0</v>
      </c>
      <c r="AN19" s="53"/>
      <c r="AO19" s="38">
        <f t="shared" si="16"/>
        <v>0</v>
      </c>
      <c r="AP19" s="51"/>
      <c r="AQ19" s="52"/>
      <c r="AR19" s="36">
        <f t="shared" si="17"/>
        <v>0</v>
      </c>
      <c r="AS19" s="53"/>
      <c r="AT19" s="38">
        <f t="shared" si="18"/>
        <v>0</v>
      </c>
      <c r="AU19" s="53"/>
      <c r="AV19" s="38">
        <f t="shared" si="19"/>
        <v>0</v>
      </c>
      <c r="AW19" s="51"/>
      <c r="AX19" s="52"/>
      <c r="AY19" s="36">
        <f t="shared" si="20"/>
        <v>0</v>
      </c>
      <c r="AZ19" s="53"/>
      <c r="BA19" s="38">
        <f t="shared" si="21"/>
        <v>0</v>
      </c>
      <c r="BB19" s="53"/>
      <c r="BC19" s="38">
        <f t="shared" si="22"/>
        <v>0</v>
      </c>
      <c r="BD19" s="51"/>
      <c r="BE19" s="52"/>
      <c r="BF19" s="36">
        <f t="shared" si="23"/>
        <v>0</v>
      </c>
      <c r="BG19" s="53"/>
      <c r="BH19" s="38">
        <f t="shared" si="24"/>
        <v>0</v>
      </c>
      <c r="BI19" s="53"/>
      <c r="BJ19" s="38">
        <f t="shared" si="25"/>
        <v>0</v>
      </c>
      <c r="BK19" s="40">
        <f t="shared" si="0"/>
        <v>0</v>
      </c>
      <c r="BL19" s="40">
        <f t="shared" si="1"/>
        <v>0</v>
      </c>
      <c r="BM19" s="40">
        <f t="shared" si="26"/>
        <v>0</v>
      </c>
      <c r="BN19" s="15">
        <f t="shared" si="27"/>
        <v>0</v>
      </c>
    </row>
    <row r="20" spans="1:66" x14ac:dyDescent="0.25">
      <c r="A20" s="1" t="s">
        <v>38</v>
      </c>
      <c r="B20" s="43"/>
      <c r="C20" s="50"/>
      <c r="D20" s="45"/>
      <c r="E20" s="33"/>
      <c r="F20" s="33">
        <v>0</v>
      </c>
      <c r="G20" s="51"/>
      <c r="H20" s="35"/>
      <c r="I20" s="36">
        <f t="shared" si="2"/>
        <v>0</v>
      </c>
      <c r="J20" s="37"/>
      <c r="K20" s="38">
        <f t="shared" si="3"/>
        <v>0</v>
      </c>
      <c r="L20" s="37"/>
      <c r="M20" s="38">
        <f t="shared" si="4"/>
        <v>0</v>
      </c>
      <c r="N20" s="51"/>
      <c r="O20" s="52"/>
      <c r="P20" s="36">
        <f t="shared" si="5"/>
        <v>0</v>
      </c>
      <c r="Q20" s="53"/>
      <c r="R20" s="38">
        <f t="shared" si="6"/>
        <v>0</v>
      </c>
      <c r="S20" s="53"/>
      <c r="T20" s="38">
        <f t="shared" si="7"/>
        <v>0</v>
      </c>
      <c r="U20" s="51"/>
      <c r="V20" s="52"/>
      <c r="W20" s="36">
        <f t="shared" si="8"/>
        <v>0</v>
      </c>
      <c r="X20" s="53"/>
      <c r="Y20" s="38">
        <f t="shared" si="9"/>
        <v>0</v>
      </c>
      <c r="Z20" s="53"/>
      <c r="AA20" s="38">
        <f t="shared" si="10"/>
        <v>0</v>
      </c>
      <c r="AB20" s="51"/>
      <c r="AC20" s="52"/>
      <c r="AD20" s="36">
        <f t="shared" si="11"/>
        <v>0</v>
      </c>
      <c r="AE20" s="53"/>
      <c r="AF20" s="38">
        <f t="shared" si="12"/>
        <v>0</v>
      </c>
      <c r="AG20" s="53"/>
      <c r="AH20" s="38">
        <f t="shared" si="13"/>
        <v>0</v>
      </c>
      <c r="AI20" s="51"/>
      <c r="AJ20" s="52"/>
      <c r="AK20" s="36">
        <f t="shared" si="14"/>
        <v>0</v>
      </c>
      <c r="AL20" s="53"/>
      <c r="AM20" s="38">
        <f t="shared" si="15"/>
        <v>0</v>
      </c>
      <c r="AN20" s="53"/>
      <c r="AO20" s="38">
        <f t="shared" si="16"/>
        <v>0</v>
      </c>
      <c r="AP20" s="51"/>
      <c r="AQ20" s="52"/>
      <c r="AR20" s="36">
        <f t="shared" si="17"/>
        <v>0</v>
      </c>
      <c r="AS20" s="53"/>
      <c r="AT20" s="38">
        <f t="shared" si="18"/>
        <v>0</v>
      </c>
      <c r="AU20" s="53"/>
      <c r="AV20" s="38">
        <f t="shared" si="19"/>
        <v>0</v>
      </c>
      <c r="AW20" s="51"/>
      <c r="AX20" s="52"/>
      <c r="AY20" s="36">
        <f t="shared" si="20"/>
        <v>0</v>
      </c>
      <c r="AZ20" s="53"/>
      <c r="BA20" s="38">
        <f t="shared" si="21"/>
        <v>0</v>
      </c>
      <c r="BB20" s="53"/>
      <c r="BC20" s="38">
        <f t="shared" si="22"/>
        <v>0</v>
      </c>
      <c r="BD20" s="51"/>
      <c r="BE20" s="52"/>
      <c r="BF20" s="36">
        <f t="shared" si="23"/>
        <v>0</v>
      </c>
      <c r="BG20" s="53"/>
      <c r="BH20" s="38">
        <f t="shared" si="24"/>
        <v>0</v>
      </c>
      <c r="BI20" s="53"/>
      <c r="BJ20" s="38">
        <f t="shared" si="25"/>
        <v>0</v>
      </c>
      <c r="BK20" s="40">
        <f t="shared" si="0"/>
        <v>0</v>
      </c>
      <c r="BL20" s="40">
        <f t="shared" si="1"/>
        <v>0</v>
      </c>
      <c r="BM20" s="40">
        <f t="shared" si="26"/>
        <v>0</v>
      </c>
      <c r="BN20" s="15">
        <f t="shared" si="27"/>
        <v>0</v>
      </c>
    </row>
    <row r="21" spans="1:66" x14ac:dyDescent="0.25">
      <c r="B21" s="43" t="s">
        <v>39</v>
      </c>
      <c r="C21" s="50" t="s">
        <v>32</v>
      </c>
      <c r="D21" s="45">
        <v>7</v>
      </c>
      <c r="E21" s="33">
        <v>650</v>
      </c>
      <c r="F21" s="33">
        <v>4550</v>
      </c>
      <c r="G21" s="51"/>
      <c r="H21" s="35"/>
      <c r="I21" s="36">
        <f t="shared" si="2"/>
        <v>0</v>
      </c>
      <c r="J21" s="37"/>
      <c r="K21" s="38">
        <f t="shared" si="3"/>
        <v>0</v>
      </c>
      <c r="L21" s="37"/>
      <c r="M21" s="38">
        <f t="shared" si="4"/>
        <v>0</v>
      </c>
      <c r="N21" s="51"/>
      <c r="O21" s="52"/>
      <c r="P21" s="36">
        <f t="shared" si="5"/>
        <v>0</v>
      </c>
      <c r="Q21" s="53"/>
      <c r="R21" s="38">
        <f t="shared" si="6"/>
        <v>0</v>
      </c>
      <c r="S21" s="53"/>
      <c r="T21" s="38">
        <f t="shared" si="7"/>
        <v>0</v>
      </c>
      <c r="U21" s="51"/>
      <c r="V21" s="52">
        <v>0.6</v>
      </c>
      <c r="W21" s="36">
        <f t="shared" si="8"/>
        <v>2730</v>
      </c>
      <c r="X21" s="53">
        <v>0.5</v>
      </c>
      <c r="Y21" s="38">
        <f t="shared" si="9"/>
        <v>1365</v>
      </c>
      <c r="Z21" s="53">
        <v>0.5</v>
      </c>
      <c r="AA21" s="38">
        <f t="shared" si="10"/>
        <v>1365</v>
      </c>
      <c r="AB21" s="51"/>
      <c r="AC21" s="52">
        <v>0.2</v>
      </c>
      <c r="AD21" s="36">
        <f t="shared" si="11"/>
        <v>910</v>
      </c>
      <c r="AE21" s="53">
        <v>0.5</v>
      </c>
      <c r="AF21" s="38">
        <f t="shared" si="12"/>
        <v>455</v>
      </c>
      <c r="AG21" s="53">
        <v>0.5</v>
      </c>
      <c r="AH21" s="38">
        <f t="shared" si="13"/>
        <v>455</v>
      </c>
      <c r="AI21" s="51"/>
      <c r="AJ21" s="52">
        <v>0.15</v>
      </c>
      <c r="AK21" s="36">
        <f t="shared" si="14"/>
        <v>682.5</v>
      </c>
      <c r="AL21" s="53">
        <v>0.5</v>
      </c>
      <c r="AM21" s="38">
        <f t="shared" si="15"/>
        <v>341.25</v>
      </c>
      <c r="AN21" s="53">
        <v>0.5</v>
      </c>
      <c r="AO21" s="38">
        <f t="shared" si="16"/>
        <v>341.25</v>
      </c>
      <c r="AP21" s="51"/>
      <c r="AQ21" s="52">
        <v>0.05</v>
      </c>
      <c r="AR21" s="36">
        <f t="shared" si="17"/>
        <v>227.5</v>
      </c>
      <c r="AS21" s="53">
        <v>0.5</v>
      </c>
      <c r="AT21" s="38">
        <f t="shared" si="18"/>
        <v>113.75</v>
      </c>
      <c r="AU21" s="53">
        <v>0.5</v>
      </c>
      <c r="AV21" s="38">
        <f t="shared" si="19"/>
        <v>113.75</v>
      </c>
      <c r="AW21" s="51"/>
      <c r="AX21" s="52"/>
      <c r="AY21" s="36">
        <f t="shared" si="20"/>
        <v>0</v>
      </c>
      <c r="AZ21" s="53"/>
      <c r="BA21" s="38">
        <f t="shared" si="21"/>
        <v>0</v>
      </c>
      <c r="BB21" s="53"/>
      <c r="BC21" s="38">
        <f t="shared" si="22"/>
        <v>0</v>
      </c>
      <c r="BD21" s="51"/>
      <c r="BE21" s="52"/>
      <c r="BF21" s="36">
        <f t="shared" si="23"/>
        <v>0</v>
      </c>
      <c r="BG21" s="53"/>
      <c r="BH21" s="38">
        <f t="shared" si="24"/>
        <v>0</v>
      </c>
      <c r="BI21" s="53"/>
      <c r="BJ21" s="38">
        <f t="shared" si="25"/>
        <v>0</v>
      </c>
      <c r="BK21" s="40">
        <f t="shared" si="0"/>
        <v>4550</v>
      </c>
      <c r="BL21" s="40">
        <f t="shared" si="1"/>
        <v>4550</v>
      </c>
      <c r="BM21" s="40">
        <f t="shared" si="26"/>
        <v>4550</v>
      </c>
      <c r="BN21" s="15">
        <f t="shared" si="27"/>
        <v>0</v>
      </c>
    </row>
    <row r="22" spans="1:66" x14ac:dyDescent="0.25">
      <c r="B22" s="43" t="s">
        <v>40</v>
      </c>
      <c r="C22" s="50" t="s">
        <v>32</v>
      </c>
      <c r="D22" s="45">
        <v>7</v>
      </c>
      <c r="E22" s="33">
        <v>-180.52631578947367</v>
      </c>
      <c r="F22" s="33">
        <v>-1263.6842105263156</v>
      </c>
      <c r="G22" s="51"/>
      <c r="H22" s="35"/>
      <c r="I22" s="36">
        <f t="shared" si="2"/>
        <v>0</v>
      </c>
      <c r="J22" s="37"/>
      <c r="K22" s="38">
        <f t="shared" si="3"/>
        <v>0</v>
      </c>
      <c r="L22" s="37"/>
      <c r="M22" s="38">
        <f t="shared" si="4"/>
        <v>0</v>
      </c>
      <c r="N22" s="51"/>
      <c r="O22" s="52"/>
      <c r="P22" s="36">
        <f t="shared" si="5"/>
        <v>0</v>
      </c>
      <c r="Q22" s="53"/>
      <c r="R22" s="38">
        <f t="shared" si="6"/>
        <v>0</v>
      </c>
      <c r="S22" s="53"/>
      <c r="T22" s="38">
        <f t="shared" si="7"/>
        <v>0</v>
      </c>
      <c r="U22" s="51"/>
      <c r="V22" s="52">
        <v>0.6</v>
      </c>
      <c r="W22" s="36">
        <f t="shared" si="8"/>
        <v>-758.21052631578937</v>
      </c>
      <c r="X22" s="53">
        <v>0.5</v>
      </c>
      <c r="Y22" s="38">
        <f t="shared" si="9"/>
        <v>-379.10526315789468</v>
      </c>
      <c r="Z22" s="53">
        <v>0.5</v>
      </c>
      <c r="AA22" s="38">
        <f t="shared" si="10"/>
        <v>-379.10526315789468</v>
      </c>
      <c r="AB22" s="51"/>
      <c r="AC22" s="52">
        <v>0.25</v>
      </c>
      <c r="AD22" s="36">
        <f t="shared" si="11"/>
        <v>-315.9210526315789</v>
      </c>
      <c r="AE22" s="53">
        <v>0.5</v>
      </c>
      <c r="AF22" s="38">
        <f t="shared" si="12"/>
        <v>-157.96052631578945</v>
      </c>
      <c r="AG22" s="53">
        <v>0.5</v>
      </c>
      <c r="AH22" s="38">
        <f t="shared" si="13"/>
        <v>-157.96052631578945</v>
      </c>
      <c r="AI22" s="51"/>
      <c r="AJ22" s="52">
        <v>0.15</v>
      </c>
      <c r="AK22" s="36">
        <f t="shared" si="14"/>
        <v>-189.55263157894734</v>
      </c>
      <c r="AL22" s="53">
        <v>0.5</v>
      </c>
      <c r="AM22" s="38">
        <f t="shared" si="15"/>
        <v>-94.776315789473671</v>
      </c>
      <c r="AN22" s="53">
        <v>0.5</v>
      </c>
      <c r="AO22" s="38">
        <f t="shared" si="16"/>
        <v>-94.776315789473671</v>
      </c>
      <c r="AP22" s="51"/>
      <c r="AQ22" s="52"/>
      <c r="AR22" s="36">
        <f t="shared" si="17"/>
        <v>0</v>
      </c>
      <c r="AS22" s="53"/>
      <c r="AT22" s="38">
        <f t="shared" si="18"/>
        <v>0</v>
      </c>
      <c r="AU22" s="53"/>
      <c r="AV22" s="38">
        <f t="shared" si="19"/>
        <v>0</v>
      </c>
      <c r="AW22" s="51"/>
      <c r="AX22" s="52"/>
      <c r="AY22" s="36">
        <f t="shared" si="20"/>
        <v>0</v>
      </c>
      <c r="AZ22" s="53"/>
      <c r="BA22" s="38">
        <f t="shared" si="21"/>
        <v>0</v>
      </c>
      <c r="BB22" s="53"/>
      <c r="BC22" s="38">
        <f t="shared" si="22"/>
        <v>0</v>
      </c>
      <c r="BD22" s="51"/>
      <c r="BE22" s="52"/>
      <c r="BF22" s="36">
        <f t="shared" si="23"/>
        <v>0</v>
      </c>
      <c r="BG22" s="53"/>
      <c r="BH22" s="38">
        <f t="shared" si="24"/>
        <v>0</v>
      </c>
      <c r="BI22" s="53"/>
      <c r="BJ22" s="38">
        <f t="shared" si="25"/>
        <v>0</v>
      </c>
      <c r="BK22" s="40">
        <f t="shared" si="0"/>
        <v>-1263.6842105263156</v>
      </c>
      <c r="BL22" s="40">
        <f t="shared" si="1"/>
        <v>-1263.6842105263156</v>
      </c>
      <c r="BM22" s="40">
        <f t="shared" si="26"/>
        <v>-1263.6842105263156</v>
      </c>
      <c r="BN22" s="15">
        <f t="shared" si="27"/>
        <v>0</v>
      </c>
    </row>
    <row r="23" spans="1:66" x14ac:dyDescent="0.25">
      <c r="B23" s="49" t="s">
        <v>34</v>
      </c>
      <c r="C23" s="50" t="s">
        <v>32</v>
      </c>
      <c r="D23" s="45">
        <v>5</v>
      </c>
      <c r="E23" s="33">
        <v>100</v>
      </c>
      <c r="F23" s="33">
        <v>500</v>
      </c>
      <c r="G23" s="51"/>
      <c r="H23" s="35"/>
      <c r="I23" s="36">
        <f t="shared" si="2"/>
        <v>0</v>
      </c>
      <c r="J23" s="37"/>
      <c r="K23" s="38">
        <f t="shared" si="3"/>
        <v>0</v>
      </c>
      <c r="L23" s="37"/>
      <c r="M23" s="38">
        <f t="shared" si="4"/>
        <v>0</v>
      </c>
      <c r="N23" s="51"/>
      <c r="O23" s="52">
        <v>0.14285714285714288</v>
      </c>
      <c r="P23" s="36">
        <f t="shared" si="5"/>
        <v>71.428571428571445</v>
      </c>
      <c r="Q23" s="53">
        <v>0.5</v>
      </c>
      <c r="R23" s="38">
        <f t="shared" si="6"/>
        <v>35.714285714285722</v>
      </c>
      <c r="S23" s="53">
        <v>0.5</v>
      </c>
      <c r="T23" s="38">
        <f t="shared" si="7"/>
        <v>35.714285714285722</v>
      </c>
      <c r="U23" s="51"/>
      <c r="V23" s="52">
        <v>0.14285714285714288</v>
      </c>
      <c r="W23" s="36">
        <f t="shared" si="8"/>
        <v>71.428571428571445</v>
      </c>
      <c r="X23" s="53">
        <v>0.5</v>
      </c>
      <c r="Y23" s="38">
        <f t="shared" si="9"/>
        <v>35.714285714285722</v>
      </c>
      <c r="Z23" s="53">
        <v>0.5</v>
      </c>
      <c r="AA23" s="38">
        <f t="shared" si="10"/>
        <v>35.714285714285722</v>
      </c>
      <c r="AB23" s="51"/>
      <c r="AC23" s="52">
        <v>0.14285714285714288</v>
      </c>
      <c r="AD23" s="36">
        <f t="shared" si="11"/>
        <v>71.428571428571445</v>
      </c>
      <c r="AE23" s="53">
        <v>0.5</v>
      </c>
      <c r="AF23" s="38">
        <f t="shared" si="12"/>
        <v>35.714285714285722</v>
      </c>
      <c r="AG23" s="53">
        <v>0.5</v>
      </c>
      <c r="AH23" s="38">
        <f t="shared" si="13"/>
        <v>35.714285714285722</v>
      </c>
      <c r="AI23" s="51"/>
      <c r="AJ23" s="52">
        <v>0.14285714285714288</v>
      </c>
      <c r="AK23" s="36">
        <f t="shared" si="14"/>
        <v>71.428571428571445</v>
      </c>
      <c r="AL23" s="53">
        <v>0.5</v>
      </c>
      <c r="AM23" s="38">
        <f t="shared" si="15"/>
        <v>35.714285714285722</v>
      </c>
      <c r="AN23" s="53">
        <v>0.5</v>
      </c>
      <c r="AO23" s="38">
        <f t="shared" si="16"/>
        <v>35.714285714285722</v>
      </c>
      <c r="AP23" s="51"/>
      <c r="AQ23" s="52">
        <v>0.14285714285714288</v>
      </c>
      <c r="AR23" s="36">
        <f t="shared" si="17"/>
        <v>71.428571428571445</v>
      </c>
      <c r="AS23" s="53">
        <v>0.5</v>
      </c>
      <c r="AT23" s="38">
        <f t="shared" si="18"/>
        <v>35.714285714285722</v>
      </c>
      <c r="AU23" s="53">
        <v>0.5</v>
      </c>
      <c r="AV23" s="38">
        <f t="shared" si="19"/>
        <v>35.714285714285722</v>
      </c>
      <c r="AW23" s="51"/>
      <c r="AX23" s="52">
        <v>0.14285714285714288</v>
      </c>
      <c r="AY23" s="36">
        <f t="shared" si="20"/>
        <v>71.428571428571445</v>
      </c>
      <c r="AZ23" s="53">
        <v>0.5</v>
      </c>
      <c r="BA23" s="38">
        <f t="shared" si="21"/>
        <v>35.714285714285722</v>
      </c>
      <c r="BB23" s="53">
        <v>0.5</v>
      </c>
      <c r="BC23" s="38">
        <f t="shared" si="22"/>
        <v>35.714285714285722</v>
      </c>
      <c r="BD23" s="51"/>
      <c r="BE23" s="52">
        <v>0.14285714285714288</v>
      </c>
      <c r="BF23" s="36">
        <f t="shared" si="23"/>
        <v>71.428571428571445</v>
      </c>
      <c r="BG23" s="53">
        <v>0.5</v>
      </c>
      <c r="BH23" s="38">
        <f t="shared" si="24"/>
        <v>35.714285714285722</v>
      </c>
      <c r="BI23" s="53">
        <v>0.5</v>
      </c>
      <c r="BJ23" s="38">
        <f t="shared" si="25"/>
        <v>35.714285714285722</v>
      </c>
      <c r="BK23" s="40">
        <f t="shared" si="0"/>
        <v>500</v>
      </c>
      <c r="BL23" s="40">
        <f t="shared" si="1"/>
        <v>500.00000000000011</v>
      </c>
      <c r="BM23" s="40">
        <f t="shared" si="26"/>
        <v>500.00000000000011</v>
      </c>
      <c r="BN23" s="15">
        <f t="shared" si="27"/>
        <v>0</v>
      </c>
    </row>
    <row r="24" spans="1:66" x14ac:dyDescent="0.25">
      <c r="B24" s="43"/>
      <c r="C24" s="50"/>
      <c r="D24" s="42"/>
      <c r="E24" s="33"/>
      <c r="F24" s="33"/>
      <c r="G24" s="51"/>
      <c r="H24" s="35"/>
      <c r="I24" s="36">
        <f t="shared" si="2"/>
        <v>0</v>
      </c>
      <c r="J24" s="37"/>
      <c r="K24" s="38">
        <f t="shared" si="3"/>
        <v>0</v>
      </c>
      <c r="L24" s="37"/>
      <c r="M24" s="38">
        <f t="shared" si="4"/>
        <v>0</v>
      </c>
      <c r="N24" s="51"/>
      <c r="O24" s="52"/>
      <c r="P24" s="36">
        <f t="shared" si="5"/>
        <v>0</v>
      </c>
      <c r="Q24" s="53"/>
      <c r="R24" s="38">
        <f t="shared" si="6"/>
        <v>0</v>
      </c>
      <c r="S24" s="53"/>
      <c r="T24" s="38">
        <f t="shared" si="7"/>
        <v>0</v>
      </c>
      <c r="U24" s="51"/>
      <c r="V24" s="52"/>
      <c r="W24" s="36">
        <f t="shared" si="8"/>
        <v>0</v>
      </c>
      <c r="X24" s="53"/>
      <c r="Y24" s="38">
        <f t="shared" si="9"/>
        <v>0</v>
      </c>
      <c r="Z24" s="53"/>
      <c r="AA24" s="38">
        <f t="shared" si="10"/>
        <v>0</v>
      </c>
      <c r="AB24" s="51"/>
      <c r="AC24" s="52"/>
      <c r="AD24" s="36">
        <f t="shared" si="11"/>
        <v>0</v>
      </c>
      <c r="AE24" s="53"/>
      <c r="AF24" s="38">
        <f t="shared" si="12"/>
        <v>0</v>
      </c>
      <c r="AG24" s="53"/>
      <c r="AH24" s="38">
        <f t="shared" si="13"/>
        <v>0</v>
      </c>
      <c r="AI24" s="51"/>
      <c r="AJ24" s="52"/>
      <c r="AK24" s="36">
        <f t="shared" si="14"/>
        <v>0</v>
      </c>
      <c r="AL24" s="53"/>
      <c r="AM24" s="38">
        <f t="shared" si="15"/>
        <v>0</v>
      </c>
      <c r="AN24" s="53"/>
      <c r="AO24" s="38">
        <f t="shared" si="16"/>
        <v>0</v>
      </c>
      <c r="AP24" s="51"/>
      <c r="AQ24" s="52"/>
      <c r="AR24" s="36">
        <f t="shared" si="17"/>
        <v>0</v>
      </c>
      <c r="AS24" s="53"/>
      <c r="AT24" s="38">
        <f t="shared" si="18"/>
        <v>0</v>
      </c>
      <c r="AU24" s="53"/>
      <c r="AV24" s="38">
        <f t="shared" si="19"/>
        <v>0</v>
      </c>
      <c r="AW24" s="51"/>
      <c r="AX24" s="52"/>
      <c r="AY24" s="36">
        <f t="shared" si="20"/>
        <v>0</v>
      </c>
      <c r="AZ24" s="53"/>
      <c r="BA24" s="38">
        <f t="shared" si="21"/>
        <v>0</v>
      </c>
      <c r="BB24" s="53"/>
      <c r="BC24" s="38">
        <f t="shared" si="22"/>
        <v>0</v>
      </c>
      <c r="BD24" s="51"/>
      <c r="BE24" s="52"/>
      <c r="BF24" s="36">
        <f t="shared" si="23"/>
        <v>0</v>
      </c>
      <c r="BG24" s="53"/>
      <c r="BH24" s="38">
        <f t="shared" si="24"/>
        <v>0</v>
      </c>
      <c r="BI24" s="53"/>
      <c r="BJ24" s="38">
        <f t="shared" si="25"/>
        <v>0</v>
      </c>
      <c r="BK24" s="40">
        <f t="shared" si="0"/>
        <v>0</v>
      </c>
      <c r="BL24" s="40">
        <f t="shared" si="1"/>
        <v>0</v>
      </c>
      <c r="BM24" s="40">
        <f t="shared" si="26"/>
        <v>0</v>
      </c>
      <c r="BN24" s="15">
        <f t="shared" si="27"/>
        <v>0</v>
      </c>
    </row>
    <row r="25" spans="1:66" x14ac:dyDescent="0.25">
      <c r="B25" s="56" t="s">
        <v>0</v>
      </c>
      <c r="C25" s="57"/>
      <c r="D25" s="58"/>
      <c r="E25" s="59"/>
      <c r="F25" s="60">
        <v>155556.87522267207</v>
      </c>
      <c r="G25" s="60">
        <f>SUM(G4:G24)</f>
        <v>0</v>
      </c>
      <c r="H25" s="60"/>
      <c r="I25" s="60">
        <f>SUM(I4:I24)</f>
        <v>57500</v>
      </c>
      <c r="J25" s="60"/>
      <c r="K25" s="60">
        <f>SUM(K4:K24)</f>
        <v>28750</v>
      </c>
      <c r="L25" s="60"/>
      <c r="M25" s="60">
        <f>SUM(M4:M24)</f>
        <v>28750</v>
      </c>
      <c r="N25" s="60">
        <f>SUM(N4:N24)</f>
        <v>0</v>
      </c>
      <c r="O25" s="60"/>
      <c r="P25" s="60">
        <f>SUM(P4:P24)</f>
        <v>19178.571428571431</v>
      </c>
      <c r="Q25" s="60"/>
      <c r="R25" s="60">
        <f>SUM(R4:R24)</f>
        <v>9589.2857142857156</v>
      </c>
      <c r="S25" s="60"/>
      <c r="T25" s="60">
        <f>SUM(T4:T24)</f>
        <v>9589.2857142857156</v>
      </c>
      <c r="U25" s="60">
        <f>SUM(U4:U24)</f>
        <v>0</v>
      </c>
      <c r="V25" s="60"/>
      <c r="W25" s="60">
        <f>SUM(W4:W24)</f>
        <v>9900.3609022556375</v>
      </c>
      <c r="X25" s="60"/>
      <c r="Y25" s="60">
        <f>SUM(Y4:Y24)</f>
        <v>4950.1804511278187</v>
      </c>
      <c r="Z25" s="60"/>
      <c r="AA25" s="60">
        <f>SUM(AA4:AA24)</f>
        <v>4950.1804511278187</v>
      </c>
      <c r="AB25" s="60">
        <f>SUM(AB4:AB24)</f>
        <v>0</v>
      </c>
      <c r="AC25" s="60"/>
      <c r="AD25" s="60">
        <f>SUM(AD4:AD24)</f>
        <v>39302.130683632153</v>
      </c>
      <c r="AE25" s="60"/>
      <c r="AF25" s="60">
        <f>SUM(AF4:AF24)</f>
        <v>19651.065341816076</v>
      </c>
      <c r="AG25" s="60"/>
      <c r="AH25" s="60">
        <f>SUM(AH4:AH24)</f>
        <v>19651.065341816076</v>
      </c>
      <c r="AI25" s="60">
        <f>SUM(AI4:AI24)</f>
        <v>0</v>
      </c>
      <c r="AJ25" s="60"/>
      <c r="AK25" s="60">
        <f>SUM(AK4:AK24)</f>
        <v>8421.5187969924809</v>
      </c>
      <c r="AL25" s="60"/>
      <c r="AM25" s="60">
        <f>SUM(AM4:AM24)</f>
        <v>4210.7593984962405</v>
      </c>
      <c r="AN25" s="60"/>
      <c r="AO25" s="60">
        <f>SUM(AO4:AO24)</f>
        <v>4210.7593984962405</v>
      </c>
      <c r="AP25" s="60">
        <f>SUM(AP4:AP24)</f>
        <v>0</v>
      </c>
      <c r="AQ25" s="60"/>
      <c r="AR25" s="60">
        <f>SUM(AR4:AR24)</f>
        <v>5397.1505540775006</v>
      </c>
      <c r="AS25" s="60"/>
      <c r="AT25" s="60">
        <f>SUM(AT4:AT24)</f>
        <v>2698.5752770387503</v>
      </c>
      <c r="AU25" s="60"/>
      <c r="AV25" s="60">
        <f>SUM(AV4:AV24)</f>
        <v>2698.5752770387503</v>
      </c>
      <c r="AW25" s="60">
        <f>SUM(AW4:AW24)</f>
        <v>0</v>
      </c>
      <c r="AX25" s="60"/>
      <c r="AY25" s="60">
        <f>SUM(AY4:AY24)</f>
        <v>7928.5714285714284</v>
      </c>
      <c r="AZ25" s="60"/>
      <c r="BA25" s="60">
        <f>SUM(BA4:BA24)</f>
        <v>3964.2857142857142</v>
      </c>
      <c r="BB25" s="60"/>
      <c r="BC25" s="60">
        <f>SUM(BC4:BC24)</f>
        <v>3964.2857142857142</v>
      </c>
      <c r="BD25" s="60">
        <f>SUM(BD4:BD24)</f>
        <v>0</v>
      </c>
      <c r="BE25" s="60"/>
      <c r="BF25" s="60">
        <f>SUM(BF4:BF24)</f>
        <v>7928.5714285714284</v>
      </c>
      <c r="BG25" s="60"/>
      <c r="BH25" s="60">
        <f>SUM(BH4:BH24)</f>
        <v>3964.2857142857142</v>
      </c>
      <c r="BI25" s="60"/>
      <c r="BJ25" s="60">
        <f>SUM(BJ4:BJ24)</f>
        <v>3964.2857142857142</v>
      </c>
      <c r="BK25" s="40">
        <f t="shared" si="0"/>
        <v>155556.87522267207</v>
      </c>
      <c r="BL25" s="40">
        <f t="shared" si="1"/>
        <v>155556.87522267204</v>
      </c>
      <c r="BM25" s="40">
        <f t="shared" si="26"/>
        <v>155556.87522267207</v>
      </c>
      <c r="BN25" s="15">
        <f t="shared" si="27"/>
        <v>0</v>
      </c>
    </row>
    <row r="26" spans="1:66" x14ac:dyDescent="0.25">
      <c r="I26" s="36">
        <f>H26*F26</f>
        <v>0</v>
      </c>
      <c r="BK26" s="40">
        <f t="shared" si="0"/>
        <v>0</v>
      </c>
      <c r="BL26" s="40">
        <f t="shared" si="1"/>
        <v>0</v>
      </c>
      <c r="BM26" s="40">
        <f t="shared" si="26"/>
        <v>0</v>
      </c>
      <c r="BN26" s="15">
        <f t="shared" si="27"/>
        <v>0</v>
      </c>
    </row>
    <row r="27" spans="1:66" x14ac:dyDescent="0.25">
      <c r="I27" s="36">
        <f>H27*F27</f>
        <v>0</v>
      </c>
      <c r="BK27" s="40">
        <f t="shared" si="0"/>
        <v>0</v>
      </c>
      <c r="BL27" s="40">
        <f t="shared" si="1"/>
        <v>0</v>
      </c>
      <c r="BM27" s="40">
        <f t="shared" si="26"/>
        <v>0</v>
      </c>
      <c r="BN27" s="15">
        <f t="shared" si="27"/>
        <v>0</v>
      </c>
    </row>
    <row r="28" spans="1:66" x14ac:dyDescent="0.25">
      <c r="B28" s="46"/>
      <c r="C28" s="50"/>
      <c r="D28" s="69"/>
      <c r="E28" s="70"/>
      <c r="F28" s="70"/>
      <c r="G28" s="51"/>
      <c r="H28" s="52"/>
      <c r="I28" s="71" t="s">
        <v>41</v>
      </c>
      <c r="J28" s="72"/>
      <c r="K28" s="73"/>
      <c r="L28" s="53"/>
      <c r="N28" s="51"/>
      <c r="O28" s="52"/>
      <c r="P28" s="74"/>
      <c r="Q28" s="53"/>
      <c r="R28" s="75"/>
      <c r="S28" s="53"/>
      <c r="T28" s="75"/>
      <c r="U28" s="51"/>
      <c r="V28" s="52"/>
      <c r="W28" s="74"/>
      <c r="X28" s="53"/>
      <c r="Y28" s="75"/>
      <c r="Z28" s="53"/>
      <c r="AA28" s="75"/>
      <c r="AB28" s="51"/>
      <c r="AC28" s="52"/>
      <c r="AD28" s="74"/>
      <c r="AE28" s="53"/>
      <c r="AF28" s="75"/>
      <c r="AG28" s="53"/>
      <c r="AH28" s="75"/>
      <c r="AI28" s="51"/>
      <c r="AJ28" s="52"/>
      <c r="AK28" s="74"/>
      <c r="AL28" s="53"/>
      <c r="AM28" s="75"/>
      <c r="AN28" s="53"/>
      <c r="AO28" s="75"/>
      <c r="AP28" s="51"/>
      <c r="AQ28" s="52"/>
      <c r="AR28" s="74"/>
      <c r="AS28" s="53"/>
      <c r="AT28" s="75"/>
      <c r="AU28" s="53"/>
      <c r="AV28" s="75"/>
      <c r="AW28" s="51"/>
      <c r="AX28" s="52"/>
      <c r="AY28" s="74"/>
      <c r="AZ28" s="53"/>
      <c r="BA28" s="75"/>
      <c r="BB28" s="53"/>
      <c r="BC28" s="75"/>
      <c r="BD28" s="51"/>
      <c r="BE28" s="52"/>
      <c r="BF28" s="74"/>
      <c r="BG28" s="53"/>
      <c r="BH28" s="75"/>
      <c r="BI28" s="53"/>
      <c r="BJ28" s="75"/>
      <c r="BK28" s="40"/>
      <c r="BL28" s="40"/>
      <c r="BM28" s="40"/>
      <c r="BN28" s="15"/>
    </row>
    <row r="29" spans="1:66" x14ac:dyDescent="0.25">
      <c r="I29" s="76" t="s">
        <v>42</v>
      </c>
      <c r="J29" s="77"/>
      <c r="K29" s="50"/>
      <c r="L29" s="78"/>
    </row>
    <row r="30" spans="1:66" x14ac:dyDescent="0.25">
      <c r="B30" s="79" t="s">
        <v>43</v>
      </c>
      <c r="I30" s="70">
        <v>-180.52631578947367</v>
      </c>
      <c r="J30" s="70"/>
      <c r="L30" s="80"/>
    </row>
    <row r="31" spans="1:66" x14ac:dyDescent="0.25">
      <c r="B31" s="79" t="s">
        <v>44</v>
      </c>
      <c r="I31" s="81">
        <v>-0.39039473684210513</v>
      </c>
      <c r="J31" s="81"/>
      <c r="L31" s="80"/>
    </row>
    <row r="32" spans="1:66" x14ac:dyDescent="0.25">
      <c r="B32" s="79" t="s">
        <v>45</v>
      </c>
      <c r="I32" s="81">
        <v>-0.37018461538461545</v>
      </c>
      <c r="J32" s="81"/>
      <c r="L32" s="80"/>
    </row>
    <row r="33" spans="1:66" x14ac:dyDescent="0.25">
      <c r="B33" s="43" t="s">
        <v>46</v>
      </c>
      <c r="I33" s="81">
        <v>-0.18394000674081565</v>
      </c>
      <c r="J33" s="81"/>
      <c r="L33" s="80"/>
    </row>
    <row r="34" spans="1:66" x14ac:dyDescent="0.25">
      <c r="B34" s="43" t="s">
        <v>47</v>
      </c>
      <c r="I34" s="81">
        <v>-0.22371081900910006</v>
      </c>
      <c r="J34" s="81"/>
      <c r="L34" s="80"/>
    </row>
    <row r="35" spans="1:66" x14ac:dyDescent="0.25">
      <c r="B35" s="43" t="s">
        <v>48</v>
      </c>
      <c r="I35" s="70">
        <v>-460.98461538461538</v>
      </c>
      <c r="J35" s="70"/>
      <c r="L35" s="80"/>
    </row>
    <row r="36" spans="1:66" x14ac:dyDescent="0.25">
      <c r="B36" s="43" t="s">
        <v>49</v>
      </c>
      <c r="I36" s="81">
        <v>-0.36</v>
      </c>
      <c r="J36" s="81"/>
      <c r="L36" s="80"/>
    </row>
    <row r="37" spans="1:66" x14ac:dyDescent="0.25">
      <c r="B37" s="43" t="s">
        <v>50</v>
      </c>
      <c r="I37" s="81">
        <v>-1.7512999999999999</v>
      </c>
      <c r="J37" s="81"/>
      <c r="L37" s="80"/>
    </row>
    <row r="38" spans="1:66" s="61" customFormat="1" x14ac:dyDescent="0.25">
      <c r="A38" s="1"/>
      <c r="B38" s="43" t="s">
        <v>51</v>
      </c>
      <c r="D38" s="62"/>
      <c r="E38" s="63"/>
      <c r="F38" s="64"/>
      <c r="G38" s="65"/>
      <c r="H38" s="66"/>
      <c r="I38" s="81">
        <v>-1.5825</v>
      </c>
      <c r="J38" s="82"/>
      <c r="L38" s="80"/>
      <c r="N38" s="65"/>
      <c r="O38" s="66"/>
      <c r="P38" s="6"/>
      <c r="Q38" s="67"/>
      <c r="R38" s="6"/>
      <c r="S38" s="6"/>
      <c r="T38" s="2"/>
      <c r="U38" s="68"/>
      <c r="V38" s="66"/>
      <c r="W38" s="6"/>
      <c r="X38" s="67"/>
      <c r="Y38" s="6"/>
      <c r="Z38" s="6"/>
      <c r="AA38" s="2"/>
      <c r="AB38" s="68"/>
      <c r="AC38" s="66"/>
      <c r="AD38" s="6"/>
      <c r="AE38" s="67"/>
      <c r="AF38" s="6"/>
      <c r="AG38" s="6"/>
      <c r="AH38" s="2"/>
      <c r="AI38" s="68"/>
      <c r="AJ38" s="66"/>
      <c r="AK38" s="6"/>
      <c r="AL38" s="67"/>
      <c r="AM38" s="6"/>
      <c r="AN38" s="6"/>
      <c r="AO38" s="2"/>
      <c r="AP38" s="68"/>
      <c r="AQ38" s="66"/>
      <c r="AR38" s="6"/>
      <c r="AS38" s="67"/>
      <c r="AT38" s="6"/>
      <c r="AU38" s="6"/>
      <c r="AV38" s="2"/>
      <c r="AW38" s="68"/>
      <c r="AX38" s="66"/>
      <c r="AY38" s="6"/>
      <c r="AZ38" s="67"/>
      <c r="BA38" s="6"/>
      <c r="BB38" s="6"/>
      <c r="BC38" s="2"/>
      <c r="BD38" s="68"/>
      <c r="BE38" s="66"/>
      <c r="BF38" s="6"/>
      <c r="BG38" s="67"/>
      <c r="BH38" s="6"/>
      <c r="BI38" s="6"/>
      <c r="BJ38" s="2"/>
      <c r="BK38" s="5"/>
      <c r="BL38" s="6"/>
      <c r="BM38" s="6"/>
      <c r="BN38" s="2"/>
    </row>
    <row r="39" spans="1:66" x14ac:dyDescent="0.25">
      <c r="B39" s="43" t="s">
        <v>52</v>
      </c>
      <c r="I39" s="81">
        <v>-0.27325581395348836</v>
      </c>
      <c r="J39" s="81"/>
      <c r="L39" s="80"/>
    </row>
    <row r="40" spans="1:66" x14ac:dyDescent="0.25">
      <c r="B40" s="43"/>
      <c r="I40" s="83"/>
      <c r="J40" s="82"/>
      <c r="K40" s="80"/>
      <c r="L40" s="80"/>
    </row>
    <row r="41" spans="1:66" x14ac:dyDescent="0.25">
      <c r="B41" s="79"/>
      <c r="I41" s="78"/>
      <c r="J41" s="82"/>
      <c r="K41" s="80"/>
      <c r="L41" s="80"/>
      <c r="M41" s="83"/>
    </row>
    <row r="42" spans="1:66" x14ac:dyDescent="0.25">
      <c r="B42" s="43"/>
      <c r="I42" s="78"/>
      <c r="J42" s="82"/>
      <c r="K42" s="80"/>
      <c r="L42" s="80"/>
      <c r="M42" s="83"/>
    </row>
  </sheetData>
  <mergeCells count="26">
    <mergeCell ref="AQ1:AV1"/>
    <mergeCell ref="AX1:BC1"/>
    <mergeCell ref="BE1:BJ1"/>
    <mergeCell ref="C2:F2"/>
    <mergeCell ref="J2:K2"/>
    <mergeCell ref="L2:M2"/>
    <mergeCell ref="Q2:R2"/>
    <mergeCell ref="S2:T2"/>
    <mergeCell ref="X2:Y2"/>
    <mergeCell ref="Z2:AA2"/>
    <mergeCell ref="C1:F1"/>
    <mergeCell ref="H1:M1"/>
    <mergeCell ref="O1:T1"/>
    <mergeCell ref="V1:AA1"/>
    <mergeCell ref="AC1:AH1"/>
    <mergeCell ref="AJ1:AO1"/>
    <mergeCell ref="AZ2:BA2"/>
    <mergeCell ref="BB2:BC2"/>
    <mergeCell ref="BG2:BH2"/>
    <mergeCell ref="BI2:BJ2"/>
    <mergeCell ref="AE2:AF2"/>
    <mergeCell ref="AG2:AH2"/>
    <mergeCell ref="AL2:AM2"/>
    <mergeCell ref="AN2:AO2"/>
    <mergeCell ref="AS2:AT2"/>
    <mergeCell ref="AU2:AV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3" max="60" man="1"/>
    <brk id="20" max="60" man="1"/>
    <brk id="27" max="60" man="1"/>
    <brk id="34" max="60" man="1"/>
    <brk id="41" max="60" man="1"/>
    <brk id="48" max="60" man="1"/>
    <brk id="55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Perdido Estimate</vt:lpstr>
      <vt:lpstr>'Perdido Estimate'!Print_Area</vt:lpstr>
      <vt:lpstr>'Perdido Estimate'!Print_Titles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Basford</dc:creator>
  <cp:lastModifiedBy>Richard Cornelius</cp:lastModifiedBy>
  <dcterms:created xsi:type="dcterms:W3CDTF">2015-10-06T18:37:50Z</dcterms:created>
  <dcterms:modified xsi:type="dcterms:W3CDTF">2015-10-21T13:07:58Z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465832917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2 of 3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